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9975"/>
  </bookViews>
  <sheets>
    <sheet name="PDE-2095 Data Entry" sheetId="5" r:id="rId1"/>
    <sheet name="Printable Report" sheetId="3" r:id="rId2"/>
  </sheets>
  <definedNames>
    <definedName name="AUN">'PDE-2095 Data Entry'!$B$7</definedName>
    <definedName name="ContactPerson">'PDE-2095 Data Entry'!$B$8</definedName>
    <definedName name="County">'PDE-2095 Data Entry'!$B$6</definedName>
    <definedName name="Email1">'PDE-2095 Data Entry'!$B$9</definedName>
    <definedName name="Email2">'PDE-2095 Data Entry'!$G$9</definedName>
    <definedName name="Extension">'PDE-2095 Data Entry'!$F$10</definedName>
    <definedName name="IUName">'PDE-2095 Data Entry'!$B$5</definedName>
    <definedName name="Telephone">'PDE-2095 Data Entry'!$B$10</definedName>
    <definedName name="Year1">'PDE-2095 Data Entry'!$B$4</definedName>
    <definedName name="Year2">'PDE-2095 Data Entry'!$D$4</definedName>
  </definedNames>
  <calcPr calcId="145621"/>
</workbook>
</file>

<file path=xl/calcChain.xml><?xml version="1.0" encoding="utf-8"?>
<calcChain xmlns="http://schemas.openxmlformats.org/spreadsheetml/2006/main">
  <c r="B2" i="3" l="1"/>
  <c r="A55" i="5"/>
  <c r="C70" i="3"/>
  <c r="C84" i="3"/>
  <c r="C65" i="3"/>
  <c r="C62" i="3"/>
  <c r="C43" i="3"/>
  <c r="D12" i="3"/>
  <c r="H62" i="3"/>
  <c r="G57" i="3"/>
  <c r="G56" i="3"/>
  <c r="G55" i="3"/>
  <c r="G54" i="3"/>
  <c r="I37" i="3"/>
  <c r="I32" i="3"/>
  <c r="I29" i="3"/>
  <c r="I28" i="3"/>
  <c r="I27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D40" i="3"/>
  <c r="D39" i="3"/>
  <c r="D38" i="3"/>
  <c r="D37" i="3"/>
  <c r="D36" i="3"/>
  <c r="D33" i="3"/>
  <c r="D32" i="3"/>
  <c r="D31" i="3"/>
  <c r="D30" i="3"/>
  <c r="D27" i="3"/>
  <c r="D26" i="3"/>
  <c r="D25" i="3"/>
  <c r="D24" i="3"/>
  <c r="D23" i="3"/>
  <c r="D22" i="3"/>
  <c r="D21" i="3"/>
  <c r="D20" i="3"/>
  <c r="D17" i="3"/>
  <c r="D16" i="3"/>
  <c r="D14" i="3"/>
  <c r="D13" i="3"/>
  <c r="D11" i="3"/>
  <c r="D15" i="3"/>
  <c r="F48" i="3"/>
  <c r="D48" i="3"/>
  <c r="B48" i="3"/>
  <c r="I6" i="3"/>
  <c r="F6" i="3"/>
  <c r="D6" i="3"/>
  <c r="B6" i="3"/>
  <c r="H59" i="3"/>
  <c r="I34" i="3"/>
  <c r="I39" i="3" s="1"/>
  <c r="H52" i="3" s="1"/>
  <c r="H65" i="3" s="1"/>
</calcChain>
</file>

<file path=xl/sharedStrings.xml><?xml version="1.0" encoding="utf-8"?>
<sst xmlns="http://schemas.openxmlformats.org/spreadsheetml/2006/main" count="164" uniqueCount="152">
  <si>
    <t>PERSONNEL SERVICES - SALARIES</t>
  </si>
  <si>
    <t>OTHER PURCHASED SERVICES</t>
  </si>
  <si>
    <t>PERSONNEL SERVICES - EMPLOYEE BENEFITS</t>
  </si>
  <si>
    <t>SUPPLIES</t>
  </si>
  <si>
    <t>OTHER OBJECTS</t>
  </si>
  <si>
    <t xml:space="preserve">PURCHASED PROPERTY SERVICES </t>
  </si>
  <si>
    <t>OTHER USES</t>
  </si>
  <si>
    <t>and budget controls of the Pennsylvania Department of Education.</t>
  </si>
  <si>
    <t>Pennsylvania Department of Education</t>
  </si>
  <si>
    <t>Bureau of Budget and Fiscal Management</t>
  </si>
  <si>
    <t>Division of Subsidy Data and Administration</t>
  </si>
  <si>
    <t>Intermediate Unit Name</t>
  </si>
  <si>
    <t>AUN</t>
  </si>
  <si>
    <t>Technical</t>
  </si>
  <si>
    <t>Crafts &amp; Trades</t>
  </si>
  <si>
    <t>Operative</t>
  </si>
  <si>
    <t>Group Insurance</t>
  </si>
  <si>
    <t>Social Security Contributions</t>
  </si>
  <si>
    <t>Retirement Contributions</t>
  </si>
  <si>
    <t>Tuition Reimbursement</t>
  </si>
  <si>
    <t>Unemployment Compensation</t>
  </si>
  <si>
    <t>Workers’ Compensation</t>
  </si>
  <si>
    <t>Other Employee Benefits</t>
  </si>
  <si>
    <t>Other Professional Services</t>
  </si>
  <si>
    <t>Technical Services</t>
  </si>
  <si>
    <t>Repair &amp; Maintenance Services</t>
  </si>
  <si>
    <t>Rental of Land &amp; Buildings</t>
  </si>
  <si>
    <t>Rental of Equipment</t>
  </si>
  <si>
    <t>Rental of Vehicles</t>
  </si>
  <si>
    <t>From an LEA Within the State</t>
  </si>
  <si>
    <t>From an LEA Outside the State</t>
  </si>
  <si>
    <t>Contracted Carriers</t>
  </si>
  <si>
    <t>Public Carriers</t>
  </si>
  <si>
    <t>From Other Sources</t>
  </si>
  <si>
    <t>Other Insurance</t>
  </si>
  <si>
    <t>Communications</t>
  </si>
  <si>
    <t>Advertising</t>
  </si>
  <si>
    <t>Printing &amp; Binding</t>
  </si>
  <si>
    <t>Travel</t>
  </si>
  <si>
    <t>General Supplies</t>
  </si>
  <si>
    <t>Energy</t>
  </si>
  <si>
    <t>Books &amp; Periodicals</t>
  </si>
  <si>
    <t>Dues &amp; Fees</t>
  </si>
  <si>
    <t>Object Description</t>
  </si>
  <si>
    <t>Amount</t>
  </si>
  <si>
    <t>Health Benefits from Self-Insurance</t>
  </si>
  <si>
    <t>Miscellaneous Purchased Services</t>
  </si>
  <si>
    <t>Other Pupil Transportation Insurance</t>
  </si>
  <si>
    <t>Automotive Liability Insurance</t>
  </si>
  <si>
    <t>Other Purchased Property Services</t>
  </si>
  <si>
    <t>Executive Director</t>
  </si>
  <si>
    <t>Contact Person</t>
  </si>
  <si>
    <t>E-mail Address</t>
  </si>
  <si>
    <t>Telephone Number</t>
  </si>
  <si>
    <t>Return To:</t>
  </si>
  <si>
    <t>333 Market Street, 4th Floor</t>
  </si>
  <si>
    <t>Harrisburg, PA  17126-0333</t>
  </si>
  <si>
    <t>Service Work and Laborer</t>
  </si>
  <si>
    <t>Page 1 of 2</t>
  </si>
  <si>
    <t>Page 2 of 2</t>
  </si>
  <si>
    <t>Official / Administrative</t>
  </si>
  <si>
    <t>Official / Administrative Services</t>
  </si>
  <si>
    <t>Restricted Indirect Cost Allocation</t>
  </si>
  <si>
    <t>Other Purchased Prof. &amp; Tech. Services</t>
  </si>
  <si>
    <r>
      <t xml:space="preserve">Exp. </t>
    </r>
    <r>
      <rPr>
        <b/>
        <u/>
        <sz val="9"/>
        <rFont val="Arial"/>
        <family val="2"/>
      </rPr>
      <t>Object</t>
    </r>
  </si>
  <si>
    <t>Office / Clerical</t>
  </si>
  <si>
    <t xml:space="preserve">                Subtotal, Objects 100-800</t>
  </si>
  <si>
    <t>PURCHASED PROFESSIONAL &amp; TECHNICAL SERVICES</t>
  </si>
  <si>
    <t>Board &amp; Lodging in Lieu of Transp.</t>
  </si>
  <si>
    <t>Professional - Other</t>
  </si>
  <si>
    <t xml:space="preserve">  (1)</t>
  </si>
  <si>
    <t xml:space="preserve">  (2)</t>
  </si>
  <si>
    <t xml:space="preserve">  (3)</t>
  </si>
  <si>
    <t xml:space="preserve">  (1 - 2 - 3)</t>
  </si>
  <si>
    <t>Total Anticipated Revenues</t>
  </si>
  <si>
    <t>Contact Information</t>
  </si>
  <si>
    <t>County Name</t>
  </si>
  <si>
    <t>@</t>
  </si>
  <si>
    <t>x</t>
  </si>
  <si>
    <t>Expenditure Data</t>
  </si>
  <si>
    <t>PDE-2095  -  Data Entry Sheet</t>
  </si>
  <si>
    <t>110 Official / Administrative</t>
  </si>
  <si>
    <t>130 Professional - Other</t>
  </si>
  <si>
    <t>140 Technical</t>
  </si>
  <si>
    <t>150 Office / Clerical</t>
  </si>
  <si>
    <t>160 Crafts &amp; Trades</t>
  </si>
  <si>
    <t>170 Operative</t>
  </si>
  <si>
    <t>180 Service Work and Laborer</t>
  </si>
  <si>
    <t xml:space="preserve"> </t>
  </si>
  <si>
    <t>210 Group Insurance</t>
  </si>
  <si>
    <t>220 Social Security Contributions</t>
  </si>
  <si>
    <t>230 Retirement Contributions</t>
  </si>
  <si>
    <t>240 Tuition Reimbursement</t>
  </si>
  <si>
    <t>250 Unemployment Compensation</t>
  </si>
  <si>
    <t>260 Workers’ Compensation</t>
  </si>
  <si>
    <t>270 Health Benefits from Self-Insurance</t>
  </si>
  <si>
    <t>290 Other Employee Benefits</t>
  </si>
  <si>
    <t>310 Official / Administrative Services</t>
  </si>
  <si>
    <t>330 Other Professional Services</t>
  </si>
  <si>
    <t>340 Technical Services</t>
  </si>
  <si>
    <t>390 Other Purchased Prof. &amp; Tech. Services</t>
  </si>
  <si>
    <t>430 Repair &amp; Maintenance Services</t>
  </si>
  <si>
    <t>441 Rental of Land &amp; Buildings</t>
  </si>
  <si>
    <t>442 Rental of Equipment</t>
  </si>
  <si>
    <t>444 Rental of Vehicles</t>
  </si>
  <si>
    <t>490 Other Purchased Property Services</t>
  </si>
  <si>
    <t>511 From an LEA Within the State</t>
  </si>
  <si>
    <t>512 From an LEA Outside the State</t>
  </si>
  <si>
    <t>513 Contracted Carriers</t>
  </si>
  <si>
    <t>514 Board &amp; Lodging in Lieu of Transp.</t>
  </si>
  <si>
    <t>515 Public Carriers</t>
  </si>
  <si>
    <t>519 From Other Sources</t>
  </si>
  <si>
    <t>522 Automotive Liability Insurance</t>
  </si>
  <si>
    <t>524 Other Pupil Transportation Insurance</t>
  </si>
  <si>
    <t>529 Other Insurance</t>
  </si>
  <si>
    <t>530 Communications</t>
  </si>
  <si>
    <t>540 Advertising</t>
  </si>
  <si>
    <t>550 Printing &amp; Binding</t>
  </si>
  <si>
    <t>580 Travel</t>
  </si>
  <si>
    <t>590 Miscellaneous Purchased Services</t>
  </si>
  <si>
    <t>610 General Supplies</t>
  </si>
  <si>
    <t>620 Energy</t>
  </si>
  <si>
    <t>640 Books &amp; Periodicals</t>
  </si>
  <si>
    <t>810 Dues &amp; Fees</t>
  </si>
  <si>
    <t>934 Restricted Indirect Cost Allocation</t>
  </si>
  <si>
    <t>Telephone Number and Extension</t>
  </si>
  <si>
    <t>Revenue Data &amp; Fund Balance</t>
  </si>
  <si>
    <r>
      <t>100</t>
    </r>
    <r>
      <rPr>
        <b/>
        <sz val="9"/>
        <rFont val="Arial"/>
        <family val="2"/>
      </rPr>
      <t xml:space="preserve"> PERSONNEL SERVICES - SALARIES</t>
    </r>
  </si>
  <si>
    <r>
      <t>200</t>
    </r>
    <r>
      <rPr>
        <b/>
        <sz val="9"/>
        <rFont val="Arial"/>
        <family val="2"/>
      </rPr>
      <t xml:space="preserve"> PERSONNEL SERVICES - EMPLOYEE BENEFITS</t>
    </r>
  </si>
  <si>
    <r>
      <t>300</t>
    </r>
    <r>
      <rPr>
        <b/>
        <sz val="9"/>
        <rFont val="Arial"/>
        <family val="2"/>
      </rPr>
      <t xml:space="preserve"> PURCHASED PROFESSIONAL &amp; TECHNICAL SERVICES</t>
    </r>
  </si>
  <si>
    <r>
      <t>400</t>
    </r>
    <r>
      <rPr>
        <b/>
        <sz val="9"/>
        <rFont val="Arial"/>
        <family val="2"/>
      </rPr>
      <t xml:space="preserve"> PURCHASED PROPERTY SERVICES </t>
    </r>
  </si>
  <si>
    <r>
      <t>500</t>
    </r>
    <r>
      <rPr>
        <b/>
        <sz val="9"/>
        <rFont val="Arial"/>
        <family val="2"/>
      </rPr>
      <t xml:space="preserve"> OTHER PURCHASED SERVICES</t>
    </r>
  </si>
  <si>
    <r>
      <t>600</t>
    </r>
    <r>
      <rPr>
        <b/>
        <sz val="9"/>
        <rFont val="Arial"/>
        <family val="2"/>
      </rPr>
      <t xml:space="preserve"> SUPPLIES</t>
    </r>
  </si>
  <si>
    <r>
      <t>800</t>
    </r>
    <r>
      <rPr>
        <b/>
        <sz val="9"/>
        <rFont val="Arial"/>
        <family val="2"/>
      </rPr>
      <t xml:space="preserve"> OTHER OBJECTS</t>
    </r>
  </si>
  <si>
    <r>
      <t>900</t>
    </r>
    <r>
      <rPr>
        <b/>
        <sz val="9"/>
        <rFont val="Arial"/>
        <family val="2"/>
      </rPr>
      <t xml:space="preserve"> OTHER USES</t>
    </r>
  </si>
  <si>
    <t>Contact Person E-mail Address</t>
  </si>
  <si>
    <t xml:space="preserve">              Total Budgeted Expenditures</t>
  </si>
  <si>
    <t>Total Budgeted Expenditures</t>
  </si>
  <si>
    <t>Earnings on Investments</t>
  </si>
  <si>
    <t>Other Local Revenue</t>
  </si>
  <si>
    <t>State Share of Social Security &amp; Medicare Taxes</t>
  </si>
  <si>
    <t>State Share of Retirement Contributions</t>
  </si>
  <si>
    <t>BUDGET RESOLUTION:  Resolved, that the Board of School Directors of the Intermediate Unit hereby authorizes the expenditures as set</t>
  </si>
  <si>
    <t>Secretary of the Board</t>
  </si>
  <si>
    <t>6500   Earnings on Investments</t>
  </si>
  <si>
    <t>6900   Other Local Revenue</t>
  </si>
  <si>
    <t>7810   State Share of Social Security &amp; Medicare Taxes</t>
  </si>
  <si>
    <t>7820   State Share of Retirement Contributions</t>
  </si>
  <si>
    <r>
      <t xml:space="preserve">PDE-2095 </t>
    </r>
    <r>
      <rPr>
        <sz val="8"/>
        <rFont val="Arial"/>
        <family val="2"/>
      </rPr>
      <t>(6/10)</t>
    </r>
  </si>
  <si>
    <t>-</t>
  </si>
  <si>
    <t>Intermediate Unit Transportation Budget</t>
  </si>
  <si>
    <r>
      <t>Budget Year   (format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yyyy</t>
    </r>
    <r>
      <rPr>
        <sz val="9"/>
        <rFont val="Arial"/>
        <family val="2"/>
      </rPr>
      <t xml:space="preserve"> </t>
    </r>
    <r>
      <rPr>
        <b/>
        <sz val="11"/>
        <rFont val="Arial"/>
        <family val="2"/>
      </rPr>
      <t>-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yyyy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</si>
</sst>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&lt;=9999999]###\-####;\(###\)\ ###\-####"/>
  </numFmts>
  <fonts count="14" x14ac:knownFonts="1">
    <font>
      <sz val="8"/>
      <name val="Tahoma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9"/>
      <color indexed="16"/>
      <name val="Arial"/>
      <family val="2"/>
    </font>
    <font>
      <b/>
      <i/>
      <sz val="8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</borders>
  <cellStyleXfs count="2">
    <xf numFmtId="0" fontId="0" fillId="0" borderId="0"/>
    <xf numFmtId="0" fontId="13" fillId="0" borderId="0"/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Alignment="1"/>
    <xf numFmtId="0" fontId="5" fillId="2" borderId="0" xfId="0" applyFont="1" applyFill="1" applyAlignment="1" applyProtection="1"/>
    <xf numFmtId="0" fontId="2" fillId="2" borderId="0" xfId="0" applyFont="1" applyFill="1" applyProtection="1"/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right"/>
    </xf>
    <xf numFmtId="0" fontId="2" fillId="2" borderId="0" xfId="0" applyFont="1" applyFill="1" applyBorder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2" xfId="0" applyFont="1" applyFill="1" applyBorder="1"/>
    <xf numFmtId="0" fontId="3" fillId="0" borderId="3" xfId="0" applyFont="1" applyBorder="1" applyAlignment="1" applyProtection="1"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>
      <alignment horizontal="right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4" fillId="2" borderId="0" xfId="0" applyFont="1" applyFill="1" applyAlignment="1">
      <alignment horizontal="right" inden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" xfId="0" applyFont="1" applyFill="1" applyBorder="1"/>
    <xf numFmtId="49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2" borderId="7" xfId="0" applyFont="1" applyFill="1" applyBorder="1" applyAlignment="1" applyProtection="1">
      <alignment horizontal="left" vertical="center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164" fontId="2" fillId="0" borderId="1" xfId="0" applyNumberFormat="1" applyFont="1" applyFill="1" applyBorder="1" applyAlignment="1" applyProtection="1">
      <alignment horizontal="right" vertical="center"/>
      <protection hidden="1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Protection="1"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top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vertical="center"/>
    </xf>
    <xf numFmtId="0" fontId="10" fillId="3" borderId="9" xfId="0" applyFont="1" applyFill="1" applyBorder="1" applyAlignment="1" applyProtection="1">
      <alignment horizontal="right" vertical="center"/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165" fontId="10" fillId="3" borderId="9" xfId="0" applyNumberFormat="1" applyFont="1" applyFill="1" applyBorder="1" applyAlignment="1" applyProtection="1">
      <alignment horizontal="left" vertical="center"/>
      <protection locked="0"/>
    </xf>
    <xf numFmtId="165" fontId="10" fillId="3" borderId="10" xfId="0" applyNumberFormat="1" applyFont="1" applyFill="1" applyBorder="1" applyAlignment="1" applyProtection="1">
      <alignment horizontal="left" vertical="center"/>
      <protection locked="0"/>
    </xf>
    <xf numFmtId="165" fontId="10" fillId="3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0" borderId="24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>
      <alignment horizontal="left" indent="15"/>
    </xf>
    <xf numFmtId="0" fontId="3" fillId="2" borderId="0" xfId="0" applyFont="1" applyFill="1" applyAlignment="1" applyProtection="1">
      <alignment horizontal="left" indent="15"/>
      <protection hidden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4" xfId="1" applyFont="1" applyFill="1" applyBorder="1" applyAlignment="1" applyProtection="1">
      <alignment horizontal="left"/>
      <protection hidden="1"/>
    </xf>
    <xf numFmtId="0" fontId="3" fillId="2" borderId="2" xfId="1" applyFont="1" applyFill="1" applyBorder="1" applyAlignment="1" applyProtection="1">
      <alignment horizontal="left"/>
      <protection hidden="1"/>
    </xf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10" fillId="2" borderId="12" xfId="1" applyFont="1" applyFill="1" applyBorder="1" applyAlignment="1" applyProtection="1">
      <alignment horizontal="left" vertical="center" wrapText="1"/>
      <protection hidden="1"/>
    </xf>
    <xf numFmtId="0" fontId="10" fillId="2" borderId="13" xfId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Alignment="1">
      <alignment vertical="center"/>
    </xf>
  </cellXfs>
  <cellStyles count="2">
    <cellStyle name="Normal" xfId="0" builtinId="0"/>
    <cellStyle name="Normal_PDE-4060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8D8D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sqref="A1:B1"/>
    </sheetView>
  </sheetViews>
  <sheetFormatPr defaultRowHeight="10.5" x14ac:dyDescent="0.15"/>
  <cols>
    <col min="1" max="1" width="49.83203125" style="27" bestFit="1" customWidth="1"/>
    <col min="2" max="2" width="14" style="27" customWidth="1"/>
    <col min="3" max="3" width="3.83203125" style="72" customWidth="1"/>
    <col min="4" max="4" width="14" style="27" customWidth="1"/>
    <col min="5" max="6" width="3.83203125" style="27" customWidth="1"/>
    <col min="7" max="10" width="9.33203125" style="27"/>
    <col min="11" max="11" width="14.83203125" style="27" customWidth="1"/>
    <col min="12" max="16384" width="9.33203125" style="27"/>
  </cols>
  <sheetData>
    <row r="1" spans="1:11" s="16" customFormat="1" ht="18" x14ac:dyDescent="0.25">
      <c r="A1" s="86" t="s">
        <v>80</v>
      </c>
      <c r="B1" s="86"/>
      <c r="C1" s="64"/>
      <c r="D1" s="15"/>
    </row>
    <row r="2" spans="1:11" s="16" customFormat="1" ht="12" x14ac:dyDescent="0.2">
      <c r="B2" s="17"/>
      <c r="C2" s="65"/>
      <c r="D2" s="17"/>
    </row>
    <row r="3" spans="1:11" s="19" customFormat="1" ht="20.100000000000001" customHeight="1" x14ac:dyDescent="0.15">
      <c r="A3" s="37" t="s">
        <v>75</v>
      </c>
      <c r="C3" s="66"/>
    </row>
    <row r="4" spans="1:11" s="19" customFormat="1" ht="15" x14ac:dyDescent="0.15">
      <c r="A4" s="20" t="s">
        <v>151</v>
      </c>
      <c r="B4" s="62"/>
      <c r="C4" s="67" t="s">
        <v>149</v>
      </c>
      <c r="D4" s="62"/>
      <c r="E4" s="63"/>
      <c r="F4" s="63"/>
      <c r="G4" s="63"/>
      <c r="H4" s="63"/>
    </row>
    <row r="5" spans="1:11" s="19" customFormat="1" ht="15" customHeight="1" x14ac:dyDescent="0.15">
      <c r="A5" s="20" t="s">
        <v>11</v>
      </c>
      <c r="B5" s="80"/>
      <c r="C5" s="87"/>
      <c r="D5" s="87"/>
      <c r="E5" s="87"/>
      <c r="F5" s="87"/>
      <c r="G5" s="85"/>
    </row>
    <row r="6" spans="1:11" s="19" customFormat="1" ht="15" customHeight="1" x14ac:dyDescent="0.15">
      <c r="A6" s="20" t="s">
        <v>76</v>
      </c>
      <c r="B6" s="80"/>
      <c r="C6" s="87"/>
      <c r="D6" s="85"/>
    </row>
    <row r="7" spans="1:11" s="19" customFormat="1" ht="15" customHeight="1" x14ac:dyDescent="0.15">
      <c r="A7" s="20" t="s">
        <v>12</v>
      </c>
      <c r="B7" s="80"/>
      <c r="C7" s="87"/>
      <c r="D7" s="85"/>
    </row>
    <row r="8" spans="1:11" s="19" customFormat="1" ht="15" customHeight="1" x14ac:dyDescent="0.15">
      <c r="A8" s="20" t="s">
        <v>51</v>
      </c>
      <c r="B8" s="80"/>
      <c r="C8" s="87"/>
      <c r="D8" s="87"/>
      <c r="E8" s="87"/>
      <c r="F8" s="87"/>
      <c r="G8" s="87"/>
      <c r="H8" s="85"/>
    </row>
    <row r="9" spans="1:11" s="19" customFormat="1" ht="15" customHeight="1" x14ac:dyDescent="0.15">
      <c r="A9" s="20" t="s">
        <v>52</v>
      </c>
      <c r="B9" s="77"/>
      <c r="C9" s="78"/>
      <c r="D9" s="78"/>
      <c r="E9" s="79"/>
      <c r="F9" s="21" t="s">
        <v>77</v>
      </c>
      <c r="G9" s="80"/>
      <c r="H9" s="79"/>
    </row>
    <row r="10" spans="1:11" s="19" customFormat="1" ht="15" customHeight="1" x14ac:dyDescent="0.15">
      <c r="A10" s="20" t="s">
        <v>125</v>
      </c>
      <c r="B10" s="81"/>
      <c r="C10" s="82"/>
      <c r="D10" s="83"/>
      <c r="E10" s="22" t="s">
        <v>78</v>
      </c>
      <c r="F10" s="80"/>
      <c r="G10" s="85"/>
    </row>
    <row r="11" spans="1:11" s="16" customFormat="1" ht="12" x14ac:dyDescent="0.2">
      <c r="A11" s="20"/>
      <c r="B11" s="17"/>
      <c r="C11" s="65"/>
      <c r="D11" s="17"/>
    </row>
    <row r="12" spans="1:11" s="16" customFormat="1" ht="12" x14ac:dyDescent="0.2">
      <c r="B12" s="17"/>
      <c r="C12" s="65"/>
      <c r="D12" s="17"/>
    </row>
    <row r="13" spans="1:11" s="23" customFormat="1" ht="20.100000000000001" customHeight="1" x14ac:dyDescent="0.2">
      <c r="A13" s="37" t="s">
        <v>79</v>
      </c>
      <c r="C13" s="68"/>
      <c r="D13" s="18"/>
    </row>
    <row r="14" spans="1:11" s="23" customFormat="1" ht="15" x14ac:dyDescent="0.2">
      <c r="A14" s="18"/>
      <c r="B14" s="24"/>
      <c r="C14" s="69"/>
      <c r="D14" s="24"/>
    </row>
    <row r="15" spans="1:11" s="31" customFormat="1" ht="15" customHeight="1" x14ac:dyDescent="0.15">
      <c r="A15" s="76" t="s">
        <v>127</v>
      </c>
      <c r="B15" s="84"/>
      <c r="C15" s="70"/>
      <c r="D15" s="30"/>
      <c r="E15" s="76" t="s">
        <v>131</v>
      </c>
      <c r="F15" s="76"/>
      <c r="G15" s="76"/>
      <c r="H15" s="76"/>
      <c r="I15" s="76"/>
      <c r="J15" s="76"/>
      <c r="K15" s="76"/>
    </row>
    <row r="16" spans="1:11" s="31" customFormat="1" ht="15" customHeight="1" x14ac:dyDescent="0.2">
      <c r="A16" s="35" t="s">
        <v>81</v>
      </c>
      <c r="B16" s="60"/>
      <c r="C16" s="49"/>
      <c r="D16" s="30"/>
      <c r="E16" s="74" t="s">
        <v>106</v>
      </c>
      <c r="F16" s="74"/>
      <c r="G16" s="74"/>
      <c r="H16" s="74"/>
      <c r="I16" s="74"/>
      <c r="J16" s="75"/>
      <c r="K16" s="61"/>
    </row>
    <row r="17" spans="1:11" s="31" customFormat="1" ht="15" customHeight="1" x14ac:dyDescent="0.2">
      <c r="A17" s="35" t="s">
        <v>82</v>
      </c>
      <c r="B17" s="60"/>
      <c r="C17" s="49"/>
      <c r="D17" s="30"/>
      <c r="E17" s="74" t="s">
        <v>107</v>
      </c>
      <c r="F17" s="74"/>
      <c r="G17" s="74"/>
      <c r="H17" s="74"/>
      <c r="I17" s="74"/>
      <c r="J17" s="75"/>
      <c r="K17" s="61"/>
    </row>
    <row r="18" spans="1:11" s="31" customFormat="1" ht="15" customHeight="1" x14ac:dyDescent="0.2">
      <c r="A18" s="35" t="s">
        <v>83</v>
      </c>
      <c r="B18" s="60"/>
      <c r="C18" s="49"/>
      <c r="D18" s="30"/>
      <c r="E18" s="74" t="s">
        <v>108</v>
      </c>
      <c r="F18" s="74"/>
      <c r="G18" s="74"/>
      <c r="H18" s="74"/>
      <c r="I18" s="74"/>
      <c r="J18" s="75"/>
      <c r="K18" s="61"/>
    </row>
    <row r="19" spans="1:11" s="31" customFormat="1" ht="15" customHeight="1" x14ac:dyDescent="0.2">
      <c r="A19" s="35" t="s">
        <v>84</v>
      </c>
      <c r="B19" s="60"/>
      <c r="C19" s="49"/>
      <c r="D19" s="30"/>
      <c r="E19" s="74" t="s">
        <v>109</v>
      </c>
      <c r="F19" s="74"/>
      <c r="G19" s="74"/>
      <c r="H19" s="74"/>
      <c r="I19" s="74"/>
      <c r="J19" s="75"/>
      <c r="K19" s="61"/>
    </row>
    <row r="20" spans="1:11" s="31" customFormat="1" ht="15" customHeight="1" x14ac:dyDescent="0.2">
      <c r="A20" s="35" t="s">
        <v>85</v>
      </c>
      <c r="B20" s="60"/>
      <c r="C20" s="49"/>
      <c r="D20" s="30"/>
      <c r="E20" s="74" t="s">
        <v>110</v>
      </c>
      <c r="F20" s="74"/>
      <c r="G20" s="74"/>
      <c r="H20" s="74"/>
      <c r="I20" s="74"/>
      <c r="J20" s="75"/>
      <c r="K20" s="61"/>
    </row>
    <row r="21" spans="1:11" s="31" customFormat="1" ht="15" customHeight="1" x14ac:dyDescent="0.2">
      <c r="A21" s="35" t="s">
        <v>86</v>
      </c>
      <c r="B21" s="60"/>
      <c r="C21" s="49"/>
      <c r="D21" s="30"/>
      <c r="E21" s="74" t="s">
        <v>111</v>
      </c>
      <c r="F21" s="74"/>
      <c r="G21" s="74"/>
      <c r="H21" s="74"/>
      <c r="I21" s="74"/>
      <c r="J21" s="75"/>
      <c r="K21" s="61"/>
    </row>
    <row r="22" spans="1:11" s="31" customFormat="1" ht="15" customHeight="1" x14ac:dyDescent="0.2">
      <c r="A22" s="35" t="s">
        <v>87</v>
      </c>
      <c r="B22" s="60"/>
      <c r="C22" s="49"/>
      <c r="D22" s="30"/>
      <c r="E22" s="74" t="s">
        <v>112</v>
      </c>
      <c r="F22" s="74"/>
      <c r="G22" s="74"/>
      <c r="H22" s="74"/>
      <c r="I22" s="74"/>
      <c r="J22" s="75"/>
      <c r="K22" s="61"/>
    </row>
    <row r="23" spans="1:11" s="31" customFormat="1" ht="15" customHeight="1" x14ac:dyDescent="0.2">
      <c r="A23" s="34" t="s">
        <v>88</v>
      </c>
      <c r="B23" s="30"/>
      <c r="C23" s="49"/>
      <c r="D23" s="30"/>
      <c r="E23" s="74" t="s">
        <v>113</v>
      </c>
      <c r="F23" s="74"/>
      <c r="G23" s="74"/>
      <c r="H23" s="74"/>
      <c r="I23" s="74"/>
      <c r="J23" s="75"/>
      <c r="K23" s="61"/>
    </row>
    <row r="24" spans="1:11" s="31" customFormat="1" ht="14.1" customHeight="1" x14ac:dyDescent="0.2">
      <c r="A24" s="39" t="s">
        <v>128</v>
      </c>
      <c r="B24" s="32"/>
      <c r="C24" s="71"/>
      <c r="E24" s="74" t="s">
        <v>114</v>
      </c>
      <c r="F24" s="74"/>
      <c r="G24" s="74"/>
      <c r="H24" s="74"/>
      <c r="I24" s="74"/>
      <c r="J24" s="75"/>
      <c r="K24" s="61"/>
    </row>
    <row r="25" spans="1:11" s="31" customFormat="1" ht="15" customHeight="1" x14ac:dyDescent="0.2">
      <c r="A25" s="35" t="s">
        <v>89</v>
      </c>
      <c r="B25" s="60"/>
      <c r="C25" s="50"/>
      <c r="D25" s="36"/>
      <c r="E25" s="74" t="s">
        <v>115</v>
      </c>
      <c r="F25" s="74"/>
      <c r="G25" s="74"/>
      <c r="H25" s="74"/>
      <c r="I25" s="74"/>
      <c r="J25" s="75"/>
      <c r="K25" s="61"/>
    </row>
    <row r="26" spans="1:11" s="31" customFormat="1" ht="15" customHeight="1" x14ac:dyDescent="0.2">
      <c r="A26" s="35" t="s">
        <v>90</v>
      </c>
      <c r="B26" s="60"/>
      <c r="C26" s="50"/>
      <c r="D26" s="36"/>
      <c r="E26" s="74" t="s">
        <v>116</v>
      </c>
      <c r="F26" s="74"/>
      <c r="G26" s="74"/>
      <c r="H26" s="74"/>
      <c r="I26" s="74"/>
      <c r="J26" s="75"/>
      <c r="K26" s="61"/>
    </row>
    <row r="27" spans="1:11" s="31" customFormat="1" ht="15" customHeight="1" x14ac:dyDescent="0.2">
      <c r="A27" s="35" t="s">
        <v>91</v>
      </c>
      <c r="B27" s="60"/>
      <c r="C27" s="50"/>
      <c r="D27" s="36"/>
      <c r="E27" s="74" t="s">
        <v>117</v>
      </c>
      <c r="F27" s="74"/>
      <c r="G27" s="74"/>
      <c r="H27" s="74"/>
      <c r="I27" s="74"/>
      <c r="J27" s="75"/>
      <c r="K27" s="61"/>
    </row>
    <row r="28" spans="1:11" s="31" customFormat="1" ht="15" customHeight="1" x14ac:dyDescent="0.2">
      <c r="A28" s="35" t="s">
        <v>92</v>
      </c>
      <c r="B28" s="60"/>
      <c r="C28" s="50"/>
      <c r="D28" s="36"/>
      <c r="E28" s="74" t="s">
        <v>118</v>
      </c>
      <c r="F28" s="74"/>
      <c r="G28" s="74"/>
      <c r="H28" s="74"/>
      <c r="I28" s="74"/>
      <c r="J28" s="75"/>
      <c r="K28" s="61"/>
    </row>
    <row r="29" spans="1:11" s="31" customFormat="1" ht="15" customHeight="1" x14ac:dyDescent="0.2">
      <c r="A29" s="35" t="s">
        <v>93</v>
      </c>
      <c r="B29" s="60"/>
      <c r="C29" s="50"/>
      <c r="D29" s="36"/>
      <c r="E29" s="74" t="s">
        <v>119</v>
      </c>
      <c r="F29" s="74"/>
      <c r="G29" s="74"/>
      <c r="H29" s="74"/>
      <c r="I29" s="74"/>
      <c r="J29" s="75"/>
      <c r="K29" s="61"/>
    </row>
    <row r="30" spans="1:11" s="31" customFormat="1" ht="15" customHeight="1" x14ac:dyDescent="0.15">
      <c r="A30" s="35" t="s">
        <v>94</v>
      </c>
      <c r="B30" s="60"/>
      <c r="C30" s="50"/>
      <c r="D30" s="36"/>
      <c r="E30" s="36"/>
    </row>
    <row r="31" spans="1:11" s="31" customFormat="1" ht="15" customHeight="1" x14ac:dyDescent="0.15">
      <c r="A31" s="35" t="s">
        <v>95</v>
      </c>
      <c r="B31" s="60"/>
      <c r="C31" s="50"/>
      <c r="D31" s="36"/>
      <c r="E31" s="36"/>
    </row>
    <row r="32" spans="1:11" s="31" customFormat="1" ht="15" customHeight="1" x14ac:dyDescent="0.15">
      <c r="A32" s="35" t="s">
        <v>96</v>
      </c>
      <c r="B32" s="60"/>
      <c r="C32" s="50"/>
      <c r="D32" s="36"/>
      <c r="E32" s="76" t="s">
        <v>132</v>
      </c>
      <c r="F32" s="84"/>
      <c r="G32" s="84"/>
      <c r="H32" s="84"/>
      <c r="I32" s="84"/>
      <c r="J32" s="84"/>
      <c r="K32" s="84"/>
    </row>
    <row r="33" spans="1:11" s="31" customFormat="1" ht="14.1" customHeight="1" x14ac:dyDescent="0.2">
      <c r="C33" s="70"/>
      <c r="D33" s="32"/>
      <c r="E33" s="74" t="s">
        <v>120</v>
      </c>
      <c r="F33" s="74"/>
      <c r="G33" s="74"/>
      <c r="H33" s="74"/>
      <c r="I33" s="74"/>
      <c r="J33" s="75"/>
      <c r="K33" s="61"/>
    </row>
    <row r="34" spans="1:11" s="31" customFormat="1" ht="14.1" customHeight="1" x14ac:dyDescent="0.2">
      <c r="A34" s="76" t="s">
        <v>129</v>
      </c>
      <c r="B34" s="76"/>
      <c r="C34" s="50"/>
      <c r="D34" s="36"/>
      <c r="E34" s="74" t="s">
        <v>121</v>
      </c>
      <c r="F34" s="74"/>
      <c r="G34" s="74"/>
      <c r="H34" s="74"/>
      <c r="I34" s="74"/>
      <c r="J34" s="75"/>
      <c r="K34" s="61"/>
    </row>
    <row r="35" spans="1:11" s="31" customFormat="1" ht="15" customHeight="1" x14ac:dyDescent="0.2">
      <c r="A35" s="35" t="s">
        <v>97</v>
      </c>
      <c r="B35" s="60"/>
      <c r="C35" s="70"/>
      <c r="D35" s="33"/>
      <c r="E35" s="74" t="s">
        <v>122</v>
      </c>
      <c r="F35" s="74"/>
      <c r="G35" s="74"/>
      <c r="H35" s="74"/>
      <c r="I35" s="74"/>
      <c r="J35" s="75"/>
      <c r="K35" s="61"/>
    </row>
    <row r="36" spans="1:11" s="31" customFormat="1" ht="15" customHeight="1" x14ac:dyDescent="0.2">
      <c r="A36" s="35" t="s">
        <v>98</v>
      </c>
      <c r="B36" s="60"/>
      <c r="C36" s="71"/>
      <c r="E36" s="11" t="s">
        <v>88</v>
      </c>
      <c r="F36" s="1"/>
      <c r="G36" s="27"/>
      <c r="H36" s="27"/>
      <c r="I36" s="27"/>
      <c r="J36" s="27"/>
      <c r="K36" s="27"/>
    </row>
    <row r="37" spans="1:11" s="31" customFormat="1" ht="15" customHeight="1" x14ac:dyDescent="0.15">
      <c r="A37" s="35" t="s">
        <v>99</v>
      </c>
      <c r="B37" s="60"/>
      <c r="C37" s="71"/>
      <c r="E37" s="76" t="s">
        <v>133</v>
      </c>
      <c r="F37" s="84"/>
      <c r="G37" s="84"/>
      <c r="H37" s="84"/>
      <c r="I37" s="84"/>
      <c r="J37" s="84"/>
      <c r="K37" s="84"/>
    </row>
    <row r="38" spans="1:11" s="31" customFormat="1" ht="15" customHeight="1" x14ac:dyDescent="0.2">
      <c r="A38" s="35" t="s">
        <v>100</v>
      </c>
      <c r="B38" s="60"/>
      <c r="C38" s="71"/>
      <c r="E38" s="74" t="s">
        <v>123</v>
      </c>
      <c r="F38" s="74"/>
      <c r="G38" s="74"/>
      <c r="H38" s="74"/>
      <c r="I38" s="74"/>
      <c r="J38" s="75"/>
      <c r="K38" s="61"/>
    </row>
    <row r="39" spans="1:11" s="31" customFormat="1" ht="15" customHeight="1" x14ac:dyDescent="0.2">
      <c r="C39" s="71"/>
      <c r="E39" s="11" t="s">
        <v>88</v>
      </c>
      <c r="F39" s="1"/>
      <c r="G39" s="27"/>
      <c r="H39" s="27"/>
      <c r="I39" s="27"/>
      <c r="J39" s="27"/>
      <c r="K39" s="27"/>
    </row>
    <row r="40" spans="1:11" s="31" customFormat="1" ht="15" customHeight="1" x14ac:dyDescent="0.15">
      <c r="A40" s="41" t="s">
        <v>130</v>
      </c>
      <c r="C40" s="50"/>
      <c r="D40" s="36"/>
      <c r="E40" s="76" t="s">
        <v>134</v>
      </c>
      <c r="F40" s="84"/>
      <c r="G40" s="84"/>
      <c r="H40" s="84"/>
      <c r="I40" s="84"/>
      <c r="J40" s="84"/>
      <c r="K40" s="84"/>
    </row>
    <row r="41" spans="1:11" ht="14.1" customHeight="1" x14ac:dyDescent="0.2">
      <c r="A41" s="35" t="s">
        <v>101</v>
      </c>
      <c r="B41" s="60"/>
      <c r="C41" s="50"/>
      <c r="D41" s="36"/>
      <c r="E41" s="74" t="s">
        <v>124</v>
      </c>
      <c r="F41" s="74"/>
      <c r="G41" s="74"/>
      <c r="H41" s="74"/>
      <c r="I41" s="74"/>
      <c r="J41" s="75"/>
      <c r="K41" s="61"/>
    </row>
    <row r="42" spans="1:11" ht="14.1" customHeight="1" x14ac:dyDescent="0.15">
      <c r="A42" s="35" t="s">
        <v>102</v>
      </c>
      <c r="B42" s="60"/>
      <c r="C42" s="50"/>
      <c r="D42" s="36"/>
      <c r="E42" s="36"/>
    </row>
    <row r="43" spans="1:11" ht="15" customHeight="1" x14ac:dyDescent="0.2">
      <c r="A43" s="35" t="s">
        <v>103</v>
      </c>
      <c r="B43" s="60"/>
      <c r="C43" s="3"/>
      <c r="D43" s="1"/>
    </row>
    <row r="44" spans="1:11" ht="15" customHeight="1" x14ac:dyDescent="0.15">
      <c r="A44" s="35" t="s">
        <v>104</v>
      </c>
      <c r="B44" s="60"/>
    </row>
    <row r="45" spans="1:11" ht="15" customHeight="1" x14ac:dyDescent="0.15">
      <c r="A45" s="35" t="s">
        <v>105</v>
      </c>
      <c r="B45" s="60"/>
    </row>
    <row r="46" spans="1:11" ht="15" customHeight="1" x14ac:dyDescent="0.15"/>
    <row r="47" spans="1:11" ht="15" customHeight="1" x14ac:dyDescent="0.15"/>
    <row r="48" spans="1:11" s="31" customFormat="1" ht="20.100000000000001" customHeight="1" x14ac:dyDescent="0.15">
      <c r="A48" s="37" t="s">
        <v>126</v>
      </c>
      <c r="B48" s="26"/>
      <c r="C48" s="68"/>
      <c r="D48" s="26"/>
      <c r="I48" s="32"/>
      <c r="J48" s="32"/>
      <c r="K48" s="32"/>
    </row>
    <row r="49" spans="1:11" ht="15" customHeight="1" x14ac:dyDescent="0.2">
      <c r="C49" s="3"/>
      <c r="D49" s="1"/>
      <c r="E49" s="23"/>
      <c r="F49" s="23"/>
      <c r="G49" s="25"/>
      <c r="H49" s="25"/>
      <c r="I49" s="23"/>
      <c r="J49" s="23"/>
      <c r="K49" s="23"/>
    </row>
    <row r="50" spans="1:11" ht="14.1" customHeight="1" x14ac:dyDescent="0.2">
      <c r="A50" s="29" t="s">
        <v>144</v>
      </c>
      <c r="B50" s="14"/>
      <c r="C50" s="88"/>
      <c r="D50" s="89"/>
      <c r="E50" s="89"/>
      <c r="F50" s="90"/>
    </row>
    <row r="51" spans="1:11" ht="14.1" customHeight="1" x14ac:dyDescent="0.2">
      <c r="A51" s="29" t="s">
        <v>145</v>
      </c>
      <c r="B51" s="14"/>
      <c r="C51" s="88"/>
      <c r="D51" s="89"/>
      <c r="E51" s="89"/>
      <c r="F51" s="90"/>
    </row>
    <row r="52" spans="1:11" ht="14.1" customHeight="1" x14ac:dyDescent="0.2">
      <c r="A52" s="74" t="s">
        <v>146</v>
      </c>
      <c r="B52" s="75"/>
      <c r="C52" s="88"/>
      <c r="D52" s="89"/>
      <c r="E52" s="89"/>
      <c r="F52" s="90"/>
    </row>
    <row r="53" spans="1:11" ht="14.1" customHeight="1" x14ac:dyDescent="0.2">
      <c r="A53" s="29" t="s">
        <v>147</v>
      </c>
      <c r="B53" s="14"/>
      <c r="C53" s="88"/>
      <c r="D53" s="89"/>
      <c r="E53" s="89"/>
      <c r="F53" s="90"/>
    </row>
    <row r="54" spans="1:11" ht="14.1" customHeight="1" x14ac:dyDescent="0.2">
      <c r="A54" s="28" t="s">
        <v>88</v>
      </c>
      <c r="C54" s="3"/>
      <c r="D54" s="38"/>
      <c r="E54" s="38"/>
      <c r="F54" s="38"/>
      <c r="G54" s="38"/>
    </row>
    <row r="55" spans="1:11" ht="14.1" customHeight="1" x14ac:dyDescent="0.2">
      <c r="A55" s="29" t="str">
        <f>CONCATENATE("Estimated Unreserved Fund Balance  July 1, ",Year1)</f>
        <v xml:space="preserve">Estimated Unreserved Fund Balance  July 1, </v>
      </c>
      <c r="B55" s="14"/>
      <c r="C55" s="88"/>
      <c r="D55" s="89"/>
      <c r="E55" s="89"/>
      <c r="F55" s="90"/>
    </row>
  </sheetData>
  <sheetProtection password="DB01" sheet="1"/>
  <mergeCells count="40">
    <mergeCell ref="C53:F53"/>
    <mergeCell ref="E41:J41"/>
    <mergeCell ref="C50:F50"/>
    <mergeCell ref="C55:F55"/>
    <mergeCell ref="C51:F51"/>
    <mergeCell ref="C52:F52"/>
    <mergeCell ref="A1:B1"/>
    <mergeCell ref="B6:D6"/>
    <mergeCell ref="B7:D7"/>
    <mergeCell ref="B8:H8"/>
    <mergeCell ref="B5:G5"/>
    <mergeCell ref="B9:E9"/>
    <mergeCell ref="G9:H9"/>
    <mergeCell ref="E27:J27"/>
    <mergeCell ref="E18:J18"/>
    <mergeCell ref="E17:J17"/>
    <mergeCell ref="E16:J16"/>
    <mergeCell ref="E23:J23"/>
    <mergeCell ref="B10:D10"/>
    <mergeCell ref="A15:B15"/>
    <mergeCell ref="E15:K15"/>
    <mergeCell ref="E22:J22"/>
    <mergeCell ref="E21:J21"/>
    <mergeCell ref="F10:G10"/>
    <mergeCell ref="E20:J20"/>
    <mergeCell ref="E19:J19"/>
    <mergeCell ref="A52:B52"/>
    <mergeCell ref="A34:B34"/>
    <mergeCell ref="E26:J26"/>
    <mergeCell ref="E25:J25"/>
    <mergeCell ref="E24:J24"/>
    <mergeCell ref="E29:J29"/>
    <mergeCell ref="E28:J28"/>
    <mergeCell ref="E40:K40"/>
    <mergeCell ref="E37:K37"/>
    <mergeCell ref="E32:K32"/>
    <mergeCell ref="E38:J38"/>
    <mergeCell ref="E35:J35"/>
    <mergeCell ref="E34:J34"/>
    <mergeCell ref="E33:J33"/>
  </mergeCells>
  <phoneticPr fontId="0" type="noConversion"/>
  <pageMargins left="0.5" right="0.5" top="0.7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B1" workbookViewId="0">
      <selection activeCell="B1" sqref="B1:I1"/>
    </sheetView>
  </sheetViews>
  <sheetFormatPr defaultRowHeight="11.25" x14ac:dyDescent="0.2"/>
  <cols>
    <col min="1" max="1" width="2.83203125" style="1" customWidth="1"/>
    <col min="2" max="2" width="8" style="3" bestFit="1" customWidth="1"/>
    <col min="3" max="3" width="38" style="1" bestFit="1" customWidth="1"/>
    <col min="4" max="4" width="22.83203125" style="1" customWidth="1"/>
    <col min="5" max="5" width="16.1640625" style="1" customWidth="1"/>
    <col min="6" max="6" width="9.5" style="3" customWidth="1"/>
    <col min="7" max="7" width="20.83203125" style="3" customWidth="1"/>
    <col min="8" max="8" width="20.83203125" style="1" customWidth="1"/>
    <col min="9" max="9" width="24.83203125" style="1" customWidth="1"/>
    <col min="10" max="10" width="7.83203125" style="1" customWidth="1"/>
    <col min="11" max="16384" width="9.33203125" style="1"/>
  </cols>
  <sheetData>
    <row r="1" spans="2:9" ht="15" customHeight="1" x14ac:dyDescent="0.25">
      <c r="B1" s="91" t="s">
        <v>150</v>
      </c>
      <c r="C1" s="91"/>
      <c r="D1" s="91"/>
      <c r="E1" s="91"/>
      <c r="F1" s="91"/>
      <c r="G1" s="91"/>
      <c r="H1" s="91"/>
      <c r="I1" s="91"/>
    </row>
    <row r="2" spans="2:9" ht="15" x14ac:dyDescent="0.25">
      <c r="B2" s="92" t="str">
        <f>IF(AND(Year1="",Year2=""),"",CONCATENATE("Budget Year ",Year1,"-",Year2))</f>
        <v/>
      </c>
      <c r="C2" s="92"/>
      <c r="D2" s="92"/>
      <c r="E2" s="92"/>
      <c r="F2" s="92"/>
      <c r="G2" s="92"/>
      <c r="H2" s="92"/>
      <c r="I2" s="92"/>
    </row>
    <row r="3" spans="2:9" ht="12" x14ac:dyDescent="0.2">
      <c r="B3" s="119" t="s">
        <v>148</v>
      </c>
      <c r="C3" s="119"/>
      <c r="I3" s="6" t="s">
        <v>58</v>
      </c>
    </row>
    <row r="5" spans="2:9" x14ac:dyDescent="0.2">
      <c r="B5" s="117" t="s">
        <v>11</v>
      </c>
      <c r="C5" s="118"/>
      <c r="D5" s="46" t="s">
        <v>12</v>
      </c>
      <c r="E5" s="43"/>
      <c r="F5" s="95" t="s">
        <v>51</v>
      </c>
      <c r="G5" s="96"/>
      <c r="H5" s="96"/>
      <c r="I5" s="51" t="s">
        <v>53</v>
      </c>
    </row>
    <row r="6" spans="2:9" s="30" customFormat="1" ht="21" customHeight="1" x14ac:dyDescent="0.15">
      <c r="B6" s="121" t="str">
        <f>IF(IUName="","",IUName)</f>
        <v/>
      </c>
      <c r="C6" s="122"/>
      <c r="D6" s="47" t="str">
        <f>IF(AUN="","",AUN)</f>
        <v/>
      </c>
      <c r="E6" s="44"/>
      <c r="F6" s="97" t="str">
        <f>IF(ContactPerson="","",ContactPerson)</f>
        <v/>
      </c>
      <c r="G6" s="98"/>
      <c r="H6" s="98"/>
      <c r="I6" s="57" t="str">
        <f>IF(Telephone="","",CONCATENATE(Telephone," x ",Extension))</f>
        <v/>
      </c>
    </row>
    <row r="9" spans="2:9" s="4" customFormat="1" ht="24" x14ac:dyDescent="0.2">
      <c r="B9" s="7" t="s">
        <v>64</v>
      </c>
      <c r="C9" s="8" t="s">
        <v>43</v>
      </c>
      <c r="D9" s="9" t="s">
        <v>44</v>
      </c>
      <c r="F9" s="7" t="s">
        <v>64</v>
      </c>
      <c r="G9" s="8" t="s">
        <v>43</v>
      </c>
      <c r="I9" s="9" t="s">
        <v>44</v>
      </c>
    </row>
    <row r="10" spans="2:9" ht="18" customHeight="1" x14ac:dyDescent="0.2">
      <c r="B10" s="40">
        <v>100</v>
      </c>
      <c r="C10" s="120" t="s">
        <v>0</v>
      </c>
      <c r="D10" s="120"/>
      <c r="F10" s="40">
        <v>500</v>
      </c>
      <c r="G10" s="84" t="s">
        <v>1</v>
      </c>
      <c r="H10" s="84"/>
      <c r="I10" s="84"/>
    </row>
    <row r="11" spans="2:9" s="30" customFormat="1" ht="13.5" customHeight="1" x14ac:dyDescent="0.15">
      <c r="B11" s="50">
        <v>110</v>
      </c>
      <c r="C11" s="36" t="s">
        <v>60</v>
      </c>
      <c r="D11" s="58">
        <f>'PDE-2095 Data Entry'!B16</f>
        <v>0</v>
      </c>
      <c r="F11" s="50">
        <v>511</v>
      </c>
      <c r="G11" s="93" t="s">
        <v>29</v>
      </c>
      <c r="H11" s="94"/>
      <c r="I11" s="58">
        <f>'PDE-2095 Data Entry'!K16</f>
        <v>0</v>
      </c>
    </row>
    <row r="12" spans="2:9" s="30" customFormat="1" ht="13.5" customHeight="1" x14ac:dyDescent="0.15">
      <c r="B12" s="50">
        <v>130</v>
      </c>
      <c r="C12" s="36" t="s">
        <v>69</v>
      </c>
      <c r="D12" s="58">
        <f>'PDE-2095 Data Entry'!B17</f>
        <v>0</v>
      </c>
      <c r="F12" s="50">
        <v>512</v>
      </c>
      <c r="G12" s="93" t="s">
        <v>30</v>
      </c>
      <c r="H12" s="94"/>
      <c r="I12" s="58">
        <f>'PDE-2095 Data Entry'!K17</f>
        <v>0</v>
      </c>
    </row>
    <row r="13" spans="2:9" s="30" customFormat="1" ht="13.5" customHeight="1" x14ac:dyDescent="0.15">
      <c r="B13" s="50">
        <v>140</v>
      </c>
      <c r="C13" s="36" t="s">
        <v>13</v>
      </c>
      <c r="D13" s="58">
        <f>'PDE-2095 Data Entry'!B18</f>
        <v>0</v>
      </c>
      <c r="F13" s="50">
        <v>513</v>
      </c>
      <c r="G13" s="93" t="s">
        <v>31</v>
      </c>
      <c r="H13" s="94"/>
      <c r="I13" s="58">
        <f>'PDE-2095 Data Entry'!K18</f>
        <v>0</v>
      </c>
    </row>
    <row r="14" spans="2:9" s="30" customFormat="1" ht="13.5" customHeight="1" x14ac:dyDescent="0.15">
      <c r="B14" s="50">
        <v>150</v>
      </c>
      <c r="C14" s="36" t="s">
        <v>65</v>
      </c>
      <c r="D14" s="58">
        <f>'PDE-2095 Data Entry'!B19</f>
        <v>0</v>
      </c>
      <c r="F14" s="50">
        <v>514</v>
      </c>
      <c r="G14" s="93" t="s">
        <v>68</v>
      </c>
      <c r="H14" s="94"/>
      <c r="I14" s="58">
        <f>'PDE-2095 Data Entry'!K19</f>
        <v>0</v>
      </c>
    </row>
    <row r="15" spans="2:9" s="30" customFormat="1" ht="13.5" customHeight="1" x14ac:dyDescent="0.15">
      <c r="B15" s="50">
        <v>160</v>
      </c>
      <c r="C15" s="36" t="s">
        <v>14</v>
      </c>
      <c r="D15" s="58">
        <f>'PDE-2095 Data Entry'!B20</f>
        <v>0</v>
      </c>
      <c r="F15" s="50">
        <v>515</v>
      </c>
      <c r="G15" s="93" t="s">
        <v>32</v>
      </c>
      <c r="H15" s="94"/>
      <c r="I15" s="58">
        <f>'PDE-2095 Data Entry'!K20</f>
        <v>0</v>
      </c>
    </row>
    <row r="16" spans="2:9" s="30" customFormat="1" ht="13.5" customHeight="1" x14ac:dyDescent="0.15">
      <c r="B16" s="50">
        <v>170</v>
      </c>
      <c r="C16" s="36" t="s">
        <v>15</v>
      </c>
      <c r="D16" s="58">
        <f>'PDE-2095 Data Entry'!B21</f>
        <v>0</v>
      </c>
      <c r="F16" s="50">
        <v>519</v>
      </c>
      <c r="G16" s="93" t="s">
        <v>33</v>
      </c>
      <c r="H16" s="94"/>
      <c r="I16" s="58">
        <f>'PDE-2095 Data Entry'!K21</f>
        <v>0</v>
      </c>
    </row>
    <row r="17" spans="2:9" s="30" customFormat="1" ht="13.5" customHeight="1" x14ac:dyDescent="0.15">
      <c r="B17" s="50">
        <v>180</v>
      </c>
      <c r="C17" s="36" t="s">
        <v>57</v>
      </c>
      <c r="D17" s="58">
        <f>'PDE-2095 Data Entry'!B22</f>
        <v>0</v>
      </c>
      <c r="F17" s="50">
        <v>522</v>
      </c>
      <c r="G17" s="93" t="s">
        <v>48</v>
      </c>
      <c r="H17" s="94"/>
      <c r="I17" s="58">
        <f>'PDE-2095 Data Entry'!K22</f>
        <v>0</v>
      </c>
    </row>
    <row r="18" spans="2:9" s="30" customFormat="1" ht="13.5" customHeight="1" x14ac:dyDescent="0.15">
      <c r="B18" s="49"/>
      <c r="F18" s="50">
        <v>524</v>
      </c>
      <c r="G18" s="93" t="s">
        <v>47</v>
      </c>
      <c r="H18" s="94"/>
      <c r="I18" s="58">
        <f>'PDE-2095 Data Entry'!K23</f>
        <v>0</v>
      </c>
    </row>
    <row r="19" spans="2:9" s="30" customFormat="1" ht="13.5" customHeight="1" x14ac:dyDescent="0.15">
      <c r="B19" s="40">
        <v>200</v>
      </c>
      <c r="C19" s="120" t="s">
        <v>2</v>
      </c>
      <c r="D19" s="120"/>
      <c r="F19" s="50">
        <v>529</v>
      </c>
      <c r="G19" s="93" t="s">
        <v>34</v>
      </c>
      <c r="H19" s="94"/>
      <c r="I19" s="58">
        <f>'PDE-2095 Data Entry'!K24</f>
        <v>0</v>
      </c>
    </row>
    <row r="20" spans="2:9" s="30" customFormat="1" ht="13.5" customHeight="1" x14ac:dyDescent="0.15">
      <c r="B20" s="50">
        <v>210</v>
      </c>
      <c r="C20" s="36" t="s">
        <v>16</v>
      </c>
      <c r="D20" s="58">
        <f>'PDE-2095 Data Entry'!B25</f>
        <v>0</v>
      </c>
      <c r="F20" s="50">
        <v>530</v>
      </c>
      <c r="G20" s="36" t="s">
        <v>35</v>
      </c>
      <c r="I20" s="58">
        <f>'PDE-2095 Data Entry'!K25</f>
        <v>0</v>
      </c>
    </row>
    <row r="21" spans="2:9" s="30" customFormat="1" ht="13.5" customHeight="1" x14ac:dyDescent="0.15">
      <c r="B21" s="50">
        <v>220</v>
      </c>
      <c r="C21" s="36" t="s">
        <v>17</v>
      </c>
      <c r="D21" s="58">
        <f>'PDE-2095 Data Entry'!B26</f>
        <v>0</v>
      </c>
      <c r="F21" s="50">
        <v>540</v>
      </c>
      <c r="G21" s="93" t="s">
        <v>36</v>
      </c>
      <c r="H21" s="94"/>
      <c r="I21" s="58">
        <f>'PDE-2095 Data Entry'!K26</f>
        <v>0</v>
      </c>
    </row>
    <row r="22" spans="2:9" s="30" customFormat="1" ht="13.5" customHeight="1" x14ac:dyDescent="0.15">
      <c r="B22" s="50">
        <v>230</v>
      </c>
      <c r="C22" s="36" t="s">
        <v>18</v>
      </c>
      <c r="D22" s="58">
        <f>'PDE-2095 Data Entry'!B27</f>
        <v>0</v>
      </c>
      <c r="F22" s="50">
        <v>550</v>
      </c>
      <c r="G22" s="93" t="s">
        <v>37</v>
      </c>
      <c r="H22" s="94"/>
      <c r="I22" s="58">
        <f>'PDE-2095 Data Entry'!K27</f>
        <v>0</v>
      </c>
    </row>
    <row r="23" spans="2:9" s="30" customFormat="1" ht="13.5" customHeight="1" x14ac:dyDescent="0.15">
      <c r="B23" s="50">
        <v>240</v>
      </c>
      <c r="C23" s="36" t="s">
        <v>19</v>
      </c>
      <c r="D23" s="58">
        <f>'PDE-2095 Data Entry'!B28</f>
        <v>0</v>
      </c>
      <c r="F23" s="50">
        <v>580</v>
      </c>
      <c r="G23" s="93" t="s">
        <v>38</v>
      </c>
      <c r="H23" s="94"/>
      <c r="I23" s="58">
        <f>'PDE-2095 Data Entry'!K28</f>
        <v>0</v>
      </c>
    </row>
    <row r="24" spans="2:9" s="30" customFormat="1" ht="13.5" customHeight="1" x14ac:dyDescent="0.15">
      <c r="B24" s="50">
        <v>250</v>
      </c>
      <c r="C24" s="36" t="s">
        <v>20</v>
      </c>
      <c r="D24" s="58">
        <f>'PDE-2095 Data Entry'!B29</f>
        <v>0</v>
      </c>
      <c r="F24" s="50">
        <v>590</v>
      </c>
      <c r="G24" s="93" t="s">
        <v>46</v>
      </c>
      <c r="H24" s="94"/>
      <c r="I24" s="58">
        <f>'PDE-2095 Data Entry'!K29</f>
        <v>0</v>
      </c>
    </row>
    <row r="25" spans="2:9" s="30" customFormat="1" ht="13.5" customHeight="1" x14ac:dyDescent="0.15">
      <c r="B25" s="50">
        <v>260</v>
      </c>
      <c r="C25" s="36" t="s">
        <v>21</v>
      </c>
      <c r="D25" s="58">
        <f>'PDE-2095 Data Entry'!B30</f>
        <v>0</v>
      </c>
      <c r="F25" s="49"/>
      <c r="G25" s="49"/>
    </row>
    <row r="26" spans="2:9" s="30" customFormat="1" ht="13.5" customHeight="1" x14ac:dyDescent="0.15">
      <c r="B26" s="50">
        <v>270</v>
      </c>
      <c r="C26" s="36" t="s">
        <v>45</v>
      </c>
      <c r="D26" s="58">
        <f>'PDE-2095 Data Entry'!B31</f>
        <v>0</v>
      </c>
      <c r="F26" s="40">
        <v>600</v>
      </c>
      <c r="G26" s="84" t="s">
        <v>3</v>
      </c>
      <c r="H26" s="84"/>
      <c r="I26" s="84"/>
    </row>
    <row r="27" spans="2:9" s="30" customFormat="1" ht="13.5" customHeight="1" x14ac:dyDescent="0.15">
      <c r="B27" s="50">
        <v>290</v>
      </c>
      <c r="C27" s="36" t="s">
        <v>22</v>
      </c>
      <c r="D27" s="58">
        <f>'PDE-2095 Data Entry'!B32</f>
        <v>0</v>
      </c>
      <c r="F27" s="50">
        <v>610</v>
      </c>
      <c r="G27" s="93" t="s">
        <v>39</v>
      </c>
      <c r="H27" s="94"/>
      <c r="I27" s="58">
        <f>'PDE-2095 Data Entry'!K33</f>
        <v>0</v>
      </c>
    </row>
    <row r="28" spans="2:9" s="30" customFormat="1" ht="13.5" customHeight="1" x14ac:dyDescent="0.15">
      <c r="B28" s="49"/>
      <c r="F28" s="50">
        <v>620</v>
      </c>
      <c r="G28" s="93" t="s">
        <v>40</v>
      </c>
      <c r="H28" s="94"/>
      <c r="I28" s="58">
        <f>'PDE-2095 Data Entry'!K34</f>
        <v>0</v>
      </c>
    </row>
    <row r="29" spans="2:9" s="30" customFormat="1" ht="13.5" customHeight="1" x14ac:dyDescent="0.15">
      <c r="B29" s="40">
        <v>300</v>
      </c>
      <c r="C29" s="120" t="s">
        <v>67</v>
      </c>
      <c r="D29" s="120"/>
      <c r="F29" s="50">
        <v>640</v>
      </c>
      <c r="G29" s="93" t="s">
        <v>41</v>
      </c>
      <c r="H29" s="94"/>
      <c r="I29" s="58">
        <f>'PDE-2095 Data Entry'!K35</f>
        <v>0</v>
      </c>
    </row>
    <row r="30" spans="2:9" s="30" customFormat="1" ht="13.5" customHeight="1" x14ac:dyDescent="0.15">
      <c r="B30" s="50">
        <v>310</v>
      </c>
      <c r="C30" s="36" t="s">
        <v>61</v>
      </c>
      <c r="D30" s="58">
        <f>'PDE-2095 Data Entry'!B35</f>
        <v>0</v>
      </c>
      <c r="F30" s="49"/>
      <c r="G30" s="49"/>
    </row>
    <row r="31" spans="2:9" s="30" customFormat="1" ht="13.5" customHeight="1" x14ac:dyDescent="0.15">
      <c r="B31" s="50">
        <v>330</v>
      </c>
      <c r="C31" s="36" t="s">
        <v>23</v>
      </c>
      <c r="D31" s="58">
        <f>'PDE-2095 Data Entry'!B36</f>
        <v>0</v>
      </c>
      <c r="F31" s="40">
        <v>800</v>
      </c>
      <c r="G31" s="84" t="s">
        <v>4</v>
      </c>
      <c r="H31" s="84"/>
      <c r="I31" s="84"/>
    </row>
    <row r="32" spans="2:9" s="30" customFormat="1" ht="13.5" customHeight="1" x14ac:dyDescent="0.15">
      <c r="B32" s="50">
        <v>340</v>
      </c>
      <c r="C32" s="36" t="s">
        <v>24</v>
      </c>
      <c r="D32" s="58">
        <f>'PDE-2095 Data Entry'!B37</f>
        <v>0</v>
      </c>
      <c r="F32" s="50">
        <v>810</v>
      </c>
      <c r="G32" s="93" t="s">
        <v>42</v>
      </c>
      <c r="H32" s="94"/>
      <c r="I32" s="58">
        <f>'PDE-2095 Data Entry'!K38</f>
        <v>0</v>
      </c>
    </row>
    <row r="33" spans="2:10" s="30" customFormat="1" ht="13.5" customHeight="1" x14ac:dyDescent="0.15">
      <c r="B33" s="50">
        <v>390</v>
      </c>
      <c r="C33" s="36" t="s">
        <v>63</v>
      </c>
      <c r="D33" s="58">
        <f>'PDE-2095 Data Entry'!B38</f>
        <v>0</v>
      </c>
      <c r="F33" s="49"/>
      <c r="G33" s="49"/>
    </row>
    <row r="34" spans="2:10" s="30" customFormat="1" ht="13.5" customHeight="1" x14ac:dyDescent="0.15">
      <c r="B34" s="49"/>
      <c r="F34" s="120" t="s">
        <v>66</v>
      </c>
      <c r="G34" s="120"/>
      <c r="H34" s="120"/>
      <c r="I34" s="58">
        <f>((SUM(D11:D17))+(SUM(D20:D27))+(SUM(D30:D33))+(SUM(D36:D40))+(SUM(I11:I24))+(SUM(I27:I29))+I32)</f>
        <v>0</v>
      </c>
    </row>
    <row r="35" spans="2:10" s="30" customFormat="1" ht="13.5" customHeight="1" x14ac:dyDescent="0.15">
      <c r="B35" s="40">
        <v>400</v>
      </c>
      <c r="C35" s="120" t="s">
        <v>5</v>
      </c>
      <c r="D35" s="120"/>
      <c r="F35" s="49"/>
      <c r="G35" s="49"/>
    </row>
    <row r="36" spans="2:10" s="30" customFormat="1" ht="13.5" customHeight="1" x14ac:dyDescent="0.15">
      <c r="B36" s="50">
        <v>430</v>
      </c>
      <c r="C36" s="36" t="s">
        <v>25</v>
      </c>
      <c r="D36" s="58">
        <f>'PDE-2095 Data Entry'!B41</f>
        <v>0</v>
      </c>
      <c r="F36" s="40">
        <v>900</v>
      </c>
      <c r="G36" s="84" t="s">
        <v>6</v>
      </c>
      <c r="H36" s="84"/>
      <c r="I36" s="84"/>
    </row>
    <row r="37" spans="2:10" s="30" customFormat="1" ht="13.5" customHeight="1" x14ac:dyDescent="0.15">
      <c r="B37" s="50">
        <v>441</v>
      </c>
      <c r="C37" s="36" t="s">
        <v>26</v>
      </c>
      <c r="D37" s="58">
        <f>'PDE-2095 Data Entry'!B42</f>
        <v>0</v>
      </c>
      <c r="F37" s="50">
        <v>934</v>
      </c>
      <c r="G37" s="93" t="s">
        <v>62</v>
      </c>
      <c r="H37" s="94"/>
      <c r="I37" s="58">
        <f>'PDE-2095 Data Entry'!K41</f>
        <v>0</v>
      </c>
    </row>
    <row r="38" spans="2:10" s="30" customFormat="1" ht="13.5" customHeight="1" x14ac:dyDescent="0.15">
      <c r="B38" s="50">
        <v>442</v>
      </c>
      <c r="C38" s="36" t="s">
        <v>27</v>
      </c>
      <c r="D38" s="58">
        <f>'PDE-2095 Data Entry'!B43</f>
        <v>0</v>
      </c>
      <c r="F38" s="49"/>
      <c r="G38" s="49"/>
    </row>
    <row r="39" spans="2:10" s="30" customFormat="1" ht="13.5" customHeight="1" x14ac:dyDescent="0.15">
      <c r="B39" s="50">
        <v>444</v>
      </c>
      <c r="C39" s="36" t="s">
        <v>28</v>
      </c>
      <c r="D39" s="58">
        <f>'PDE-2095 Data Entry'!B44</f>
        <v>0</v>
      </c>
      <c r="F39" s="126" t="s">
        <v>136</v>
      </c>
      <c r="G39" s="126"/>
      <c r="H39" s="126"/>
      <c r="I39" s="58">
        <f>I34+I37</f>
        <v>0</v>
      </c>
    </row>
    <row r="40" spans="2:10" s="30" customFormat="1" ht="12" x14ac:dyDescent="0.15">
      <c r="B40" s="50">
        <v>490</v>
      </c>
      <c r="C40" s="36" t="s">
        <v>49</v>
      </c>
      <c r="D40" s="58">
        <f>'PDE-2095 Data Entry'!B45</f>
        <v>0</v>
      </c>
      <c r="F40" s="49"/>
      <c r="G40" s="49"/>
    </row>
    <row r="41" spans="2:10" x14ac:dyDescent="0.2">
      <c r="B41" s="1"/>
      <c r="C41" s="3"/>
      <c r="F41" s="1"/>
      <c r="G41" s="1"/>
      <c r="H41" s="3"/>
      <c r="I41" s="3"/>
    </row>
    <row r="42" spans="2:10" x14ac:dyDescent="0.2">
      <c r="B42" s="1"/>
      <c r="C42" s="3"/>
      <c r="F42" s="1"/>
      <c r="G42" s="1"/>
      <c r="H42" s="3"/>
      <c r="I42" s="3"/>
    </row>
    <row r="43" spans="2:10" ht="20.100000000000001" customHeight="1" x14ac:dyDescent="0.2">
      <c r="B43" s="1"/>
      <c r="C43" s="124" t="str">
        <f>IF(AND(Year1="",Year2=""),"",CONCATENATE("Transportation Revenue Request ",Year1,"-",Year2))</f>
        <v/>
      </c>
      <c r="D43" s="125"/>
      <c r="E43" s="125"/>
      <c r="F43" s="125"/>
      <c r="G43" s="125"/>
      <c r="H43" s="125"/>
      <c r="I43" s="125"/>
      <c r="J43" s="125"/>
    </row>
    <row r="44" spans="2:10" x14ac:dyDescent="0.2">
      <c r="B44" s="1"/>
      <c r="C44" s="3"/>
      <c r="F44" s="1"/>
      <c r="G44" s="1"/>
      <c r="H44" s="3"/>
      <c r="I44" s="3"/>
    </row>
    <row r="45" spans="2:10" ht="12" x14ac:dyDescent="0.2">
      <c r="B45" s="14" t="s">
        <v>148</v>
      </c>
      <c r="D45" s="14"/>
      <c r="F45" s="1"/>
      <c r="G45" s="1"/>
      <c r="H45" s="3"/>
      <c r="I45" s="6" t="s">
        <v>59</v>
      </c>
    </row>
    <row r="46" spans="2:10" x14ac:dyDescent="0.2">
      <c r="B46" s="1"/>
      <c r="C46" s="3"/>
      <c r="F46" s="1"/>
      <c r="G46" s="1"/>
      <c r="H46" s="3"/>
      <c r="I46" s="3"/>
    </row>
    <row r="47" spans="2:10" x14ac:dyDescent="0.2">
      <c r="B47" s="117" t="s">
        <v>11</v>
      </c>
      <c r="C47" s="118"/>
      <c r="D47" s="46" t="s">
        <v>12</v>
      </c>
      <c r="E47" s="43"/>
      <c r="F47" s="95" t="s">
        <v>135</v>
      </c>
      <c r="G47" s="96"/>
      <c r="H47" s="96"/>
      <c r="I47" s="42"/>
      <c r="J47" s="2"/>
    </row>
    <row r="48" spans="2:10" ht="21" customHeight="1" x14ac:dyDescent="0.2">
      <c r="B48" s="121" t="str">
        <f>IF(IUName="","",IUName)</f>
        <v/>
      </c>
      <c r="C48" s="122"/>
      <c r="D48" s="47" t="str">
        <f>IF(AUN="","",AUN)</f>
        <v/>
      </c>
      <c r="E48" s="44"/>
      <c r="F48" s="97" t="str">
        <f>IF(AND(Email1="",Email2=""),"",CONCATENATE(Email1,"@",Email2))</f>
        <v/>
      </c>
      <c r="G48" s="98"/>
      <c r="H48" s="98"/>
      <c r="I48" s="123"/>
      <c r="J48" s="3"/>
    </row>
    <row r="49" spans="2:10" x14ac:dyDescent="0.2">
      <c r="B49" s="1"/>
      <c r="C49" s="3"/>
      <c r="F49" s="1"/>
      <c r="G49" s="1"/>
      <c r="H49" s="3"/>
      <c r="I49" s="3"/>
    </row>
    <row r="50" spans="2:10" x14ac:dyDescent="0.2">
      <c r="B50" s="1"/>
      <c r="C50" s="3"/>
      <c r="F50" s="1"/>
      <c r="G50" s="1"/>
      <c r="H50" s="3"/>
      <c r="I50" s="3"/>
    </row>
    <row r="51" spans="2:10" x14ac:dyDescent="0.2">
      <c r="B51" s="1"/>
      <c r="C51" s="3"/>
      <c r="F51" s="1"/>
      <c r="G51" s="1"/>
      <c r="H51" s="3"/>
      <c r="I51" s="3"/>
    </row>
    <row r="52" spans="2:10" s="30" customFormat="1" ht="15" customHeight="1" x14ac:dyDescent="0.15">
      <c r="D52" s="56"/>
      <c r="E52" s="56"/>
      <c r="F52" s="53" t="s">
        <v>137</v>
      </c>
      <c r="G52" s="52" t="s">
        <v>70</v>
      </c>
      <c r="H52" s="58">
        <f>IF(I39="","",I39)</f>
        <v>0</v>
      </c>
    </row>
    <row r="53" spans="2:10" x14ac:dyDescent="0.2">
      <c r="B53" s="1"/>
      <c r="C53" s="3"/>
      <c r="F53" s="1"/>
      <c r="G53" s="1"/>
      <c r="H53" s="3"/>
      <c r="I53" s="3"/>
    </row>
    <row r="54" spans="2:10" s="30" customFormat="1" ht="15" customHeight="1" x14ac:dyDescent="0.15">
      <c r="C54" s="36">
        <v>6500</v>
      </c>
      <c r="D54" s="101" t="s">
        <v>138</v>
      </c>
      <c r="E54" s="101"/>
      <c r="F54" s="102"/>
      <c r="G54" s="58">
        <f>'PDE-2095 Data Entry'!C50</f>
        <v>0</v>
      </c>
      <c r="I54" s="55"/>
    </row>
    <row r="55" spans="2:10" s="30" customFormat="1" ht="15" customHeight="1" x14ac:dyDescent="0.15">
      <c r="C55" s="36">
        <v>6900</v>
      </c>
      <c r="D55" s="101" t="s">
        <v>139</v>
      </c>
      <c r="E55" s="101"/>
      <c r="F55" s="102"/>
      <c r="G55" s="58">
        <f>'PDE-2095 Data Entry'!C51</f>
        <v>0</v>
      </c>
      <c r="I55" s="55"/>
    </row>
    <row r="56" spans="2:10" s="30" customFormat="1" ht="15" customHeight="1" x14ac:dyDescent="0.15">
      <c r="C56" s="36">
        <v>7810</v>
      </c>
      <c r="D56" s="101" t="s">
        <v>140</v>
      </c>
      <c r="E56" s="101"/>
      <c r="F56" s="102"/>
      <c r="G56" s="58">
        <f>'PDE-2095 Data Entry'!C52</f>
        <v>0</v>
      </c>
      <c r="I56" s="55"/>
    </row>
    <row r="57" spans="2:10" s="30" customFormat="1" ht="15" customHeight="1" x14ac:dyDescent="0.15">
      <c r="C57" s="36">
        <v>7820</v>
      </c>
      <c r="D57" s="101" t="s">
        <v>141</v>
      </c>
      <c r="E57" s="101"/>
      <c r="F57" s="102"/>
      <c r="G57" s="58">
        <f>'PDE-2095 Data Entry'!C53</f>
        <v>0</v>
      </c>
      <c r="I57" s="55"/>
    </row>
    <row r="58" spans="2:10" x14ac:dyDescent="0.2">
      <c r="B58" s="1"/>
      <c r="C58" s="3"/>
      <c r="F58" s="1"/>
      <c r="G58" s="1"/>
      <c r="H58" s="3"/>
      <c r="I58" s="3"/>
    </row>
    <row r="59" spans="2:10" s="30" customFormat="1" ht="15" customHeight="1" x14ac:dyDescent="0.15">
      <c r="C59" s="54"/>
      <c r="D59" s="53"/>
      <c r="E59" s="103" t="s">
        <v>74</v>
      </c>
      <c r="F59" s="104"/>
      <c r="G59" s="52" t="s">
        <v>71</v>
      </c>
      <c r="H59" s="59">
        <f>SUM(G54:G57)</f>
        <v>0</v>
      </c>
      <c r="J59" s="49"/>
    </row>
    <row r="60" spans="2:10" x14ac:dyDescent="0.2">
      <c r="B60" s="1"/>
      <c r="C60" s="3"/>
      <c r="F60" s="1"/>
      <c r="G60" s="1"/>
      <c r="H60" s="3"/>
      <c r="I60" s="3"/>
    </row>
    <row r="61" spans="2:10" x14ac:dyDescent="0.2">
      <c r="B61" s="1"/>
      <c r="C61" s="3"/>
      <c r="F61" s="1"/>
      <c r="G61" s="1"/>
      <c r="H61" s="3"/>
      <c r="I61" s="3"/>
    </row>
    <row r="62" spans="2:10" s="30" customFormat="1" ht="15" customHeight="1" x14ac:dyDescent="0.15">
      <c r="C62" s="107" t="str">
        <f>CONCATENATE("Estimated Unreserved Fund Balance July 1, ",Year1)</f>
        <v xml:space="preserve">Estimated Unreserved Fund Balance July 1, </v>
      </c>
      <c r="D62" s="106"/>
      <c r="E62" s="106"/>
      <c r="F62" s="106"/>
      <c r="G62" s="52" t="s">
        <v>72</v>
      </c>
      <c r="H62" s="58">
        <f>'PDE-2095 Data Entry'!C55</f>
        <v>0</v>
      </c>
    </row>
    <row r="63" spans="2:10" x14ac:dyDescent="0.2">
      <c r="B63" s="1"/>
      <c r="C63" s="3"/>
      <c r="F63" s="1"/>
      <c r="G63" s="1"/>
      <c r="H63" s="3"/>
      <c r="I63" s="3"/>
    </row>
    <row r="64" spans="2:10" x14ac:dyDescent="0.2">
      <c r="B64" s="1"/>
      <c r="C64" s="3"/>
      <c r="F64" s="1"/>
      <c r="G64" s="1"/>
      <c r="H64" s="3"/>
      <c r="I64" s="3"/>
    </row>
    <row r="65" spans="1:10" s="30" customFormat="1" ht="15" customHeight="1" x14ac:dyDescent="0.15">
      <c r="C65" s="105" t="str">
        <f>CONCATENATE("7310   Transportation Revenue Requested for ",Year1,"-",Year2)</f>
        <v>7310   Transportation Revenue Requested for -</v>
      </c>
      <c r="D65" s="106"/>
      <c r="E65" s="106"/>
      <c r="F65" s="106"/>
      <c r="G65" s="52" t="s">
        <v>73</v>
      </c>
      <c r="H65" s="59">
        <f>IF(AND(H52="",H59="",H62=""),"",H52-H59-H62)</f>
        <v>0</v>
      </c>
    </row>
    <row r="66" spans="1:10" x14ac:dyDescent="0.2">
      <c r="B66" s="1"/>
      <c r="C66" s="3"/>
      <c r="E66" s="10"/>
      <c r="F66" s="5"/>
      <c r="G66" s="5"/>
      <c r="H66" s="5"/>
      <c r="I66" s="5"/>
      <c r="J66" s="5"/>
    </row>
    <row r="69" spans="1:10" x14ac:dyDescent="0.2">
      <c r="C69" s="99" t="s">
        <v>142</v>
      </c>
      <c r="D69" s="99"/>
      <c r="E69" s="99"/>
      <c r="F69" s="99"/>
      <c r="G69" s="99"/>
      <c r="H69" s="99"/>
      <c r="I69" s="99"/>
    </row>
    <row r="70" spans="1:10" x14ac:dyDescent="0.2">
      <c r="C70" s="100" t="str">
        <f>CONCATENATE("forth herein for the school year ",Year1,"-",Year2," and certifies that such expenditures will be in accordance with the School Laws of Pennsylvania")</f>
        <v>forth herein for the school year - and certifies that such expenditures will be in accordance with the School Laws of Pennsylvania</v>
      </c>
      <c r="D70" s="100"/>
      <c r="E70" s="100"/>
      <c r="F70" s="100"/>
      <c r="G70" s="100"/>
      <c r="H70" s="100"/>
      <c r="I70" s="100"/>
    </row>
    <row r="71" spans="1:10" x14ac:dyDescent="0.2">
      <c r="C71" s="99" t="s">
        <v>7</v>
      </c>
      <c r="D71" s="99"/>
      <c r="E71" s="99"/>
      <c r="F71" s="99"/>
      <c r="G71" s="99"/>
      <c r="H71" s="99"/>
      <c r="I71" s="99"/>
    </row>
    <row r="73" spans="1:10" x14ac:dyDescent="0.2">
      <c r="B73" s="1"/>
      <c r="C73" s="12"/>
      <c r="D73" s="1" t="s">
        <v>50</v>
      </c>
      <c r="H73" s="5"/>
      <c r="I73" s="2"/>
      <c r="J73" s="2"/>
    </row>
    <row r="74" spans="1:10" x14ac:dyDescent="0.2">
      <c r="B74" s="1"/>
      <c r="C74" s="12"/>
      <c r="D74" s="108"/>
      <c r="E74" s="109"/>
      <c r="F74" s="109"/>
      <c r="G74" s="110"/>
      <c r="H74" s="5"/>
      <c r="I74" s="5"/>
      <c r="J74" s="5"/>
    </row>
    <row r="75" spans="1:10" x14ac:dyDescent="0.2">
      <c r="B75" s="1"/>
      <c r="C75" s="12"/>
      <c r="D75" s="111"/>
      <c r="E75" s="112"/>
      <c r="F75" s="112"/>
      <c r="G75" s="113"/>
      <c r="H75" s="13"/>
      <c r="I75" s="13"/>
      <c r="J75" s="13"/>
    </row>
    <row r="76" spans="1:10" x14ac:dyDescent="0.2">
      <c r="B76" s="1"/>
      <c r="C76" s="3"/>
      <c r="D76" s="114"/>
      <c r="E76" s="115"/>
      <c r="F76" s="115"/>
      <c r="G76" s="116"/>
      <c r="H76" s="3"/>
      <c r="I76" s="3"/>
    </row>
    <row r="77" spans="1:10" x14ac:dyDescent="0.2">
      <c r="F77" s="1"/>
      <c r="G77" s="1"/>
      <c r="H77" s="2"/>
      <c r="I77" s="2"/>
    </row>
    <row r="78" spans="1:10" x14ac:dyDescent="0.2">
      <c r="A78" s="13"/>
      <c r="B78" s="45"/>
      <c r="C78" s="13"/>
      <c r="D78" s="13" t="s">
        <v>143</v>
      </c>
      <c r="E78" s="13"/>
      <c r="F78" s="5"/>
      <c r="G78" s="5"/>
      <c r="H78" s="5"/>
      <c r="I78" s="5"/>
      <c r="J78" s="5"/>
    </row>
    <row r="79" spans="1:10" x14ac:dyDescent="0.2">
      <c r="A79" s="13"/>
      <c r="B79" s="45"/>
      <c r="C79" s="13"/>
      <c r="D79" s="108"/>
      <c r="E79" s="109"/>
      <c r="F79" s="109"/>
      <c r="G79" s="110"/>
      <c r="H79" s="5"/>
      <c r="I79" s="5"/>
      <c r="J79" s="5"/>
    </row>
    <row r="80" spans="1:10" x14ac:dyDescent="0.2">
      <c r="A80" s="13"/>
      <c r="B80" s="45"/>
      <c r="C80" s="13"/>
      <c r="D80" s="111"/>
      <c r="E80" s="112"/>
      <c r="F80" s="112"/>
      <c r="G80" s="113"/>
      <c r="H80" s="5"/>
      <c r="I80" s="5"/>
      <c r="J80" s="5"/>
    </row>
    <row r="81" spans="1:10" x14ac:dyDescent="0.2">
      <c r="A81" s="13"/>
      <c r="B81" s="12"/>
      <c r="C81" s="13"/>
      <c r="D81" s="114"/>
      <c r="E81" s="115"/>
      <c r="F81" s="115"/>
      <c r="G81" s="116"/>
      <c r="H81" s="13"/>
      <c r="I81" s="13"/>
      <c r="J81" s="13"/>
    </row>
    <row r="82" spans="1:10" x14ac:dyDescent="0.2">
      <c r="A82" s="13"/>
      <c r="B82" s="12"/>
      <c r="C82" s="13"/>
      <c r="D82" s="13"/>
      <c r="E82" s="13"/>
      <c r="F82" s="12"/>
      <c r="G82" s="12"/>
      <c r="H82" s="13"/>
      <c r="I82" s="13"/>
      <c r="J82" s="13"/>
    </row>
    <row r="84" spans="1:10" ht="12" x14ac:dyDescent="0.2">
      <c r="C84" s="73" t="str">
        <f>CONCATENATE("Due Date:  July 1, ",Year1)</f>
        <v xml:space="preserve">Due Date:  July 1, </v>
      </c>
      <c r="G84" s="48" t="s">
        <v>54</v>
      </c>
      <c r="H84" s="14" t="s">
        <v>8</v>
      </c>
    </row>
    <row r="85" spans="1:10" ht="12" x14ac:dyDescent="0.2">
      <c r="H85" s="14" t="s">
        <v>9</v>
      </c>
    </row>
    <row r="86" spans="1:10" ht="12" x14ac:dyDescent="0.2">
      <c r="H86" s="14" t="s">
        <v>10</v>
      </c>
    </row>
    <row r="87" spans="1:10" ht="12" x14ac:dyDescent="0.2">
      <c r="H87" s="4" t="s">
        <v>55</v>
      </c>
    </row>
    <row r="88" spans="1:10" ht="12" x14ac:dyDescent="0.2">
      <c r="H88" s="4" t="s">
        <v>56</v>
      </c>
    </row>
  </sheetData>
  <sheetProtection password="DB01" sheet="1"/>
  <mergeCells count="52">
    <mergeCell ref="G16:H16"/>
    <mergeCell ref="C19:D19"/>
    <mergeCell ref="C29:D29"/>
    <mergeCell ref="G22:H22"/>
    <mergeCell ref="G18:H18"/>
    <mergeCell ref="G29:H29"/>
    <mergeCell ref="G28:H28"/>
    <mergeCell ref="G26:I26"/>
    <mergeCell ref="G32:H32"/>
    <mergeCell ref="G27:H27"/>
    <mergeCell ref="B48:C48"/>
    <mergeCell ref="B47:C47"/>
    <mergeCell ref="G17:H17"/>
    <mergeCell ref="G23:H23"/>
    <mergeCell ref="G24:H24"/>
    <mergeCell ref="G31:I31"/>
    <mergeCell ref="F34:H34"/>
    <mergeCell ref="D79:G81"/>
    <mergeCell ref="B5:C5"/>
    <mergeCell ref="B3:C3"/>
    <mergeCell ref="C10:D10"/>
    <mergeCell ref="B6:C6"/>
    <mergeCell ref="G37:H37"/>
    <mergeCell ref="G36:I36"/>
    <mergeCell ref="G19:H19"/>
    <mergeCell ref="C35:D35"/>
    <mergeCell ref="F48:I48"/>
    <mergeCell ref="F47:H47"/>
    <mergeCell ref="G13:H13"/>
    <mergeCell ref="G21:H21"/>
    <mergeCell ref="C43:J43"/>
    <mergeCell ref="F39:H39"/>
    <mergeCell ref="D74:G76"/>
    <mergeCell ref="C71:I71"/>
    <mergeCell ref="C70:I70"/>
    <mergeCell ref="C69:I69"/>
    <mergeCell ref="D54:F54"/>
    <mergeCell ref="D57:F57"/>
    <mergeCell ref="D56:F56"/>
    <mergeCell ref="D55:F55"/>
    <mergeCell ref="E59:F59"/>
    <mergeCell ref="C65:F65"/>
    <mergeCell ref="C62:F62"/>
    <mergeCell ref="B1:I1"/>
    <mergeCell ref="B2:I2"/>
    <mergeCell ref="G15:H15"/>
    <mergeCell ref="G14:H14"/>
    <mergeCell ref="F5:H5"/>
    <mergeCell ref="F6:H6"/>
    <mergeCell ref="G12:H12"/>
    <mergeCell ref="G11:H11"/>
    <mergeCell ref="G10:I10"/>
  </mergeCells>
  <phoneticPr fontId="0" type="noConversion"/>
  <printOptions horizontalCentered="1"/>
  <pageMargins left="0" right="0" top="0" bottom="0" header="0" footer="0"/>
  <pageSetup scale="98" fitToHeight="2" orientation="landscape" horizontalDpi="4294967293" verticalDpi="1200" r:id="rId1"/>
  <headerFooter alignWithMargins="0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CD58A2-8191-4035-9A94-913A44F3CF08}"/>
</file>

<file path=customXml/itemProps2.xml><?xml version="1.0" encoding="utf-8"?>
<ds:datastoreItem xmlns:ds="http://schemas.openxmlformats.org/officeDocument/2006/customXml" ds:itemID="{312ACD40-E3B7-447C-9488-C39332E9B611}"/>
</file>

<file path=customXml/itemProps3.xml><?xml version="1.0" encoding="utf-8"?>
<ds:datastoreItem xmlns:ds="http://schemas.openxmlformats.org/officeDocument/2006/customXml" ds:itemID="{6842363B-EF99-498A-A2EF-4362B051F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PDE-2095 Data Entry</vt:lpstr>
      <vt:lpstr>Printable Report</vt:lpstr>
      <vt:lpstr>AUN</vt:lpstr>
      <vt:lpstr>ContactPerson</vt:lpstr>
      <vt:lpstr>County</vt:lpstr>
      <vt:lpstr>Email1</vt:lpstr>
      <vt:lpstr>Email2</vt:lpstr>
      <vt:lpstr>Extension</vt:lpstr>
      <vt:lpstr>IUName</vt:lpstr>
      <vt:lpstr>Telephone</vt:lpstr>
      <vt:lpstr>Year1</vt:lpstr>
      <vt:lpstr>Year2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PupilTransp PDE 2095</dc:title>
  <dc:creator>Benjamin Hanft</dc:creator>
  <cp:lastModifiedBy>Heimbach, Bunne</cp:lastModifiedBy>
  <cp:lastPrinted>2010-06-09T15:35:01Z</cp:lastPrinted>
  <dcterms:created xsi:type="dcterms:W3CDTF">2006-05-22T00:27:28Z</dcterms:created>
  <dcterms:modified xsi:type="dcterms:W3CDTF">2015-02-25T14:19:48Z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286100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