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268C9AF7-B415-4CF6-B86A-481D458D40AC}" xr6:coauthVersionLast="46" xr6:coauthVersionMax="46" xr10:uidLastSave="{00000000-0000-0000-0000-000000000000}"/>
  <bookViews>
    <workbookView xWindow="-120" yWindow="-120" windowWidth="29040" windowHeight="15840" firstSheet="1" activeTab="5" xr2:uid="{00000000-000D-0000-FFFF-FFFF00000000}"/>
  </bookViews>
  <sheets>
    <sheet name="Travel - FY17" sheetId="14" state="hidden" r:id="rId1"/>
    <sheet name="Travel - FY20" sheetId="46" r:id="rId2"/>
    <sheet name="Travel - FY19" sheetId="35" state="hidden" r:id="rId3"/>
    <sheet name="Travel - FY18" sheetId="24" state="hidden" r:id="rId4"/>
    <sheet name="COMP SUMMARY - FY17" sheetId="2" state="hidden" r:id="rId5"/>
    <sheet name="COMP SUMMARY - FY20" sheetId="47" r:id="rId6"/>
    <sheet name="COMP SUMMARY - FY19" sheetId="36" state="hidden" r:id="rId7"/>
    <sheet name="COMP SUMMARY - FY18" sheetId="25" state="hidden" r:id="rId8"/>
    <sheet name="Comp Sum Exp - FY17" sheetId="3" state="hidden" r:id="rId9"/>
    <sheet name="Comp Sum Exp - FY20" sheetId="45" r:id="rId10"/>
    <sheet name="Comp Sum Exp - FY19" sheetId="37" state="hidden" r:id="rId11"/>
    <sheet name="Comp Sum Exp - FY18" sheetId="26" state="hidden" r:id="rId12"/>
    <sheet name="Comp Sum Aux - FY17" sheetId="4" state="hidden" r:id="rId13"/>
    <sheet name="Comp Sum Aux - FY20" sheetId="48" r:id="rId14"/>
    <sheet name="Comp Sum Aux - FY19" sheetId="38" state="hidden" r:id="rId15"/>
    <sheet name="Comp Sum Aux - FY18" sheetId="27" state="hidden" r:id="rId16"/>
    <sheet name="Benefits - FY17" sheetId="10" state="hidden" r:id="rId17"/>
    <sheet name="Benefits - FY20" sheetId="49" r:id="rId18"/>
    <sheet name="Benefits - FY19" sheetId="39" state="hidden" r:id="rId19"/>
    <sheet name="Benefits - FY18" sheetId="28" state="hidden" r:id="rId20"/>
    <sheet name="Fac Sal - FY17" sheetId="18" state="hidden" r:id="rId21"/>
    <sheet name="Fac Sal - FY20" sheetId="50" r:id="rId22"/>
    <sheet name="Fac Sal - FY19" sheetId="40" state="hidden" r:id="rId23"/>
    <sheet name="Fac Sal - FY18" sheetId="29" state="hidden" r:id="rId24"/>
    <sheet name="Staff Sal - FY17" sheetId="17" state="hidden" r:id="rId25"/>
    <sheet name="Staff Sal - FY20" sheetId="51" r:id="rId26"/>
    <sheet name="Staff Sal - FY19" sheetId="41" state="hidden" r:id="rId27"/>
    <sheet name="Staff Sal - FY18" sheetId="30" state="hidden" r:id="rId28"/>
    <sheet name="Goods - FY17" sheetId="20" state="hidden" r:id="rId29"/>
    <sheet name="Goods - FY20" sheetId="52" r:id="rId30"/>
    <sheet name="Goods - FY19" sheetId="43" state="hidden" r:id="rId31"/>
    <sheet name="Goods - FY18" sheetId="31" state="hidden" r:id="rId32"/>
    <sheet name="Services - FY17" sheetId="21" state="hidden" r:id="rId33"/>
    <sheet name="Services - FY20" sheetId="53" r:id="rId34"/>
    <sheet name="Services - FY19" sheetId="44" state="hidden" r:id="rId35"/>
    <sheet name="AP Details FY19" sheetId="42" state="hidden" r:id="rId36"/>
    <sheet name="Services - FY18" sheetId="32" state="hidden" r:id="rId37"/>
    <sheet name="ESRI_MAPINFO_SHEET" sheetId="22" state="veryHidden" r:id="rId38"/>
    <sheet name="AP Details FY17 (hide)" sheetId="23" state="hidden" r:id="rId39"/>
    <sheet name="AP Details FY18" sheetId="34" state="hidden" r:id="rId40"/>
  </sheets>
  <definedNames>
    <definedName name="_xlnm._FilterDatabase" localSheetId="35" hidden="1">'AP Details FY19'!$A$1:$M$253</definedName>
    <definedName name="_xlnm._FilterDatabase" localSheetId="28" hidden="1">'Goods - FY17'!$A$1:$K$1</definedName>
    <definedName name="_xlnm._FilterDatabase" localSheetId="31" hidden="1">'Goods - FY18'!$A$1:$K$1</definedName>
    <definedName name="_xlnm._FilterDatabase" localSheetId="30" hidden="1">'Goods - FY19'!$A$1:$K$1</definedName>
    <definedName name="_xlnm._FilterDatabase" localSheetId="29" hidden="1">'Goods - FY20'!$A$1:$K$1</definedName>
    <definedName name="_xlnm._FilterDatabase" localSheetId="32" hidden="1">'Services - FY17'!$A$1:$K$291</definedName>
    <definedName name="_xlnm._FilterDatabase" localSheetId="36" hidden="1">'Services - FY18'!$A$1:$K$219</definedName>
    <definedName name="_xlnm._FilterDatabase" localSheetId="34" hidden="1">'Services - FY19'!$A$1:$K$162</definedName>
    <definedName name="_xlnm._FilterDatabase" localSheetId="33" hidden="1">'Services - FY20'!$A$1:$K$125</definedName>
    <definedName name="_xlnm.Print_Area" localSheetId="16">'Benefits - FY17'!$A$2:$H$17</definedName>
    <definedName name="_xlnm.Print_Area" localSheetId="19">'Benefits - FY18'!$A$2:$H$17</definedName>
    <definedName name="_xlnm.Print_Area" localSheetId="18">'Benefits - FY19'!$A$2:$H$17</definedName>
    <definedName name="_xlnm.Print_Area" localSheetId="17">'Benefits - FY20'!$A$2:$H$17</definedName>
    <definedName name="_xlnm.Print_Area" localSheetId="8">'Comp Sum Exp - FY17'!$B$1:$J$32</definedName>
    <definedName name="_xlnm.Print_Area" localSheetId="11">'Comp Sum Exp - FY18'!$B$1:$J$32</definedName>
    <definedName name="_xlnm.Print_Area" localSheetId="10">'Comp Sum Exp - FY19'!$B$1:$J$32</definedName>
    <definedName name="_xlnm.Print_Area" localSheetId="9">'Comp Sum Exp - FY20'!$B$1:$J$32</definedName>
    <definedName name="_xlnm.Print_Area" localSheetId="4">'COMP SUMMARY - FY17'!$B$1:$K$31</definedName>
    <definedName name="_xlnm.Print_Area" localSheetId="7">'COMP SUMMARY - FY18'!$B$1:$K$31</definedName>
    <definedName name="_xlnm.Print_Area" localSheetId="6">'COMP SUMMARY - FY19'!$B$1:$K$31</definedName>
    <definedName name="_xlnm.Print_Area" localSheetId="5">'COMP SUMMARY - FY20'!$B$1:$K$31</definedName>
    <definedName name="_xlnm.Print_Area" localSheetId="20">'Fac Sal - FY17'!$A$1:$W$11</definedName>
    <definedName name="_xlnm.Print_Area" localSheetId="23">'Fac Sal - FY18'!$A$1:$W$11</definedName>
    <definedName name="_xlnm.Print_Area" localSheetId="22">'Fac Sal - FY19'!$A$1:$W$11</definedName>
    <definedName name="_xlnm.Print_Area" localSheetId="21">'Fac Sal - FY20'!$A$1:$W$11</definedName>
    <definedName name="_xlnm.Print_Area" localSheetId="28">'Goods - FY17'!$A$1:$K$138</definedName>
    <definedName name="_xlnm.Print_Area" localSheetId="31">'Goods - FY18'!$A$1:$K$111</definedName>
    <definedName name="_xlnm.Print_Area" localSheetId="30">'Goods - FY19'!$A$1:$K$100</definedName>
    <definedName name="_xlnm.Print_Area" localSheetId="29">'Goods - FY20'!$A$1:$K$81</definedName>
    <definedName name="_xlnm.Print_Area" localSheetId="32">'Services - FY17'!$A$1:$K$294</definedName>
    <definedName name="_xlnm.Print_Area" localSheetId="36">'Services - FY18'!$A$1:$K$222</definedName>
    <definedName name="_xlnm.Print_Area" localSheetId="34">'Services - FY19'!$A$1:$K$165</definedName>
    <definedName name="_xlnm.Print_Area" localSheetId="33">'Services - FY20'!$A$1:$K$128</definedName>
    <definedName name="_xlnm.Print_Area" localSheetId="0">'Travel - FY17'!$B$1:$G$59</definedName>
    <definedName name="_xlnm.Print_Area" localSheetId="3">'Travel - FY18'!$A$1:$E$59</definedName>
    <definedName name="_xlnm.Print_Area" localSheetId="2">'Travel - FY19'!$A$1:$E$59</definedName>
    <definedName name="_xlnm.Print_Area" localSheetId="1">'Travel - FY20'!$A$1:$E$53</definedName>
    <definedName name="_xlnm.Print_Titles" localSheetId="28">'Goods - FY17'!$1:$1</definedName>
    <definedName name="_xlnm.Print_Titles" localSheetId="31">'Goods - FY18'!$1:$1</definedName>
    <definedName name="_xlnm.Print_Titles" localSheetId="30">'Goods - FY19'!$1:$1</definedName>
    <definedName name="_xlnm.Print_Titles" localSheetId="29">'Goods - FY20'!$1:$1</definedName>
    <definedName name="_xlnm.Print_Titles" localSheetId="32">'Services - FY17'!$1:$1</definedName>
    <definedName name="_xlnm.Print_Titles" localSheetId="36">'Services - FY18'!$1:$1</definedName>
    <definedName name="_xlnm.Print_Titles" localSheetId="34">'Services - FY19'!$1:$1</definedName>
    <definedName name="_xlnm.Print_Titles" localSheetId="33">'Services - FY20'!$1:$1</definedName>
    <definedName name="_xlnm.Print_Titles" localSheetId="0">'Travel - FY17'!$1:$1</definedName>
    <definedName name="_xlnm.Print_Titles" localSheetId="3">'Travel - FY18'!$1:$1</definedName>
    <definedName name="_xlnm.Print_Titles" localSheetId="2">'Travel - FY19'!$1:$1</definedName>
    <definedName name="_xlnm.Print_Titles" localSheetId="1">'Travel - FY20'!$1:$1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46" l="1"/>
  <c r="G9" i="46"/>
  <c r="G4" i="46"/>
  <c r="J29" i="47" l="1"/>
  <c r="K29" i="47" s="1"/>
  <c r="J14" i="47"/>
  <c r="K14" i="47" s="1"/>
  <c r="F10" i="48" l="1"/>
  <c r="F8" i="48"/>
  <c r="C10" i="48"/>
  <c r="C8" i="48"/>
  <c r="F13" i="45" l="1"/>
  <c r="C13" i="45"/>
  <c r="E50" i="46"/>
  <c r="G10" i="47" l="1"/>
  <c r="G12" i="47" s="1"/>
  <c r="D10" i="47"/>
  <c r="B125" i="53"/>
  <c r="B109" i="53"/>
  <c r="B60" i="53"/>
  <c r="B8" i="53"/>
  <c r="B81" i="52"/>
  <c r="B50" i="52"/>
  <c r="B38" i="52"/>
  <c r="B14" i="52"/>
  <c r="T12" i="51"/>
  <c r="W11" i="50"/>
  <c r="E17" i="49"/>
  <c r="E12" i="49"/>
  <c r="H8" i="49" s="1"/>
  <c r="H11" i="49"/>
  <c r="B15" i="49"/>
  <c r="C10" i="49"/>
  <c r="C9" i="49"/>
  <c r="C8" i="49"/>
  <c r="H7" i="49"/>
  <c r="C7" i="49"/>
  <c r="H6" i="49"/>
  <c r="C6" i="49"/>
  <c r="H5" i="49"/>
  <c r="C5" i="49"/>
  <c r="C4" i="49"/>
  <c r="H3" i="49"/>
  <c r="C3" i="49"/>
  <c r="I10" i="48"/>
  <c r="J10" i="48" s="1"/>
  <c r="I8" i="48"/>
  <c r="J8" i="48" s="1"/>
  <c r="G27" i="47"/>
  <c r="G31" i="47" s="1"/>
  <c r="J25" i="47"/>
  <c r="K25" i="47" s="1"/>
  <c r="J24" i="47"/>
  <c r="K24" i="47" s="1"/>
  <c r="H24" i="47"/>
  <c r="J23" i="47"/>
  <c r="K23" i="47" s="1"/>
  <c r="J22" i="47"/>
  <c r="K22" i="47" s="1"/>
  <c r="H22" i="47"/>
  <c r="D12" i="47"/>
  <c r="J9" i="47"/>
  <c r="K9" i="47" s="1"/>
  <c r="J8" i="47"/>
  <c r="K8" i="47" s="1"/>
  <c r="D32" i="45"/>
  <c r="C32" i="45"/>
  <c r="D31" i="45"/>
  <c r="C31" i="45"/>
  <c r="C30" i="45"/>
  <c r="D29" i="45"/>
  <c r="C29" i="45"/>
  <c r="D28" i="45"/>
  <c r="C28" i="45"/>
  <c r="D27" i="45"/>
  <c r="C27" i="45"/>
  <c r="D26" i="45"/>
  <c r="C26" i="45"/>
  <c r="C16" i="45"/>
  <c r="C20" i="45" s="1"/>
  <c r="F16" i="45"/>
  <c r="I12" i="45"/>
  <c r="J12" i="45" s="1"/>
  <c r="I11" i="45"/>
  <c r="J11" i="45" s="1"/>
  <c r="I10" i="45"/>
  <c r="J10" i="45" s="1"/>
  <c r="I9" i="45"/>
  <c r="J9" i="45" s="1"/>
  <c r="I8" i="45"/>
  <c r="J8" i="45" s="1"/>
  <c r="I7" i="45"/>
  <c r="J7" i="45" s="1"/>
  <c r="H9" i="49" l="1"/>
  <c r="H10" i="49"/>
  <c r="B126" i="53"/>
  <c r="B82" i="52"/>
  <c r="H23" i="47"/>
  <c r="H25" i="47"/>
  <c r="D13" i="45"/>
  <c r="H4" i="49"/>
  <c r="C11" i="49"/>
  <c r="D16" i="47"/>
  <c r="E10" i="47"/>
  <c r="E9" i="47"/>
  <c r="E8" i="47"/>
  <c r="G16" i="47"/>
  <c r="G33" i="47" s="1"/>
  <c r="H10" i="47"/>
  <c r="H9" i="47"/>
  <c r="H8" i="47"/>
  <c r="J10" i="47"/>
  <c r="D27" i="47"/>
  <c r="E25" i="47" s="1"/>
  <c r="J27" i="47"/>
  <c r="J31" i="47" s="1"/>
  <c r="F20" i="45"/>
  <c r="G12" i="45"/>
  <c r="G11" i="45"/>
  <c r="G10" i="45"/>
  <c r="G9" i="45"/>
  <c r="G8" i="45"/>
  <c r="G7" i="45"/>
  <c r="G13" i="45"/>
  <c r="D30" i="45"/>
  <c r="D7" i="45"/>
  <c r="D8" i="45"/>
  <c r="D9" i="45"/>
  <c r="D10" i="45"/>
  <c r="D11" i="45"/>
  <c r="D12" i="45"/>
  <c r="I13" i="45"/>
  <c r="J13" i="45" s="1"/>
  <c r="B100" i="43"/>
  <c r="B128" i="53" l="1"/>
  <c r="E12" i="47"/>
  <c r="H27" i="47"/>
  <c r="I16" i="45"/>
  <c r="J16" i="45" s="1"/>
  <c r="H12" i="47"/>
  <c r="K27" i="47"/>
  <c r="C15" i="49"/>
  <c r="D11" i="49" s="1"/>
  <c r="J12" i="47"/>
  <c r="K10" i="47"/>
  <c r="E22" i="47"/>
  <c r="E23" i="47"/>
  <c r="D31" i="47"/>
  <c r="D33" i="47" s="1"/>
  <c r="E24" i="47"/>
  <c r="G16" i="45"/>
  <c r="D16" i="45"/>
  <c r="B162" i="44"/>
  <c r="B147" i="44"/>
  <c r="B62" i="44"/>
  <c r="B13" i="44"/>
  <c r="B23" i="43"/>
  <c r="B56" i="43"/>
  <c r="B66" i="43"/>
  <c r="K12" i="47" l="1"/>
  <c r="J16" i="47"/>
  <c r="K16" i="47" s="1"/>
  <c r="B163" i="44"/>
  <c r="K31" i="47"/>
  <c r="D10" i="49"/>
  <c r="D6" i="49"/>
  <c r="D8" i="49"/>
  <c r="D7" i="49"/>
  <c r="D4" i="49"/>
  <c r="D9" i="49"/>
  <c r="D3" i="49"/>
  <c r="D5" i="49"/>
  <c r="E27" i="47"/>
  <c r="B222" i="32"/>
  <c r="C13" i="37" l="1"/>
  <c r="C30" i="37" s="1"/>
  <c r="F13" i="37"/>
  <c r="C32" i="37"/>
  <c r="C31" i="37"/>
  <c r="C29" i="37"/>
  <c r="C28" i="37"/>
  <c r="C27" i="37"/>
  <c r="C26" i="37"/>
  <c r="B101" i="43" l="1"/>
  <c r="B165" i="44" s="1"/>
  <c r="F10" i="38"/>
  <c r="F8" i="38"/>
  <c r="C10" i="38"/>
  <c r="D25" i="36"/>
  <c r="D29" i="36"/>
  <c r="G10" i="36" l="1"/>
  <c r="D14" i="36"/>
  <c r="C8" i="38" s="1"/>
  <c r="D10" i="36"/>
  <c r="B11" i="39"/>
  <c r="T12" i="41" l="1"/>
  <c r="W11" i="40" l="1"/>
  <c r="E17" i="39"/>
  <c r="B15" i="39"/>
  <c r="E12" i="39"/>
  <c r="H9" i="39" s="1"/>
  <c r="H11" i="39"/>
  <c r="C11" i="39"/>
  <c r="H10" i="39"/>
  <c r="C10" i="39"/>
  <c r="C9" i="39"/>
  <c r="C8" i="39"/>
  <c r="H7" i="39"/>
  <c r="C7" i="39"/>
  <c r="H6" i="39"/>
  <c r="C6" i="39"/>
  <c r="C5" i="39"/>
  <c r="H4" i="39"/>
  <c r="C4" i="39"/>
  <c r="H3" i="39"/>
  <c r="C3" i="39"/>
  <c r="I10" i="38"/>
  <c r="J10" i="38" s="1"/>
  <c r="I8" i="38"/>
  <c r="J8" i="38" s="1"/>
  <c r="D32" i="37"/>
  <c r="D31" i="37"/>
  <c r="D29" i="37"/>
  <c r="D28" i="37"/>
  <c r="D27" i="37"/>
  <c r="D26" i="37"/>
  <c r="F16" i="37"/>
  <c r="G12" i="37" s="1"/>
  <c r="C16" i="37"/>
  <c r="D12" i="37" s="1"/>
  <c r="I13" i="37"/>
  <c r="J13" i="37" s="1"/>
  <c r="D30" i="37"/>
  <c r="I12" i="37"/>
  <c r="J12" i="37" s="1"/>
  <c r="I11" i="37"/>
  <c r="J11" i="37" s="1"/>
  <c r="I10" i="37"/>
  <c r="J10" i="37" s="1"/>
  <c r="I9" i="37"/>
  <c r="J9" i="37" s="1"/>
  <c r="I8" i="37"/>
  <c r="J8" i="37" s="1"/>
  <c r="I7" i="37"/>
  <c r="J10" i="36"/>
  <c r="G27" i="36"/>
  <c r="H24" i="36" s="1"/>
  <c r="D27" i="36"/>
  <c r="D31" i="36" s="1"/>
  <c r="J25" i="36"/>
  <c r="K25" i="36" s="1"/>
  <c r="J24" i="36"/>
  <c r="K24" i="36" s="1"/>
  <c r="J23" i="36"/>
  <c r="K23" i="36" s="1"/>
  <c r="J22" i="36"/>
  <c r="G12" i="36"/>
  <c r="H9" i="36" s="1"/>
  <c r="D12" i="36"/>
  <c r="D16" i="36" s="1"/>
  <c r="E10" i="36"/>
  <c r="J9" i="36"/>
  <c r="K9" i="36" s="1"/>
  <c r="J8" i="36"/>
  <c r="K8" i="36" s="1"/>
  <c r="E56" i="35"/>
  <c r="E8" i="36" l="1"/>
  <c r="H8" i="39"/>
  <c r="E22" i="36"/>
  <c r="E24" i="36"/>
  <c r="E23" i="36"/>
  <c r="E25" i="36"/>
  <c r="J27" i="36"/>
  <c r="K27" i="36" s="1"/>
  <c r="E9" i="36"/>
  <c r="E12" i="36" s="1"/>
  <c r="D7" i="37"/>
  <c r="D9" i="37"/>
  <c r="D11" i="37"/>
  <c r="D13" i="37"/>
  <c r="C20" i="37"/>
  <c r="D8" i="37"/>
  <c r="D10" i="37"/>
  <c r="G13" i="37"/>
  <c r="I16" i="37"/>
  <c r="J16" i="37" s="1"/>
  <c r="C15" i="39"/>
  <c r="D10" i="39" s="1"/>
  <c r="H5" i="39"/>
  <c r="J7" i="37"/>
  <c r="F20" i="37"/>
  <c r="G7" i="37"/>
  <c r="G8" i="37"/>
  <c r="G9" i="37"/>
  <c r="G10" i="37"/>
  <c r="G11" i="37"/>
  <c r="H25" i="36"/>
  <c r="H10" i="36"/>
  <c r="D33" i="36"/>
  <c r="J12" i="36"/>
  <c r="K12" i="36" s="1"/>
  <c r="K10" i="36"/>
  <c r="G16" i="36"/>
  <c r="K22" i="36"/>
  <c r="H8" i="36"/>
  <c r="G31" i="36"/>
  <c r="H22" i="36"/>
  <c r="H23" i="36"/>
  <c r="G25" i="25"/>
  <c r="F13" i="26"/>
  <c r="E27" i="36" l="1"/>
  <c r="G33" i="36"/>
  <c r="D16" i="37"/>
  <c r="D11" i="39"/>
  <c r="D7" i="39"/>
  <c r="D3" i="39"/>
  <c r="D5" i="39"/>
  <c r="D8" i="39"/>
  <c r="D9" i="39"/>
  <c r="D6" i="39"/>
  <c r="D4" i="39"/>
  <c r="G16" i="37"/>
  <c r="H12" i="36"/>
  <c r="H27" i="36"/>
  <c r="B111" i="31" l="1"/>
  <c r="T12" i="30"/>
  <c r="W11" i="29" l="1"/>
  <c r="E17" i="28" l="1"/>
  <c r="B15" i="28"/>
  <c r="E12" i="28"/>
  <c r="H4" i="28" s="1"/>
  <c r="C11" i="28"/>
  <c r="C10" i="28"/>
  <c r="C9" i="28"/>
  <c r="C8" i="28"/>
  <c r="C7" i="28"/>
  <c r="C6" i="28"/>
  <c r="C5" i="28"/>
  <c r="C4" i="28"/>
  <c r="C3" i="28"/>
  <c r="F10" i="27"/>
  <c r="F8" i="27"/>
  <c r="C10" i="27"/>
  <c r="C8" i="27"/>
  <c r="D32" i="26"/>
  <c r="D31" i="26"/>
  <c r="D30" i="26"/>
  <c r="D29" i="26"/>
  <c r="D28" i="26"/>
  <c r="D27" i="26"/>
  <c r="D26" i="26"/>
  <c r="F16" i="26"/>
  <c r="G13" i="26" s="1"/>
  <c r="C16" i="26"/>
  <c r="C20" i="26" s="1"/>
  <c r="I13" i="26"/>
  <c r="J13" i="26" s="1"/>
  <c r="D13" i="26"/>
  <c r="I12" i="26"/>
  <c r="J12" i="26" s="1"/>
  <c r="I11" i="26"/>
  <c r="J11" i="26" s="1"/>
  <c r="D11" i="26"/>
  <c r="I10" i="26"/>
  <c r="J10" i="26" s="1"/>
  <c r="D10" i="26"/>
  <c r="I9" i="26"/>
  <c r="J9" i="26" s="1"/>
  <c r="I8" i="26"/>
  <c r="D8" i="26"/>
  <c r="I7" i="26"/>
  <c r="J7" i="26" s="1"/>
  <c r="H10" i="28" l="1"/>
  <c r="H3" i="28"/>
  <c r="H11" i="28"/>
  <c r="H7" i="28"/>
  <c r="H8" i="28"/>
  <c r="C15" i="28"/>
  <c r="D3" i="28" s="1"/>
  <c r="D9" i="28"/>
  <c r="D4" i="28"/>
  <c r="H5" i="28"/>
  <c r="H9" i="28"/>
  <c r="H6" i="28"/>
  <c r="I8" i="27"/>
  <c r="J8" i="27" s="1"/>
  <c r="I10" i="27"/>
  <c r="J10" i="27" s="1"/>
  <c r="G8" i="26"/>
  <c r="G12" i="26"/>
  <c r="G10" i="26"/>
  <c r="I16" i="26"/>
  <c r="J16" i="26" s="1"/>
  <c r="D9" i="26"/>
  <c r="D12" i="26"/>
  <c r="D7" i="26"/>
  <c r="J8" i="26"/>
  <c r="F20" i="26"/>
  <c r="G7" i="26"/>
  <c r="G9" i="26"/>
  <c r="G11" i="26"/>
  <c r="D16" i="26" l="1"/>
  <c r="D5" i="28"/>
  <c r="D10" i="28"/>
  <c r="D7" i="28"/>
  <c r="D6" i="28"/>
  <c r="D11" i="28"/>
  <c r="D8" i="28"/>
  <c r="G16" i="26"/>
  <c r="G10" i="25" l="1"/>
  <c r="J25" i="25" l="1"/>
  <c r="K25" i="25" s="1"/>
  <c r="J24" i="25"/>
  <c r="K24" i="25" s="1"/>
  <c r="J23" i="25"/>
  <c r="K23" i="25" s="1"/>
  <c r="G12" i="25"/>
  <c r="H8" i="25" s="1"/>
  <c r="D12" i="25"/>
  <c r="E10" i="25" s="1"/>
  <c r="J10" i="25"/>
  <c r="J9" i="25"/>
  <c r="K9" i="25" s="1"/>
  <c r="J8" i="25"/>
  <c r="K8" i="25" s="1"/>
  <c r="D14" i="2"/>
  <c r="D22" i="2"/>
  <c r="D25" i="2"/>
  <c r="E56" i="24"/>
  <c r="D16" i="25" l="1"/>
  <c r="E9" i="25"/>
  <c r="E8" i="25"/>
  <c r="E12" i="25" s="1"/>
  <c r="J12" i="25"/>
  <c r="K12" i="25" s="1"/>
  <c r="K10" i="25"/>
  <c r="G27" i="25"/>
  <c r="H23" i="25" s="1"/>
  <c r="H9" i="25"/>
  <c r="G16" i="25"/>
  <c r="J22" i="25"/>
  <c r="H10" i="25"/>
  <c r="D27" i="25"/>
  <c r="B294" i="21"/>
  <c r="B138" i="20"/>
  <c r="G31" i="25" l="1"/>
  <c r="G33" i="25" s="1"/>
  <c r="H22" i="25"/>
  <c r="H25" i="25"/>
  <c r="E23" i="25"/>
  <c r="D31" i="25"/>
  <c r="D33" i="25" s="1"/>
  <c r="E24" i="25"/>
  <c r="E25" i="25"/>
  <c r="H24" i="25"/>
  <c r="H12" i="25"/>
  <c r="J27" i="25"/>
  <c r="K27" i="25" s="1"/>
  <c r="K22" i="25"/>
  <c r="E22" i="25"/>
  <c r="D32" i="3"/>
  <c r="D31" i="3"/>
  <c r="D30" i="3"/>
  <c r="D29" i="3"/>
  <c r="D28" i="3"/>
  <c r="D27" i="3"/>
  <c r="D26" i="3"/>
  <c r="C10" i="4"/>
  <c r="F10" i="4"/>
  <c r="G10" i="2"/>
  <c r="E27" i="25" l="1"/>
  <c r="H27" i="25"/>
  <c r="G59" i="14"/>
  <c r="G24" i="2" s="1"/>
  <c r="C8" i="4" l="1"/>
  <c r="W11" i="18" l="1"/>
  <c r="E17" i="10" l="1"/>
  <c r="E12" i="10"/>
  <c r="H11" i="10" s="1"/>
  <c r="H4" i="10" l="1"/>
  <c r="H5" i="10"/>
  <c r="H6" i="10"/>
  <c r="H7" i="10"/>
  <c r="H8" i="10"/>
  <c r="H9" i="10"/>
  <c r="H10" i="10"/>
  <c r="H3" i="10"/>
  <c r="D12" i="2" l="1"/>
  <c r="D27" i="2"/>
  <c r="D16" i="2" l="1"/>
  <c r="E8" i="2"/>
  <c r="E10" i="2"/>
  <c r="E9" i="2"/>
  <c r="D31" i="2"/>
  <c r="E23" i="2"/>
  <c r="E24" i="2"/>
  <c r="E22" i="2"/>
  <c r="E25" i="2"/>
  <c r="E12" i="2" l="1"/>
  <c r="E27" i="2"/>
  <c r="F8" i="4"/>
  <c r="D33" i="2"/>
  <c r="G12" i="2"/>
  <c r="G16" i="2" s="1"/>
  <c r="T12" i="17" l="1"/>
  <c r="C3" i="10" l="1"/>
  <c r="C4" i="10"/>
  <c r="C5" i="10"/>
  <c r="C6" i="10"/>
  <c r="C7" i="10"/>
  <c r="C8" i="10"/>
  <c r="C9" i="10"/>
  <c r="C10" i="10"/>
  <c r="C11" i="10"/>
  <c r="B15" i="10"/>
  <c r="G23" i="2" s="1"/>
  <c r="J23" i="2" s="1"/>
  <c r="K23" i="2" s="1"/>
  <c r="C16" i="3"/>
  <c r="J22" i="2"/>
  <c r="K22" i="2" s="1"/>
  <c r="J24" i="2"/>
  <c r="K24" i="2" s="1"/>
  <c r="J8" i="2"/>
  <c r="K8" i="2" s="1"/>
  <c r="J9" i="2"/>
  <c r="K9" i="2" s="1"/>
  <c r="J10" i="2"/>
  <c r="I10" i="4"/>
  <c r="J10" i="4" s="1"/>
  <c r="I8" i="4"/>
  <c r="J8" i="4" s="1"/>
  <c r="I7" i="3"/>
  <c r="J7" i="3" s="1"/>
  <c r="I8" i="3"/>
  <c r="I9" i="3"/>
  <c r="J9" i="3" s="1"/>
  <c r="I10" i="3"/>
  <c r="J10" i="3" s="1"/>
  <c r="I11" i="3"/>
  <c r="J11" i="3" s="1"/>
  <c r="I12" i="3"/>
  <c r="J12" i="3" s="1"/>
  <c r="I13" i="3"/>
  <c r="J13" i="3" s="1"/>
  <c r="F16" i="3"/>
  <c r="F20" i="3" s="1"/>
  <c r="C20" i="3" l="1"/>
  <c r="D13" i="3"/>
  <c r="D7" i="3"/>
  <c r="D12" i="3"/>
  <c r="D11" i="3"/>
  <c r="D10" i="3"/>
  <c r="D9" i="3"/>
  <c r="D8" i="3"/>
  <c r="G7" i="3"/>
  <c r="K10" i="2"/>
  <c r="J12" i="2"/>
  <c r="H8" i="2"/>
  <c r="H10" i="2"/>
  <c r="H9" i="2"/>
  <c r="G13" i="3"/>
  <c r="G10" i="3"/>
  <c r="G11" i="3"/>
  <c r="G8" i="3"/>
  <c r="G12" i="3"/>
  <c r="G9" i="3"/>
  <c r="I16" i="3"/>
  <c r="J16" i="3" s="1"/>
  <c r="C15" i="10"/>
  <c r="J8" i="3"/>
  <c r="D10" i="10" l="1"/>
  <c r="D8" i="10"/>
  <c r="D6" i="10"/>
  <c r="D4" i="10"/>
  <c r="D11" i="10"/>
  <c r="D9" i="10"/>
  <c r="D7" i="10"/>
  <c r="D5" i="10"/>
  <c r="D3" i="10"/>
  <c r="H12" i="2"/>
  <c r="K12" i="2"/>
  <c r="D16" i="3"/>
  <c r="G16" i="3"/>
  <c r="J25" i="2"/>
  <c r="K25" i="2" s="1"/>
  <c r="G27" i="2"/>
  <c r="H25" i="2" s="1"/>
  <c r="H22" i="2" l="1"/>
  <c r="J27" i="2"/>
  <c r="K27" i="2" s="1"/>
  <c r="G31" i="2"/>
  <c r="H23" i="2"/>
  <c r="H24" i="2"/>
  <c r="G33" i="2" l="1"/>
  <c r="H27" i="2"/>
</calcChain>
</file>

<file path=xl/sharedStrings.xml><?xml version="1.0" encoding="utf-8"?>
<sst xmlns="http://schemas.openxmlformats.org/spreadsheetml/2006/main" count="21518" uniqueCount="2803">
  <si>
    <t>Entertainer</t>
  </si>
  <si>
    <t>CO</t>
  </si>
  <si>
    <t>Kansas City</t>
  </si>
  <si>
    <t>Lincoln University</t>
  </si>
  <si>
    <t>Charlotte</t>
  </si>
  <si>
    <t>PhyPl</t>
  </si>
  <si>
    <t>203 East 10th St</t>
  </si>
  <si>
    <t>Marcus Hook</t>
  </si>
  <si>
    <t>Maintenance Repair</t>
  </si>
  <si>
    <t>Fuel Oil Supplier</t>
  </si>
  <si>
    <t>1309 Sylvania Ave</t>
  </si>
  <si>
    <t>129 Broad St Rd.</t>
  </si>
  <si>
    <t>Manakin Sabot</t>
  </si>
  <si>
    <t>Laundry System</t>
  </si>
  <si>
    <t>Water Supplier</t>
  </si>
  <si>
    <t>Division of Alger Oil</t>
  </si>
  <si>
    <t>304 Baltimore Ave</t>
  </si>
  <si>
    <t>Rochester</t>
  </si>
  <si>
    <t>Security Services</t>
  </si>
  <si>
    <t>Propane Supplier</t>
  </si>
  <si>
    <t>CATV Service</t>
  </si>
  <si>
    <t>KS</t>
  </si>
  <si>
    <t>Telecommunications</t>
  </si>
  <si>
    <t>Business Services</t>
  </si>
  <si>
    <t>121 Pennsylvania Ave</t>
  </si>
  <si>
    <t>Avondale</t>
  </si>
  <si>
    <t>Cleaning Service</t>
  </si>
  <si>
    <t>Natural Gas Supplier</t>
  </si>
  <si>
    <t>315 Market St</t>
  </si>
  <si>
    <t>Ambulance Service</t>
  </si>
  <si>
    <t>PO Box 7247-0244</t>
  </si>
  <si>
    <t>Delivery Service</t>
  </si>
  <si>
    <t>Lehigh Valley</t>
  </si>
  <si>
    <t>PO Box 25505</t>
  </si>
  <si>
    <t>403 Meco Dr</t>
  </si>
  <si>
    <t>Nottingham</t>
  </si>
  <si>
    <t>Septic Services</t>
  </si>
  <si>
    <t>12400 Collections Ctr Dr</t>
  </si>
  <si>
    <t>Prof</t>
  </si>
  <si>
    <t>Employment Agency</t>
  </si>
  <si>
    <t>4031 Executive Park Dr</t>
  </si>
  <si>
    <t>Benefit Provider</t>
  </si>
  <si>
    <t>Washington</t>
  </si>
  <si>
    <t>DC</t>
  </si>
  <si>
    <t>Membership Fee</t>
  </si>
  <si>
    <t>Legal Fees</t>
  </si>
  <si>
    <t>License Fee</t>
  </si>
  <si>
    <t>2400 Reynolda Rd</t>
  </si>
  <si>
    <t>Winston-Salem</t>
  </si>
  <si>
    <t>Loan Service</t>
  </si>
  <si>
    <t>2000 P St. NW</t>
  </si>
  <si>
    <t>Insurance</t>
  </si>
  <si>
    <t>9 West Broad St</t>
  </si>
  <si>
    <t>Stamford</t>
  </si>
  <si>
    <t>PR Withholdings</t>
  </si>
  <si>
    <t>990 Rt 73 North</t>
  </si>
  <si>
    <t>Marlton</t>
  </si>
  <si>
    <t>Cincinnati</t>
  </si>
  <si>
    <t>Subscription</t>
  </si>
  <si>
    <t>3624 Market St.</t>
  </si>
  <si>
    <t>Monitoring Fee</t>
  </si>
  <si>
    <t>IT Services</t>
  </si>
  <si>
    <t>1 Commerce Blvd</t>
  </si>
  <si>
    <t>PO Box 60848</t>
  </si>
  <si>
    <t>PO Box 64849</t>
  </si>
  <si>
    <t>1 Fountain Square</t>
  </si>
  <si>
    <t>Chattanooga</t>
  </si>
  <si>
    <t>Service Fee</t>
  </si>
  <si>
    <t>540 North State Rd</t>
  </si>
  <si>
    <t>Briarcliff Manor</t>
  </si>
  <si>
    <t>Travel</t>
  </si>
  <si>
    <t>Equipment Rental</t>
  </si>
  <si>
    <t>US Payment Ctr-FL</t>
  </si>
  <si>
    <t>Weston</t>
  </si>
  <si>
    <t>935 E. Main St</t>
  </si>
  <si>
    <t>1003 Greenbank Rd</t>
  </si>
  <si>
    <t>AZ</t>
  </si>
  <si>
    <t>Renewal Agreement</t>
  </si>
  <si>
    <t>1503 N Reading Rd</t>
  </si>
  <si>
    <t>Mohnton</t>
  </si>
  <si>
    <t>LINCOLN UNIVERSITY</t>
  </si>
  <si>
    <t>NUMBER AND AVERAGE AND MEDIAN SALARIES OF FULL-TIME FACULTY</t>
  </si>
  <si>
    <t>BY RANK AND ACADEMIC/ADMINISTRATIVE UNIT</t>
  </si>
  <si>
    <t>Professor</t>
  </si>
  <si>
    <t>Associate Professor</t>
  </si>
  <si>
    <t>Assistant Professor</t>
  </si>
  <si>
    <t>Instructor</t>
  </si>
  <si>
    <t>Lecturer</t>
  </si>
  <si>
    <t>Average</t>
  </si>
  <si>
    <t>Median</t>
  </si>
  <si>
    <t>Total</t>
  </si>
  <si>
    <t>Academic / Administrative Unit</t>
  </si>
  <si>
    <t>Number</t>
  </si>
  <si>
    <t>Salary</t>
  </si>
  <si>
    <t>NUMBER AND AVERAGE AND MEDIAN SALARIES OF FULL-TIME STAFF</t>
  </si>
  <si>
    <t>Executive / Administrative/ Management</t>
  </si>
  <si>
    <t>Other Professional / Non-Faculty</t>
  </si>
  <si>
    <t>Clerical / Secretarial</t>
  </si>
  <si>
    <t>Technical / Skilled / Service</t>
  </si>
  <si>
    <t>Amount</t>
  </si>
  <si>
    <t>TUITION AND FEES</t>
  </si>
  <si>
    <t>STATE APPROPRIATIONS</t>
  </si>
  <si>
    <t>DEPARTMENTAL INCOME (AUX. ENTERPRISES)</t>
  </si>
  <si>
    <t>OTHER OPERATING REVENUES</t>
  </si>
  <si>
    <t>TOTAL REVENUE</t>
  </si>
  <si>
    <t xml:space="preserve">EMPLOYEE BENEFITS </t>
  </si>
  <si>
    <t>TRAVEL EXPENDITURES</t>
  </si>
  <si>
    <t>OTHER OPERATING EXPENDITURES</t>
  </si>
  <si>
    <t>TOTAL EXPENDITURES</t>
  </si>
  <si>
    <t>CATEGORY</t>
  </si>
  <si>
    <t>AMOUNT</t>
  </si>
  <si>
    <t>PERCENTAGE</t>
  </si>
  <si>
    <t xml:space="preserve">OF </t>
  </si>
  <si>
    <t>GRAND TOTAL</t>
  </si>
  <si>
    <t>SALARIES AND WAGES</t>
  </si>
  <si>
    <t>CHANGE</t>
  </si>
  <si>
    <t>Category</t>
  </si>
  <si>
    <t>INSTRUCTION</t>
  </si>
  <si>
    <t>SPONSORED PROGRAMS</t>
  </si>
  <si>
    <t>ACADEMIC SUPPORT</t>
  </si>
  <si>
    <t>STUDENT SERVICES</t>
  </si>
  <si>
    <t>AUXILIARY ENTERPRISES</t>
  </si>
  <si>
    <t>FUNDRAISING</t>
  </si>
  <si>
    <t>SCHOLARSHIP ALLOWANCES</t>
  </si>
  <si>
    <t>Percentage</t>
  </si>
  <si>
    <t>of</t>
  </si>
  <si>
    <t>Grand Total</t>
  </si>
  <si>
    <t>Change</t>
  </si>
  <si>
    <t>OPERATING REVENUES</t>
  </si>
  <si>
    <t>OPERATING EXPENDITURES</t>
  </si>
  <si>
    <t xml:space="preserve">       Grand Total Expenditures</t>
  </si>
  <si>
    <t xml:space="preserve">        Grand Total Revenues</t>
  </si>
  <si>
    <t>Academic/Administrative Unit</t>
  </si>
  <si>
    <t>REG SALARIES</t>
  </si>
  <si>
    <t>Description</t>
  </si>
  <si>
    <t>Percentage of Total Salary</t>
  </si>
  <si>
    <t>FICA</t>
  </si>
  <si>
    <t>Unemployment Compensation</t>
  </si>
  <si>
    <t>Annuity</t>
  </si>
  <si>
    <t>Group Health Insurance</t>
  </si>
  <si>
    <t>Life Insurance</t>
  </si>
  <si>
    <t>Disability Insurance</t>
  </si>
  <si>
    <t>Worker's Compensation</t>
  </si>
  <si>
    <t>EAP</t>
  </si>
  <si>
    <t>Tuition Rem/ Vacation Accrual</t>
  </si>
  <si>
    <t>Total:</t>
  </si>
  <si>
    <t>CA</t>
  </si>
  <si>
    <t>San Antonio</t>
  </si>
  <si>
    <t>TX</t>
  </si>
  <si>
    <t>PA</t>
  </si>
  <si>
    <t>Media</t>
  </si>
  <si>
    <t>Austin</t>
  </si>
  <si>
    <t>Newark</t>
  </si>
  <si>
    <t>DE</t>
  </si>
  <si>
    <t>Pittsburgh</t>
  </si>
  <si>
    <t>IL</t>
  </si>
  <si>
    <t>MA</t>
  </si>
  <si>
    <t>VA</t>
  </si>
  <si>
    <t>Philadelphia</t>
  </si>
  <si>
    <t>FL</t>
  </si>
  <si>
    <t>Los Angeles</t>
  </si>
  <si>
    <t>Chicago</t>
  </si>
  <si>
    <t>Suite A</t>
  </si>
  <si>
    <t>West Chester</t>
  </si>
  <si>
    <t>Wilmington</t>
  </si>
  <si>
    <t>NC</t>
  </si>
  <si>
    <t>GA</t>
  </si>
  <si>
    <t>Rising Sun</t>
  </si>
  <si>
    <t>MD</t>
  </si>
  <si>
    <t>New York</t>
  </si>
  <si>
    <t>NY</t>
  </si>
  <si>
    <t>Atlanta</t>
  </si>
  <si>
    <t>IN</t>
  </si>
  <si>
    <t>CT</t>
  </si>
  <si>
    <t>OH</t>
  </si>
  <si>
    <t>TN</t>
  </si>
  <si>
    <t>Dallas</t>
  </si>
  <si>
    <t>NJ</t>
  </si>
  <si>
    <t>West Grove</t>
  </si>
  <si>
    <t>MN</t>
  </si>
  <si>
    <t>Indianapolis</t>
  </si>
  <si>
    <t>Carlisle</t>
  </si>
  <si>
    <t>Columbia</t>
  </si>
  <si>
    <t>Harrisburg</t>
  </si>
  <si>
    <t>MO</t>
  </si>
  <si>
    <t>MI</t>
  </si>
  <si>
    <t>Chester</t>
  </si>
  <si>
    <t>SC</t>
  </si>
  <si>
    <t>Chadds Ford</t>
  </si>
  <si>
    <t>Folcroft</t>
  </si>
  <si>
    <t>Carol Stream</t>
  </si>
  <si>
    <t>Broomall</t>
  </si>
  <si>
    <t>Norristown</t>
  </si>
  <si>
    <t>Lansdale</t>
  </si>
  <si>
    <t>Oxford</t>
  </si>
  <si>
    <t>Kennett Square</t>
  </si>
  <si>
    <t>Plymouth Meeting</t>
  </si>
  <si>
    <t>Malvern</t>
  </si>
  <si>
    <t>Boston</t>
  </si>
  <si>
    <t>Coatesville</t>
  </si>
  <si>
    <t>General Contractor</t>
  </si>
  <si>
    <t>Baltimore</t>
  </si>
  <si>
    <t>Lancaster</t>
  </si>
  <si>
    <t>New Castle</t>
  </si>
  <si>
    <t>Louisville</t>
  </si>
  <si>
    <t>KY</t>
  </si>
  <si>
    <t>River Plaza</t>
  </si>
  <si>
    <t>WA</t>
  </si>
  <si>
    <t>Ck AMOUNT</t>
  </si>
  <si>
    <t>VENDOR NAME</t>
  </si>
  <si>
    <t>ADDRESS LINE 1</t>
  </si>
  <si>
    <t>ADDRESS LINE 2</t>
  </si>
  <si>
    <t>CITY</t>
  </si>
  <si>
    <t>STATE</t>
  </si>
  <si>
    <t>ZIP</t>
  </si>
  <si>
    <t>60693</t>
  </si>
  <si>
    <t>21911</t>
  </si>
  <si>
    <t>19102</t>
  </si>
  <si>
    <t>19380</t>
  </si>
  <si>
    <t>19382</t>
  </si>
  <si>
    <t>Elizabethtown</t>
  </si>
  <si>
    <t>17022</t>
  </si>
  <si>
    <t>19390</t>
  </si>
  <si>
    <t>Denver</t>
  </si>
  <si>
    <t>19808</t>
  </si>
  <si>
    <t>669 Sugar Lane</t>
  </si>
  <si>
    <t>Elyria</t>
  </si>
  <si>
    <t>44035</t>
  </si>
  <si>
    <t>19363</t>
  </si>
  <si>
    <t>19032</t>
  </si>
  <si>
    <t>19008</t>
  </si>
  <si>
    <t>15264</t>
  </si>
  <si>
    <t>19446</t>
  </si>
  <si>
    <t>19348</t>
  </si>
  <si>
    <t>19462</t>
  </si>
  <si>
    <t>19355</t>
  </si>
  <si>
    <t>100 Pannell St</t>
  </si>
  <si>
    <t>19013-3641</t>
  </si>
  <si>
    <t>19061</t>
  </si>
  <si>
    <t>Harleysville</t>
  </si>
  <si>
    <t>19438</t>
  </si>
  <si>
    <t>19013</t>
  </si>
  <si>
    <t>19317</t>
  </si>
  <si>
    <t>19016</t>
  </si>
  <si>
    <t>Pennsauken</t>
  </si>
  <si>
    <t>08110</t>
  </si>
  <si>
    <t>19804</t>
  </si>
  <si>
    <t>Albany</t>
  </si>
  <si>
    <t>12212-5062</t>
  </si>
  <si>
    <t>19713</t>
  </si>
  <si>
    <t>08077</t>
  </si>
  <si>
    <t>23103</t>
  </si>
  <si>
    <t>ND</t>
  </si>
  <si>
    <t>50 Schilling Rd</t>
  </si>
  <si>
    <t>Hunt Valley</t>
  </si>
  <si>
    <t>21031</t>
  </si>
  <si>
    <t>19352</t>
  </si>
  <si>
    <t>19128</t>
  </si>
  <si>
    <t>19850</t>
  </si>
  <si>
    <t>19320</t>
  </si>
  <si>
    <t>19720</t>
  </si>
  <si>
    <t>Cinnaminson</t>
  </si>
  <si>
    <t>19311</t>
  </si>
  <si>
    <t>19182</t>
  </si>
  <si>
    <t>19170</t>
  </si>
  <si>
    <t>18002</t>
  </si>
  <si>
    <t>19362</t>
  </si>
  <si>
    <t>19403</t>
  </si>
  <si>
    <t>17111</t>
  </si>
  <si>
    <t>20036</t>
  </si>
  <si>
    <t>Student Insurance</t>
  </si>
  <si>
    <t>19103</t>
  </si>
  <si>
    <t>27106</t>
  </si>
  <si>
    <t>Bureau of Unclaimed Property</t>
  </si>
  <si>
    <t>Attn: Self-Audit Compliance Re</t>
  </si>
  <si>
    <t>06902-3788</t>
  </si>
  <si>
    <t>21264</t>
  </si>
  <si>
    <t>PO Box 988</t>
  </si>
  <si>
    <t>08053</t>
  </si>
  <si>
    <t>19104</t>
  </si>
  <si>
    <t>10007</t>
  </si>
  <si>
    <t>45274</t>
  </si>
  <si>
    <t>17106</t>
  </si>
  <si>
    <t>37402</t>
  </si>
  <si>
    <t>Drug Screening</t>
  </si>
  <si>
    <t>Birmingham</t>
  </si>
  <si>
    <t>AL</t>
  </si>
  <si>
    <t>10510</t>
  </si>
  <si>
    <t>2965 West Corporate</t>
  </si>
  <si>
    <t>33331</t>
  </si>
  <si>
    <t>19401</t>
  </si>
  <si>
    <t>80291-0182</t>
  </si>
  <si>
    <t>19540</t>
  </si>
  <si>
    <t>Entertainment, Student Activities, Student Related</t>
  </si>
  <si>
    <t>Contractors, Physical Plant</t>
  </si>
  <si>
    <t>Professional Services, Memberships, Benefits</t>
  </si>
  <si>
    <t>Travel, Rentals, Administration, etc.</t>
  </si>
  <si>
    <t>ADMINISTRATION AND INSTITUTIONAL SUPPORT</t>
  </si>
  <si>
    <t>Serv</t>
  </si>
  <si>
    <t>Entert</t>
  </si>
  <si>
    <t>19131</t>
  </si>
  <si>
    <t>Buffalo</t>
  </si>
  <si>
    <t>PO Box 6582</t>
  </si>
  <si>
    <t>60197-6582</t>
  </si>
  <si>
    <t>19886-5426</t>
  </si>
  <si>
    <t>18103 W. 106th St, Ste 100</t>
  </si>
  <si>
    <t>Olathe</t>
  </si>
  <si>
    <t>66061-2884</t>
  </si>
  <si>
    <t>78265-9509</t>
  </si>
  <si>
    <t>Vienna</t>
  </si>
  <si>
    <t>60132-3175</t>
  </si>
  <si>
    <t>Food Service</t>
  </si>
  <si>
    <t>Fargo</t>
  </si>
  <si>
    <t>Havertown</t>
  </si>
  <si>
    <t>19083</t>
  </si>
  <si>
    <t>Re-certification</t>
  </si>
  <si>
    <t>Unclaimed Property</t>
  </si>
  <si>
    <t>Englewood</t>
  </si>
  <si>
    <t>Advertising</t>
  </si>
  <si>
    <t>19063</t>
  </si>
  <si>
    <t>Conference Fee</t>
  </si>
  <si>
    <t>Suppl</t>
  </si>
  <si>
    <t>Comp</t>
  </si>
  <si>
    <t>Computer Equipment</t>
  </si>
  <si>
    <t>230 N. Milwaukee Ave.</t>
  </si>
  <si>
    <t>Vernon Hills</t>
  </si>
  <si>
    <t>60061</t>
  </si>
  <si>
    <t>78727</t>
  </si>
  <si>
    <t>2401 Greenlawn Dr</t>
  </si>
  <si>
    <t>Round Rock</t>
  </si>
  <si>
    <t>78681</t>
  </si>
  <si>
    <t>Software</t>
  </si>
  <si>
    <t>56 Technology Dr</t>
  </si>
  <si>
    <t>Irvine</t>
  </si>
  <si>
    <t>92618</t>
  </si>
  <si>
    <t>4375 Fair Lakes Ct</t>
  </si>
  <si>
    <t>Fairfax</t>
  </si>
  <si>
    <t>22033</t>
  </si>
  <si>
    <t>NE</t>
  </si>
  <si>
    <t>60694-1028</t>
  </si>
  <si>
    <t>Student Card Syst</t>
  </si>
  <si>
    <t>Computer Equip-IT Dept</t>
  </si>
  <si>
    <t>Library</t>
  </si>
  <si>
    <t>A/V Materials</t>
  </si>
  <si>
    <t>420 Ninth Ave</t>
  </si>
  <si>
    <t>10001</t>
  </si>
  <si>
    <t>897 S. Matlack St.</t>
  </si>
  <si>
    <t>Athletic Supplies</t>
  </si>
  <si>
    <t>Minneapolis</t>
  </si>
  <si>
    <t>Grand Rapids</t>
  </si>
  <si>
    <t>WI</t>
  </si>
  <si>
    <t>Educational Supplies</t>
  </si>
  <si>
    <t>5501 American Blvd West</t>
  </si>
  <si>
    <t>55437</t>
  </si>
  <si>
    <t>Lab Supplies</t>
  </si>
  <si>
    <t>705 N. Shady Retreat Rd.</t>
  </si>
  <si>
    <t>Doylestown</t>
  </si>
  <si>
    <t>18901</t>
  </si>
  <si>
    <t>Library Related</t>
  </si>
  <si>
    <t>Library Subscriptions</t>
  </si>
  <si>
    <t>Office of the Chancellor</t>
  </si>
  <si>
    <t>17110-1201</t>
  </si>
  <si>
    <t>Periodicals</t>
  </si>
  <si>
    <t>30368-6179</t>
  </si>
  <si>
    <t>Reference Materials</t>
  </si>
  <si>
    <t>Columbus</t>
  </si>
  <si>
    <t>43260</t>
  </si>
  <si>
    <t>PO Box 4066</t>
  </si>
  <si>
    <t>Farmington</t>
  </si>
  <si>
    <t>06032</t>
  </si>
  <si>
    <t>Hercules</t>
  </si>
  <si>
    <t>94547</t>
  </si>
  <si>
    <t>Carlsbad</t>
  </si>
  <si>
    <t>Scientific Equipment</t>
  </si>
  <si>
    <t>2700 York Rd.</t>
  </si>
  <si>
    <t>Burlington</t>
  </si>
  <si>
    <t>27215</t>
  </si>
  <si>
    <t>Library, Instructional &amp; Educational Equipment</t>
  </si>
  <si>
    <t>Maint</t>
  </si>
  <si>
    <t>02241</t>
  </si>
  <si>
    <t>19162</t>
  </si>
  <si>
    <t>19134</t>
  </si>
  <si>
    <t>Collegeville</t>
  </si>
  <si>
    <t>19426</t>
  </si>
  <si>
    <t>Phoenixville</t>
  </si>
  <si>
    <t>Security Supplies</t>
  </si>
  <si>
    <t>2090 Bondsville Rd</t>
  </si>
  <si>
    <t>Downingtown</t>
  </si>
  <si>
    <t>19335</t>
  </si>
  <si>
    <t>Swimming Pool Supplies</t>
  </si>
  <si>
    <t>A Nestle Water Company</t>
  </si>
  <si>
    <t>Water</t>
  </si>
  <si>
    <t>Maintenance-Physical Plant</t>
  </si>
  <si>
    <t>Office</t>
  </si>
  <si>
    <t>Medical Supplies</t>
  </si>
  <si>
    <t>Office Supplies</t>
  </si>
  <si>
    <t>5380 52nd St SE</t>
  </si>
  <si>
    <t>49512</t>
  </si>
  <si>
    <t>Postage</t>
  </si>
  <si>
    <t>Printing</t>
  </si>
  <si>
    <t>136 Commerce Blvd</t>
  </si>
  <si>
    <t>45140</t>
  </si>
  <si>
    <t>19 Prestige Lane</t>
  </si>
  <si>
    <t>17603-4072</t>
  </si>
  <si>
    <t>200 South Chestnut St</t>
  </si>
  <si>
    <t>9th and Sproul St</t>
  </si>
  <si>
    <t>Program Expense</t>
  </si>
  <si>
    <t>Recruitment Materials</t>
  </si>
  <si>
    <t>240 Philadelphia Pike</t>
  </si>
  <si>
    <t>19809</t>
  </si>
  <si>
    <t>Office Supplies, Printing, Furniture, Medical, Other</t>
  </si>
  <si>
    <t>Desc of Work</t>
  </si>
  <si>
    <t>Apple Computer</t>
  </si>
  <si>
    <t>Blackboard, Inc.</t>
  </si>
  <si>
    <t>CDW Government Inc.</t>
  </si>
  <si>
    <t>Dell Inc</t>
  </si>
  <si>
    <t>Ellucian</t>
  </si>
  <si>
    <t>Oracle USA, Inc.</t>
  </si>
  <si>
    <t>PO Box 71028</t>
  </si>
  <si>
    <t>Sage Software Inc.</t>
  </si>
  <si>
    <t>2nd Floor</t>
  </si>
  <si>
    <t>Allentown</t>
  </si>
  <si>
    <t>Xerox</t>
  </si>
  <si>
    <t>PO Box 660502</t>
  </si>
  <si>
    <t>75266</t>
  </si>
  <si>
    <t>Copier Machine</t>
  </si>
  <si>
    <t>4223 Ellis Dr</t>
  </si>
  <si>
    <t>Little River</t>
  </si>
  <si>
    <t>29566</t>
  </si>
  <si>
    <t>BIO RAD Laboratories Inc</t>
  </si>
  <si>
    <t>Carolina Biological Supply Co.</t>
  </si>
  <si>
    <t>Chemical Abstracts Service</t>
  </si>
  <si>
    <t>EBSCO Information Services</t>
  </si>
  <si>
    <t>Jostens, Inc.</t>
  </si>
  <si>
    <t>Kelly's Sports Ltd.</t>
  </si>
  <si>
    <t>Life Technologies</t>
  </si>
  <si>
    <t>Lyrasis</t>
  </si>
  <si>
    <t>PO Box 116179</t>
  </si>
  <si>
    <t>Visual Sound</t>
  </si>
  <si>
    <t>Anchor Electric Inc</t>
  </si>
  <si>
    <t>PO Box 12591</t>
  </si>
  <si>
    <t>Grainger, Inc.</t>
  </si>
  <si>
    <t>Graybar Electric</t>
  </si>
  <si>
    <t>PO Box 414396</t>
  </si>
  <si>
    <t>19611</t>
  </si>
  <si>
    <t>If It's Water, Inc.</t>
  </si>
  <si>
    <t>PECO Energy - Pymnt Processing</t>
  </si>
  <si>
    <t>PO Box 37632</t>
  </si>
  <si>
    <t>Baudville Inc.</t>
  </si>
  <si>
    <t>Bob Allen and Sons, Inc.</t>
  </si>
  <si>
    <t>Student Award</t>
  </si>
  <si>
    <t>Dayton</t>
  </si>
  <si>
    <t>Pitney Bowes</t>
  </si>
  <si>
    <t>Purchase Power</t>
  </si>
  <si>
    <t>PO Box 371874</t>
  </si>
  <si>
    <t>15250</t>
  </si>
  <si>
    <t>Prestige Color, Inc.</t>
  </si>
  <si>
    <t>SHOR Associates</t>
  </si>
  <si>
    <t>Copier paper</t>
  </si>
  <si>
    <t>CIAA</t>
  </si>
  <si>
    <t>Event Tickets</t>
  </si>
  <si>
    <t>MIH Enterprises, LLC</t>
  </si>
  <si>
    <t>Smyrna</t>
  </si>
  <si>
    <t>19977</t>
  </si>
  <si>
    <t>Neon Entertainment</t>
  </si>
  <si>
    <t>3577 Harlem Rd</t>
  </si>
  <si>
    <t>14225</t>
  </si>
  <si>
    <t>ACI-Tech, Inc.</t>
  </si>
  <si>
    <t>PO Box 52187</t>
  </si>
  <si>
    <t>Phoenix</t>
  </si>
  <si>
    <t>85072-2187</t>
  </si>
  <si>
    <t>Chester Water Authority</t>
  </si>
  <si>
    <t>PO Box 467</t>
  </si>
  <si>
    <t>Davis Fuel Company</t>
  </si>
  <si>
    <t>PO Box 639</t>
  </si>
  <si>
    <t>Health Mats Company</t>
  </si>
  <si>
    <t>8459 Ridge Ave</t>
  </si>
  <si>
    <t>Informant Technologies, Inc.</t>
  </si>
  <si>
    <t>Keen Compressed Gas Company</t>
  </si>
  <si>
    <t>PO Box 15151</t>
  </si>
  <si>
    <t>Bethlehem</t>
  </si>
  <si>
    <t>18017</t>
  </si>
  <si>
    <t>PO Box 910182</t>
  </si>
  <si>
    <t>Premiere Global Services</t>
  </si>
  <si>
    <t>Seiberlich Trane</t>
  </si>
  <si>
    <t>66 Southgate Blvd</t>
  </si>
  <si>
    <t>Servpro of Kennett Square</t>
  </si>
  <si>
    <t>PO Box 1060</t>
  </si>
  <si>
    <t>Stericycle</t>
  </si>
  <si>
    <t>Steve Prentice Piano Service</t>
  </si>
  <si>
    <t>UGI Central Penn Gas Inc</t>
  </si>
  <si>
    <t>PO Box 15426</t>
  </si>
  <si>
    <t>PO Box 827032</t>
  </si>
  <si>
    <t>UPS</t>
  </si>
  <si>
    <t>Verizon</t>
  </si>
  <si>
    <t>Verizon Wireless</t>
  </si>
  <si>
    <t>Wayman Fire Protection Inc</t>
  </si>
  <si>
    <t>Wide Orbit, Inc.</t>
  </si>
  <si>
    <t>Dept Ch 17518</t>
  </si>
  <si>
    <t>Palatine</t>
  </si>
  <si>
    <t>60055-7518</t>
  </si>
  <si>
    <t>Telephone Support Svcs</t>
  </si>
  <si>
    <t>AACSB International</t>
  </si>
  <si>
    <t>Box 116201</t>
  </si>
  <si>
    <t>30368-6201</t>
  </si>
  <si>
    <t>Abso</t>
  </si>
  <si>
    <t>PO Box 3175</t>
  </si>
  <si>
    <t>Employment Screening</t>
  </si>
  <si>
    <t>PO Box 659509</t>
  </si>
  <si>
    <t>Commonwealth of Pennsylvania</t>
  </si>
  <si>
    <t>19178-3473</t>
  </si>
  <si>
    <t>Delta Dental of Pennsylvania</t>
  </si>
  <si>
    <t>PO Box 64094</t>
  </si>
  <si>
    <t>Dunbar Armored Inc.</t>
  </si>
  <si>
    <t>Dunn Corp. Resources</t>
  </si>
  <si>
    <t>200 South Broad St</t>
  </si>
  <si>
    <t>Jenzabar</t>
  </si>
  <si>
    <t>MERAssociates</t>
  </si>
  <si>
    <t>Moody's Investors Service</t>
  </si>
  <si>
    <t>New York Life Insurance Co</t>
  </si>
  <si>
    <t>PO Box 742545</t>
  </si>
  <si>
    <t>Novacare Rehabiliatation</t>
  </si>
  <si>
    <t>Sports Rehab Services</t>
  </si>
  <si>
    <t>9 South Commerce Way</t>
  </si>
  <si>
    <t>Keystone Library Network</t>
  </si>
  <si>
    <t>2986 North 2nd St</t>
  </si>
  <si>
    <t>Office Team</t>
  </si>
  <si>
    <t>PA UC Fund</t>
  </si>
  <si>
    <t>PHEAA</t>
  </si>
  <si>
    <t>700 E.Township Line Rd</t>
  </si>
  <si>
    <t>Riddell, Inc</t>
  </si>
  <si>
    <t>Roc Software</t>
  </si>
  <si>
    <t>TechRadium, Incorporated</t>
  </si>
  <si>
    <t>Thompson Hospitality</t>
  </si>
  <si>
    <t>American Express Company</t>
  </si>
  <si>
    <t>Anthony Rental</t>
  </si>
  <si>
    <t>c/o Brandywine Realty Trust</t>
  </si>
  <si>
    <t>PO Box 11951</t>
  </si>
  <si>
    <t>07101-4951</t>
  </si>
  <si>
    <t>Auto Rental</t>
  </si>
  <si>
    <t>Events Unlimited</t>
  </si>
  <si>
    <t>Interstate Fleets, Inc.</t>
  </si>
  <si>
    <t>696 Bethlehem Pike</t>
  </si>
  <si>
    <t>Colmar</t>
  </si>
  <si>
    <t>18915</t>
  </si>
  <si>
    <t>Renninger's Golf Cart</t>
  </si>
  <si>
    <t>Building Rental</t>
  </si>
  <si>
    <t>dep</t>
  </si>
  <si>
    <t>Type1</t>
  </si>
  <si>
    <t>Type2</t>
  </si>
  <si>
    <t>Research Materials</t>
  </si>
  <si>
    <t>134 Pennsylvania Ave</t>
  </si>
  <si>
    <t>Taylors Music Store</t>
  </si>
  <si>
    <t>116 W Gay St.</t>
  </si>
  <si>
    <t>Maintenance Materials</t>
  </si>
  <si>
    <t>17015</t>
  </si>
  <si>
    <t>Witmer Public Safety Group</t>
  </si>
  <si>
    <t>104 Independence Way</t>
  </si>
  <si>
    <t>DeMoulin Brothers</t>
  </si>
  <si>
    <t>1025 S. Fourth St</t>
  </si>
  <si>
    <t>Greenville</t>
  </si>
  <si>
    <t>62246</t>
  </si>
  <si>
    <t>Uniforms</t>
  </si>
  <si>
    <t>Dupli Envelope and Graphics</t>
  </si>
  <si>
    <t>Global Design, Inc.</t>
  </si>
  <si>
    <t>400 Redland Ct.</t>
  </si>
  <si>
    <t>Owings Mills</t>
  </si>
  <si>
    <t>21117</t>
  </si>
  <si>
    <t>Innovative Technologies</t>
  </si>
  <si>
    <t>Music Supplies</t>
  </si>
  <si>
    <t>Alexandria</t>
  </si>
  <si>
    <t>Student Activity</t>
  </si>
  <si>
    <t>Simply Voting</t>
  </si>
  <si>
    <t>6228 Saint-Jacques Street, NW</t>
  </si>
  <si>
    <t>Montreal</t>
  </si>
  <si>
    <t>H4B 1T6</t>
  </si>
  <si>
    <t>Phypl</t>
  </si>
  <si>
    <t>Repair Company</t>
  </si>
  <si>
    <t>100 First Stamford Place</t>
  </si>
  <si>
    <t>06902</t>
  </si>
  <si>
    <t>Cook's Service Co., Inc</t>
  </si>
  <si>
    <t>300 Industrial Dr</t>
  </si>
  <si>
    <t>Kone, Inc.</t>
  </si>
  <si>
    <t>115 Twinbridge Dr</t>
  </si>
  <si>
    <t>Disposal Company</t>
  </si>
  <si>
    <t>Piano Repair</t>
  </si>
  <si>
    <t>1741 Business Center Dr</t>
  </si>
  <si>
    <t>Reston</t>
  </si>
  <si>
    <t>20190</t>
  </si>
  <si>
    <t>Vanguard Modular Bldg Systems</t>
  </si>
  <si>
    <t>1449 River Rd</t>
  </si>
  <si>
    <t>P O Box 127</t>
  </si>
  <si>
    <t>Marietta</t>
  </si>
  <si>
    <t>17547</t>
  </si>
  <si>
    <t>Fire Alarm Service</t>
  </si>
  <si>
    <t>Wm. P. McGovern Inc.</t>
  </si>
  <si>
    <t>Contractual Service</t>
  </si>
  <si>
    <t>Irving</t>
  </si>
  <si>
    <t>Consulting</t>
  </si>
  <si>
    <t>Alpharetta</t>
  </si>
  <si>
    <t>30009</t>
  </si>
  <si>
    <t>Discovery Benefits</t>
  </si>
  <si>
    <t>PO Box 9528</t>
  </si>
  <si>
    <t>58106</t>
  </si>
  <si>
    <t>181 Montour Run Rd</t>
  </si>
  <si>
    <t>Coraopolis</t>
  </si>
  <si>
    <t>15108</t>
  </si>
  <si>
    <t>Gallagher Benefit Services</t>
  </si>
  <si>
    <t>Two Pierce Place 14th Floor</t>
  </si>
  <si>
    <t>Itasca</t>
  </si>
  <si>
    <t>60143</t>
  </si>
  <si>
    <t>Haverford Systems</t>
  </si>
  <si>
    <t>IBM Direct</t>
  </si>
  <si>
    <t>PO Box 643701</t>
  </si>
  <si>
    <t>SPSS License &amp; Support</t>
  </si>
  <si>
    <t>416 Hessian Dr</t>
  </si>
  <si>
    <t>JSTOR</t>
  </si>
  <si>
    <t>19460</t>
  </si>
  <si>
    <t>National League for Nursing</t>
  </si>
  <si>
    <t>10006</t>
  </si>
  <si>
    <t>950 Walnut Bottom Rd</t>
  </si>
  <si>
    <t>Suite 15-#214</t>
  </si>
  <si>
    <t>Respondus</t>
  </si>
  <si>
    <t>8201 164th Ave NE</t>
  </si>
  <si>
    <t>Redmond</t>
  </si>
  <si>
    <t>98052</t>
  </si>
  <si>
    <t>19087</t>
  </si>
  <si>
    <t>PO Box 742788</t>
  </si>
  <si>
    <t>90074-2788</t>
  </si>
  <si>
    <t>Xerox Corporation *Wilm/Phila</t>
  </si>
  <si>
    <t>PO Box 827598</t>
  </si>
  <si>
    <t>19182-7598</t>
  </si>
  <si>
    <t>Detroit</t>
  </si>
  <si>
    <t>57 Pier Head Blvd</t>
  </si>
  <si>
    <t>19702</t>
  </si>
  <si>
    <t>Suite 200</t>
  </si>
  <si>
    <t>Suite 500</t>
  </si>
  <si>
    <t>Theme Factory of Philadelphia</t>
  </si>
  <si>
    <t>19132</t>
  </si>
  <si>
    <t>PO Box 20</t>
  </si>
  <si>
    <t>Advise Laboratories, Inc.</t>
  </si>
  <si>
    <t>3719 Garrett Rd</t>
  </si>
  <si>
    <t>Drexel Hill</t>
  </si>
  <si>
    <t>19026</t>
  </si>
  <si>
    <t>Bowling Equipment Service Comp</t>
  </si>
  <si>
    <t>Aston</t>
  </si>
  <si>
    <t>19014</t>
  </si>
  <si>
    <t>Comcast Business Services</t>
  </si>
  <si>
    <t>11360 Northeast Ave.</t>
  </si>
  <si>
    <t>19116</t>
  </si>
  <si>
    <t>Eastern Generator Sales Servic</t>
  </si>
  <si>
    <t>Suite 100</t>
  </si>
  <si>
    <t>Imperial Security Inc</t>
  </si>
  <si>
    <t>19 Jenkins Ave</t>
  </si>
  <si>
    <t>Units F-H</t>
  </si>
  <si>
    <t>Cherry Hill</t>
  </si>
  <si>
    <t>Rental of Vehicles</t>
  </si>
  <si>
    <t>Suite 300</t>
  </si>
  <si>
    <t>Union Fire Company #1 Ambulanc</t>
  </si>
  <si>
    <t>PO Box 15124</t>
  </si>
  <si>
    <t>Academy One, Inc</t>
  </si>
  <si>
    <t>101 Lindenwood Dr</t>
  </si>
  <si>
    <t>Suite 220</t>
  </si>
  <si>
    <t>AFSCME Council 13</t>
  </si>
  <si>
    <t>AGB Association of Governing B</t>
  </si>
  <si>
    <t>1133 20th St NW</t>
  </si>
  <si>
    <t>Ste 300</t>
  </si>
  <si>
    <t>Center for Disease Detection L</t>
  </si>
  <si>
    <t>College Consortium for Interna</t>
  </si>
  <si>
    <t>Suite 503</t>
  </si>
  <si>
    <t>Commission on Collegiate Nursi</t>
  </si>
  <si>
    <t>One Dupont Circle, NW</t>
  </si>
  <si>
    <t>Suite 530</t>
  </si>
  <si>
    <t>Concord USA Inc</t>
  </si>
  <si>
    <t>1 Dunwoody Park</t>
  </si>
  <si>
    <t>Suite 103</t>
  </si>
  <si>
    <t>30338</t>
  </si>
  <si>
    <t>Council for Opportunity in Edu</t>
  </si>
  <si>
    <t>PO Box 742282</t>
  </si>
  <si>
    <t>30374</t>
  </si>
  <si>
    <t>Cultural Insurance Services In</t>
  </si>
  <si>
    <t>Eastern College Athletic Confe</t>
  </si>
  <si>
    <t>Springfield</t>
  </si>
  <si>
    <t>Greater Philadelphia Chamber C</t>
  </si>
  <si>
    <t>Suite 700</t>
  </si>
  <si>
    <t>HBCU Library Alliance</t>
  </si>
  <si>
    <t>1438 West Peachtree St. NW</t>
  </si>
  <si>
    <t>30309</t>
  </si>
  <si>
    <t>101 Huntington Ave</t>
  </si>
  <si>
    <t>Suite 2205</t>
  </si>
  <si>
    <t>02199</t>
  </si>
  <si>
    <t>2 Rector St</t>
  </si>
  <si>
    <t>18th Floor</t>
  </si>
  <si>
    <t>Middle States Commission on Hi</t>
  </si>
  <si>
    <t>3rd Floor</t>
  </si>
  <si>
    <t>National Association of Studen</t>
  </si>
  <si>
    <t>1101 Connecticut Avenue,nw</t>
  </si>
  <si>
    <t>Suite 1100</t>
  </si>
  <si>
    <t>20036-4303</t>
  </si>
  <si>
    <t>Student Health Insurance</t>
  </si>
  <si>
    <t>OCLC Preservation Service Cent</t>
  </si>
  <si>
    <t>6060 Coventry Dr</t>
  </si>
  <si>
    <t>Elkhorn</t>
  </si>
  <si>
    <t>68022</t>
  </si>
  <si>
    <t>On Q Production</t>
  </si>
  <si>
    <t>4260 Bethel Rd</t>
  </si>
  <si>
    <t>Boothwyn</t>
  </si>
  <si>
    <t>Lighting</t>
  </si>
  <si>
    <t>One Liberty Place</t>
  </si>
  <si>
    <t>5910 Landerbrook Dr</t>
  </si>
  <si>
    <t>Cleveland</t>
  </si>
  <si>
    <t>44124</t>
  </si>
  <si>
    <t>Ste 200</t>
  </si>
  <si>
    <t>Provident Life &amp; Accident Insu</t>
  </si>
  <si>
    <t>Registry for College &amp; Univers</t>
  </si>
  <si>
    <t>3 Centennial Dr</t>
  </si>
  <si>
    <t>Peabody</t>
  </si>
  <si>
    <t>01960</t>
  </si>
  <si>
    <t>3305 Northland Dr</t>
  </si>
  <si>
    <t>#101</t>
  </si>
  <si>
    <t>78731</t>
  </si>
  <si>
    <t>PO Box 843038</t>
  </si>
  <si>
    <t>64184-3038</t>
  </si>
  <si>
    <t>Tuition Management Systems</t>
  </si>
  <si>
    <t>171 Service Ave</t>
  </si>
  <si>
    <t>Warwick</t>
  </si>
  <si>
    <t>RI</t>
  </si>
  <si>
    <t>02886</t>
  </si>
  <si>
    <t>United Fed of Security Officer</t>
  </si>
  <si>
    <t>Vision Service Plan Insurance</t>
  </si>
  <si>
    <t>International Tours Galaxsea C</t>
  </si>
  <si>
    <t>PO Box 296</t>
  </si>
  <si>
    <t>2225 American Dr</t>
  </si>
  <si>
    <t>Neenah</t>
  </si>
  <si>
    <t>54956-1005</t>
  </si>
  <si>
    <t>Proforma Econo Advertising LLC</t>
  </si>
  <si>
    <t>114 Gleason Hollow Rd</t>
  </si>
  <si>
    <t>Port Allegany</t>
  </si>
  <si>
    <t>16743</t>
  </si>
  <si>
    <t>5001 Wynnefield Ave</t>
  </si>
  <si>
    <t>12545 Riata Vista Cir M/S198he</t>
  </si>
  <si>
    <t>Apple, Inc.</t>
  </si>
  <si>
    <t>1 Infinite Loop</t>
  </si>
  <si>
    <t>Cupertino</t>
  </si>
  <si>
    <t>95014</t>
  </si>
  <si>
    <t>suppl</t>
  </si>
  <si>
    <t>Pureland Supply</t>
  </si>
  <si>
    <t>210 Gale Lane</t>
  </si>
  <si>
    <t>Blazer Depot</t>
  </si>
  <si>
    <t>234 9th St</t>
  </si>
  <si>
    <t>Braddock</t>
  </si>
  <si>
    <t>15104</t>
  </si>
  <si>
    <t>Blazers</t>
  </si>
  <si>
    <t>2540 Olentangy River Rd</t>
  </si>
  <si>
    <t>PO Box 3012</t>
  </si>
  <si>
    <t>PO Box 1943</t>
  </si>
  <si>
    <t>35201</t>
  </si>
  <si>
    <t>300 Industry Dr</t>
  </si>
  <si>
    <t>15275</t>
  </si>
  <si>
    <t>Interlibrary Delivery Service</t>
  </si>
  <si>
    <t>Library Technologies, Inc</t>
  </si>
  <si>
    <t>2300 Computer Ave</t>
  </si>
  <si>
    <t>Suite D-19</t>
  </si>
  <si>
    <t>Willow Grove</t>
  </si>
  <si>
    <t>19090-1736</t>
  </si>
  <si>
    <t>5791 Van Allen Way</t>
  </si>
  <si>
    <t>92008</t>
  </si>
  <si>
    <t>Delaware County Linen</t>
  </si>
  <si>
    <t>2626 West 4th St</t>
  </si>
  <si>
    <t>Electrical Supplies</t>
  </si>
  <si>
    <t>Robert S. Swanson, Inc.</t>
  </si>
  <si>
    <t>433 S Walnut St</t>
  </si>
  <si>
    <t>PO Box 387</t>
  </si>
  <si>
    <t>Signs for Success LLC</t>
  </si>
  <si>
    <t>158 Limestone Rd</t>
  </si>
  <si>
    <t>Tustin Water Solutions</t>
  </si>
  <si>
    <t>2555 Industry Lane</t>
  </si>
  <si>
    <t>101 Commerce St</t>
  </si>
  <si>
    <t>Oshkosh</t>
  </si>
  <si>
    <t>54901</t>
  </si>
  <si>
    <t>Suite 107</t>
  </si>
  <si>
    <t>Howett's Custom Screen Printin</t>
  </si>
  <si>
    <t>54 S. Third St., Suite #2</t>
  </si>
  <si>
    <t>Water softener Supplies</t>
  </si>
  <si>
    <t>Parts-projector lamp</t>
  </si>
  <si>
    <t xml:space="preserve">Admissions Graduate </t>
  </si>
  <si>
    <t xml:space="preserve">Alumni Relations </t>
  </si>
  <si>
    <t xml:space="preserve">Art </t>
  </si>
  <si>
    <t xml:space="preserve">Athletics-General Expense </t>
  </si>
  <si>
    <t xml:space="preserve">Band </t>
  </si>
  <si>
    <t xml:space="preserve">Baseball </t>
  </si>
  <si>
    <t xml:space="preserve">Biology </t>
  </si>
  <si>
    <t xml:space="preserve">Chemistry </t>
  </si>
  <si>
    <t xml:space="preserve">Concert Choir </t>
  </si>
  <si>
    <t xml:space="preserve">Dean' Office - Humanities </t>
  </si>
  <si>
    <t xml:space="preserve">Dean's Office Sciences </t>
  </si>
  <si>
    <t xml:space="preserve">Director of Student Act </t>
  </si>
  <si>
    <t xml:space="preserve">Economics and Business </t>
  </si>
  <si>
    <t xml:space="preserve">Education </t>
  </si>
  <si>
    <t xml:space="preserve">English </t>
  </si>
  <si>
    <t xml:space="preserve">Football </t>
  </si>
  <si>
    <t xml:space="preserve">History </t>
  </si>
  <si>
    <t xml:space="preserve">Information Technology </t>
  </si>
  <si>
    <t xml:space="preserve">Library </t>
  </si>
  <si>
    <t xml:space="preserve">Mass Communications </t>
  </si>
  <si>
    <t xml:space="preserve">Men's Basketball </t>
  </si>
  <si>
    <t xml:space="preserve">Office of Admissions </t>
  </si>
  <si>
    <t xml:space="preserve">Physical and Health Education </t>
  </si>
  <si>
    <t xml:space="preserve">Physics </t>
  </si>
  <si>
    <t xml:space="preserve">Psychology </t>
  </si>
  <si>
    <t xml:space="preserve">Public Information </t>
  </si>
  <si>
    <t xml:space="preserve">Public Safety and Security </t>
  </si>
  <si>
    <t xml:space="preserve">Sociology </t>
  </si>
  <si>
    <t xml:space="preserve">Title III HBCU Activity II </t>
  </si>
  <si>
    <t xml:space="preserve">Title III SAFRA Activity C </t>
  </si>
  <si>
    <t xml:space="preserve">Track and Cross Country </t>
  </si>
  <si>
    <t xml:space="preserve">Urban Center-Academic </t>
  </si>
  <si>
    <t xml:space="preserve">Visual and Performing Arts </t>
  </si>
  <si>
    <t xml:space="preserve">Women's Basketball </t>
  </si>
  <si>
    <t xml:space="preserve">Women's Center </t>
  </si>
  <si>
    <t xml:space="preserve">Women's Soccer </t>
  </si>
  <si>
    <t xml:space="preserve">Women's Softball </t>
  </si>
  <si>
    <t xml:space="preserve">Women's Track </t>
  </si>
  <si>
    <t xml:space="preserve">Women's Volleyball </t>
  </si>
  <si>
    <t xml:space="preserve">Academic Tech Support Center </t>
  </si>
  <si>
    <t xml:space="preserve">Career Fair </t>
  </si>
  <si>
    <t xml:space="preserve">Cheerleaders </t>
  </si>
  <si>
    <t xml:space="preserve">Coatesville Campus </t>
  </si>
  <si>
    <t xml:space="preserve">Human Services </t>
  </si>
  <si>
    <t xml:space="preserve">Mathematics </t>
  </si>
  <si>
    <t xml:space="preserve">Nursing Program </t>
  </si>
  <si>
    <t xml:space="preserve">Office of Registrar </t>
  </si>
  <si>
    <t xml:space="preserve">Philosophy </t>
  </si>
  <si>
    <t xml:space="preserve">SGA </t>
  </si>
  <si>
    <t xml:space="preserve">Title III HBCU Activity IV </t>
  </si>
  <si>
    <t xml:space="preserve">ACAD_DEPT_Bus&amp;Entrep Studies </t>
  </si>
  <si>
    <t xml:space="preserve">ACAD_DEPT_English </t>
  </si>
  <si>
    <t xml:space="preserve">Title III HBCU Activity III </t>
  </si>
  <si>
    <t xml:space="preserve">Title III HBCU Activity VIII </t>
  </si>
  <si>
    <t xml:space="preserve">Title III HBCY-Carryover </t>
  </si>
  <si>
    <t>SUB-TOTAL REVENUE</t>
  </si>
  <si>
    <t>SUB-TOTAL EXPENDITURES</t>
  </si>
  <si>
    <t>DEPARTMENTAL EXPENSES (AUX. ENTERPRISES)</t>
  </si>
  <si>
    <t>SUB-TOTAL- EXPENDITURES</t>
  </si>
  <si>
    <t>Ballot Fee</t>
  </si>
  <si>
    <t>2901 N. 18th St</t>
  </si>
  <si>
    <t>4725 Piedmont Row Dr</t>
  </si>
  <si>
    <t>28210</t>
  </si>
  <si>
    <t>Mendtronix</t>
  </si>
  <si>
    <t>13880 Stowe Dr</t>
  </si>
  <si>
    <t>Poway</t>
  </si>
  <si>
    <t>92064</t>
  </si>
  <si>
    <t>Jeff D'Ambrosio Chevrolet</t>
  </si>
  <si>
    <t>2158 Baltimore Pike</t>
  </si>
  <si>
    <t>Auto &amp; Truck Repairs</t>
  </si>
  <si>
    <t>Bowling Alley Service</t>
  </si>
  <si>
    <t>Sam S. Smucker &amp; Sons, Inc.</t>
  </si>
  <si>
    <t>543 Strasburg Pike</t>
  </si>
  <si>
    <t>17602-1407</t>
  </si>
  <si>
    <t>Building Restoration</t>
  </si>
  <si>
    <t>JBH3 &amp; Associates, Inc.</t>
  </si>
  <si>
    <t>228 Spring Mill Ave</t>
  </si>
  <si>
    <t>Conshohocken</t>
  </si>
  <si>
    <t>19428</t>
  </si>
  <si>
    <t>Building Service</t>
  </si>
  <si>
    <t>Cable Service</t>
  </si>
  <si>
    <t>Baldwin Excavating Services</t>
  </si>
  <si>
    <t>7060 Division Hwy</t>
  </si>
  <si>
    <t>Div of B J Baldwin Electric</t>
  </si>
  <si>
    <t>Narvon</t>
  </si>
  <si>
    <t>17555</t>
  </si>
  <si>
    <t>Construction Services</t>
  </si>
  <si>
    <t>Eastern Air, Inc.</t>
  </si>
  <si>
    <t>PO Box 805</t>
  </si>
  <si>
    <t>Brownstown</t>
  </si>
  <si>
    <t>17508</t>
  </si>
  <si>
    <t>Dryer Vent Cleaning</t>
  </si>
  <si>
    <t>Elevator Repair</t>
  </si>
  <si>
    <t>Pequea</t>
  </si>
  <si>
    <t>17565</t>
  </si>
  <si>
    <t>19064</t>
  </si>
  <si>
    <t>Caldwell &amp; Gregory LLC</t>
  </si>
  <si>
    <t>Blue Hen Mechanical</t>
  </si>
  <si>
    <t>PO Box 630</t>
  </si>
  <si>
    <t>Middletown</t>
  </si>
  <si>
    <t>19709-0630</t>
  </si>
  <si>
    <t>PO Box 747034</t>
  </si>
  <si>
    <t>15274</t>
  </si>
  <si>
    <t>Permit Fee</t>
  </si>
  <si>
    <t>13699 Still Pond Rd</t>
  </si>
  <si>
    <t>Still Pond</t>
  </si>
  <si>
    <t>21667</t>
  </si>
  <si>
    <t>Pool Water Testing</t>
  </si>
  <si>
    <t>Delta Connects</t>
  </si>
  <si>
    <t>12 Stults Rd</t>
  </si>
  <si>
    <t>Suite 135</t>
  </si>
  <si>
    <t>08810</t>
  </si>
  <si>
    <t>Prev Maint Contract</t>
  </si>
  <si>
    <t>Lawn and Golf Supply Co., Inc.</t>
  </si>
  <si>
    <t>647 Nutt Rd</t>
  </si>
  <si>
    <t>PO Box 447</t>
  </si>
  <si>
    <t>19460-0447</t>
  </si>
  <si>
    <t>Repairs to Lawn Equip</t>
  </si>
  <si>
    <t>Level 3 Communications LLC</t>
  </si>
  <si>
    <t>Centurylink Communications LLC</t>
  </si>
  <si>
    <t>Verizon Business</t>
  </si>
  <si>
    <t>303 Walnut Street, 8th Floor</t>
  </si>
  <si>
    <t>17104</t>
  </si>
  <si>
    <t>Utility Service</t>
  </si>
  <si>
    <t>Lanco Lift LLC</t>
  </si>
  <si>
    <t>434 Brimmer Ave.</t>
  </si>
  <si>
    <t>New Holland</t>
  </si>
  <si>
    <t>17557</t>
  </si>
  <si>
    <t>Vehicle Repair</t>
  </si>
  <si>
    <t>Abernethy's Auto Body, Inc.</t>
  </si>
  <si>
    <t>834 Gap Newport Pike</t>
  </si>
  <si>
    <t>Annual Dues</t>
  </si>
  <si>
    <t>Baker Tilly Virchow Krause, LL</t>
  </si>
  <si>
    <t>1650 Market St, Ste 4500</t>
  </si>
  <si>
    <t>Auditing Services</t>
  </si>
  <si>
    <t>Brentwood</t>
  </si>
  <si>
    <t>37027</t>
  </si>
  <si>
    <t>Learfield Licensing Partners</t>
  </si>
  <si>
    <t>152 Robbins Rd</t>
  </si>
  <si>
    <t>Sidearm Sports, LLC</t>
  </si>
  <si>
    <t>Park Place Technologies LLC</t>
  </si>
  <si>
    <t>8000 Towers Crescent Dr.</t>
  </si>
  <si>
    <t>13th Floor</t>
  </si>
  <si>
    <t>22182</t>
  </si>
  <si>
    <t>Educational Computer Systems,</t>
  </si>
  <si>
    <t>Quest Diagnostics</t>
  </si>
  <si>
    <t>1201 S. Collegeville Rd</t>
  </si>
  <si>
    <t>Fees-Debit Card Service</t>
  </si>
  <si>
    <t>Taylor Rental Center</t>
  </si>
  <si>
    <t>101 State Rd</t>
  </si>
  <si>
    <t>Ad Astra Information Systems,</t>
  </si>
  <si>
    <t>6900 W. 80th Street, Suite 300</t>
  </si>
  <si>
    <t>Overland Park</t>
  </si>
  <si>
    <t>66204</t>
  </si>
  <si>
    <t>Hosting Fee</t>
  </si>
  <si>
    <t>PK Financial</t>
  </si>
  <si>
    <t>Presidio Networked Solutions</t>
  </si>
  <si>
    <t>500 S. Gravers Rd</t>
  </si>
  <si>
    <t>IT Network upgrade</t>
  </si>
  <si>
    <t>Littler Mendelson, PC</t>
  </si>
  <si>
    <t>PO Box 45547</t>
  </si>
  <si>
    <t>San Francisco</t>
  </si>
  <si>
    <t>94145-0547</t>
  </si>
  <si>
    <t>Rubin, Fortunato &amp; Harbison</t>
  </si>
  <si>
    <t>10 South Leopard Rd</t>
  </si>
  <si>
    <t>Paoli</t>
  </si>
  <si>
    <t>19301</t>
  </si>
  <si>
    <t>Fineman Krekstein &amp; Harris, P.</t>
  </si>
  <si>
    <t>Ten Penn Center</t>
  </si>
  <si>
    <t>1801 Market Street, Ste 1100</t>
  </si>
  <si>
    <t>EdFinancial Services</t>
  </si>
  <si>
    <t>298 North Seven Oaks Dr</t>
  </si>
  <si>
    <t>Knoxville</t>
  </si>
  <si>
    <t>37930-6014</t>
  </si>
  <si>
    <t>Membership Dues</t>
  </si>
  <si>
    <t>Council for Higher Education A</t>
  </si>
  <si>
    <t>PO Box 75387</t>
  </si>
  <si>
    <t>21275</t>
  </si>
  <si>
    <t>NACUBO</t>
  </si>
  <si>
    <t>1110 Vermont Ave., NW</t>
  </si>
  <si>
    <t>Suite 800</t>
  </si>
  <si>
    <t>20005</t>
  </si>
  <si>
    <t>Thurgood Marshall College Fund</t>
  </si>
  <si>
    <t>80 Maiden Lane Suite 2204</t>
  </si>
  <si>
    <t>10038</t>
  </si>
  <si>
    <t>American Association of Colleg</t>
  </si>
  <si>
    <t>1 Dupont Cir NW</t>
  </si>
  <si>
    <t>American Mathematical Society</t>
  </si>
  <si>
    <t>201 Charles St</t>
  </si>
  <si>
    <t>Providence</t>
  </si>
  <si>
    <t>02904-2213</t>
  </si>
  <si>
    <t>Matrix Corporate Center</t>
  </si>
  <si>
    <t>39 Old Ridgebury Rd</t>
  </si>
  <si>
    <t>Danbury</t>
  </si>
  <si>
    <t>06810</t>
  </si>
  <si>
    <t>2600 Virginia Ave NW - 8th Fl</t>
  </si>
  <si>
    <t>20037</t>
  </si>
  <si>
    <t>7WTC At 250 Greenwich St</t>
  </si>
  <si>
    <t>LUC AAUP</t>
  </si>
  <si>
    <t>Scantron Corporation</t>
  </si>
  <si>
    <t>Thermo Fisher Scientific, LLC</t>
  </si>
  <si>
    <t>Bldg 2B, Suite 400</t>
  </si>
  <si>
    <t>28 Schenck Pky</t>
  </si>
  <si>
    <t>Asheville</t>
  </si>
  <si>
    <t>28803</t>
  </si>
  <si>
    <t>Service Contract</t>
  </si>
  <si>
    <t>12705 South Kirkwood</t>
  </si>
  <si>
    <t>Suite 218</t>
  </si>
  <si>
    <t>Stafford</t>
  </si>
  <si>
    <t>77477</t>
  </si>
  <si>
    <t>Official Payments Corp</t>
  </si>
  <si>
    <t>Milford</t>
  </si>
  <si>
    <t>Academic Health Plans, Inc.</t>
  </si>
  <si>
    <t>PO Box 1605</t>
  </si>
  <si>
    <t>Colleyville</t>
  </si>
  <si>
    <t>76034-1605</t>
  </si>
  <si>
    <t>Arthur J. Gallagher &amp; Co.</t>
  </si>
  <si>
    <t>316 Maxwell Rd</t>
  </si>
  <si>
    <t>Student Property Insurance</t>
  </si>
  <si>
    <t>Suite 350</t>
  </si>
  <si>
    <t>University Tickets</t>
  </si>
  <si>
    <t>115 West 30th Street, Ste 500A</t>
  </si>
  <si>
    <t>Ticket Service</t>
  </si>
  <si>
    <t>Ilene Hass Creative Solutions</t>
  </si>
  <si>
    <t>355 Northwood Ave</t>
  </si>
  <si>
    <t>Elkins Park</t>
  </si>
  <si>
    <t>19027</t>
  </si>
  <si>
    <t>Webmaster Service</t>
  </si>
  <si>
    <t>Specialty Editions Publishing</t>
  </si>
  <si>
    <t>601 Cleveland St</t>
  </si>
  <si>
    <t>Clearwater</t>
  </si>
  <si>
    <t>33755</t>
  </si>
  <si>
    <t>WPHL 17</t>
  </si>
  <si>
    <t>NASAP - Clafin University</t>
  </si>
  <si>
    <t>Att: Ms. Denver Malcom</t>
  </si>
  <si>
    <t>400 Magnolia St</t>
  </si>
  <si>
    <t>Orangeburg</t>
  </si>
  <si>
    <t>29115</t>
  </si>
  <si>
    <t>Copy Machine Rental Fees</t>
  </si>
  <si>
    <t>Radnor</t>
  </si>
  <si>
    <t>Linen Rental</t>
  </si>
  <si>
    <t>Recruitment Advertising</t>
  </si>
  <si>
    <t>PO Box 101032</t>
  </si>
  <si>
    <t>30392-1032</t>
  </si>
  <si>
    <t>Masso's Event Rentals</t>
  </si>
  <si>
    <t>210 South Delsea Dr</t>
  </si>
  <si>
    <t>Glassboro</t>
  </si>
  <si>
    <t>08028</t>
  </si>
  <si>
    <t>Rental</t>
  </si>
  <si>
    <t>Vehicle Rental</t>
  </si>
  <si>
    <t>PO Box 79461</t>
  </si>
  <si>
    <t>21279-0461</t>
  </si>
  <si>
    <t>Todays Business Solutions, Inc</t>
  </si>
  <si>
    <t>PO Box 672</t>
  </si>
  <si>
    <t>Lemont</t>
  </si>
  <si>
    <t>60439</t>
  </si>
  <si>
    <t>Al's Sporting Goods</t>
  </si>
  <si>
    <t>200 North Market St</t>
  </si>
  <si>
    <t>19801</t>
  </si>
  <si>
    <t>Blick Art Materials LLC</t>
  </si>
  <si>
    <t>PO Box 1267</t>
  </si>
  <si>
    <t>Galesburg</t>
  </si>
  <si>
    <t>61402-1267</t>
  </si>
  <si>
    <t>Art Supplies</t>
  </si>
  <si>
    <t>Fisher Scientific Company, LLC</t>
  </si>
  <si>
    <t>Greek101.Com</t>
  </si>
  <si>
    <t>646 Saw Mill River Rd</t>
  </si>
  <si>
    <t>Yonkers</t>
  </si>
  <si>
    <t>10710</t>
  </si>
  <si>
    <t>Custom T-Shirts</t>
  </si>
  <si>
    <t>Integrated Sports Specialties,</t>
  </si>
  <si>
    <t>88 East Main St, Suite H-411</t>
  </si>
  <si>
    <t>Mendham</t>
  </si>
  <si>
    <t>07945</t>
  </si>
  <si>
    <t>Catalogue Update</t>
  </si>
  <si>
    <t>Moore Medical LLC</t>
  </si>
  <si>
    <t>1690 New Britain Ave</t>
  </si>
  <si>
    <t>Silver Spring</t>
  </si>
  <si>
    <t>485 Park Way</t>
  </si>
  <si>
    <t>VWR International</t>
  </si>
  <si>
    <t>Radnor Corporate Center</t>
  </si>
  <si>
    <t>100 Matsonford Rd, Bld 1 #200</t>
  </si>
  <si>
    <t>Misc Parts-Elec Motor</t>
  </si>
  <si>
    <t>Campus Signage</t>
  </si>
  <si>
    <t>4IMPRINT</t>
  </si>
  <si>
    <t>ATR Printing</t>
  </si>
  <si>
    <t>46 Susquehanna Ave</t>
  </si>
  <si>
    <t>Great Neck</t>
  </si>
  <si>
    <t>11021</t>
  </si>
  <si>
    <t>Validation Stickers</t>
  </si>
  <si>
    <t>PO Box 11500</t>
  </si>
  <si>
    <t>Syracuse</t>
  </si>
  <si>
    <t>13281500</t>
  </si>
  <si>
    <t>113 S. Third St</t>
  </si>
  <si>
    <t>Laerdal Medical Corporation</t>
  </si>
  <si>
    <t>167 Myers Corners Rd</t>
  </si>
  <si>
    <t>Wappingers Falls</t>
  </si>
  <si>
    <t>12590-1840</t>
  </si>
  <si>
    <t>Medco Supply Company</t>
  </si>
  <si>
    <t>500 Fillmore Ave</t>
  </si>
  <si>
    <t>Tonawanda</t>
  </si>
  <si>
    <t>14150</t>
  </si>
  <si>
    <t>R-N-J Plaques &amp; Engraving LLC</t>
  </si>
  <si>
    <t>Promotional Materials</t>
  </si>
  <si>
    <t>Student Athlete Sashes</t>
  </si>
  <si>
    <t>37445 Via de Los Arboles</t>
  </si>
  <si>
    <t>Temecula</t>
  </si>
  <si>
    <t>92592</t>
  </si>
  <si>
    <t>Stumps Prom</t>
  </si>
  <si>
    <t>101 E. Carroll Rd.</t>
  </si>
  <si>
    <t>PO Box 305</t>
  </si>
  <si>
    <t>South Whitley</t>
  </si>
  <si>
    <t>46787-0305</t>
  </si>
  <si>
    <t>Stillwater</t>
  </si>
  <si>
    <t>Zephyr Graphics</t>
  </si>
  <si>
    <t>PO Box 304</t>
  </si>
  <si>
    <t>55082</t>
  </si>
  <si>
    <t>Printed Hats</t>
  </si>
  <si>
    <t>2015-16</t>
  </si>
  <si>
    <t xml:space="preserve">Bd Of Trustees </t>
  </si>
  <si>
    <t xml:space="preserve">Business Office </t>
  </si>
  <si>
    <t xml:space="preserve">Physical Plant </t>
  </si>
  <si>
    <t xml:space="preserve">Dean's Office  Social Sciences </t>
  </si>
  <si>
    <t xml:space="preserve">Title III HBCU Activity I </t>
  </si>
  <si>
    <t xml:space="preserve">Title III SAFRA 15-Activity II </t>
  </si>
  <si>
    <t xml:space="preserve">Engineering </t>
  </si>
  <si>
    <t xml:space="preserve">Title IX Coordinator </t>
  </si>
  <si>
    <t xml:space="preserve">Faculty Development </t>
  </si>
  <si>
    <t>VEND NAME</t>
  </si>
  <si>
    <t>CHK AMT</t>
  </si>
  <si>
    <t>ADDRESS_LINE1</t>
  </si>
  <si>
    <t>ADDRESS_LINE2</t>
  </si>
  <si>
    <t>Type0</t>
  </si>
  <si>
    <t>Type3</t>
  </si>
  <si>
    <t>0048228</t>
  </si>
  <si>
    <t>0177512</t>
  </si>
  <si>
    <t>0037173</t>
  </si>
  <si>
    <t>PO Box 200154</t>
  </si>
  <si>
    <t>15251-0154</t>
  </si>
  <si>
    <t>0000202</t>
  </si>
  <si>
    <t>0169292</t>
  </si>
  <si>
    <t>Comsol, Inc.</t>
  </si>
  <si>
    <t>1 New England Executive Park</t>
  </si>
  <si>
    <t>01803</t>
  </si>
  <si>
    <t>Software/License</t>
  </si>
  <si>
    <t>0000831</t>
  </si>
  <si>
    <t>0086475</t>
  </si>
  <si>
    <t>Education Advisory Board</t>
  </si>
  <si>
    <t>0000330</t>
  </si>
  <si>
    <t>0199971</t>
  </si>
  <si>
    <t>Flashbay, Inc.</t>
  </si>
  <si>
    <t>569 Clyde Ave</t>
  </si>
  <si>
    <t>Unit 500</t>
  </si>
  <si>
    <t>Mountain View</t>
  </si>
  <si>
    <t>94043</t>
  </si>
  <si>
    <t>Wristbands w/ USB Drives</t>
  </si>
  <si>
    <t>0002518</t>
  </si>
  <si>
    <t>0169174</t>
  </si>
  <si>
    <t>0000065</t>
  </si>
  <si>
    <t>0086217</t>
  </si>
  <si>
    <t>1313 Lone Oak Rd</t>
  </si>
  <si>
    <t>Eagan</t>
  </si>
  <si>
    <t>55121</t>
  </si>
  <si>
    <t>0104847</t>
  </si>
  <si>
    <t>0201761</t>
  </si>
  <si>
    <t>Turnitin LLC</t>
  </si>
  <si>
    <t>111 Broadway, 3rd Floor</t>
  </si>
  <si>
    <t>Oakland</t>
  </si>
  <si>
    <t>94607</t>
  </si>
  <si>
    <t>0129660</t>
  </si>
  <si>
    <t>0001068</t>
  </si>
  <si>
    <t>0001130</t>
  </si>
  <si>
    <t>AVIO Audio Video Engineering L</t>
  </si>
  <si>
    <t>0000127</t>
  </si>
  <si>
    <t>B &amp; H Photo &amp; Electronics Corp</t>
  </si>
  <si>
    <t>0000140</t>
  </si>
  <si>
    <t>1000 Alfred Nobel Dr.</t>
  </si>
  <si>
    <t>0175833</t>
  </si>
  <si>
    <t>0000343</t>
  </si>
  <si>
    <t>0000195</t>
  </si>
  <si>
    <t>0036899</t>
  </si>
  <si>
    <t>0000471</t>
  </si>
  <si>
    <t>0000484</t>
  </si>
  <si>
    <t>0077200</t>
  </si>
  <si>
    <t>Fitness Machine Technicians</t>
  </si>
  <si>
    <t>0043646</t>
  </si>
  <si>
    <t>0107977</t>
  </si>
  <si>
    <t>Chemistry Supplies</t>
  </si>
  <si>
    <t>0000422</t>
  </si>
  <si>
    <t>0000437</t>
  </si>
  <si>
    <t>0000441</t>
  </si>
  <si>
    <t>0084563</t>
  </si>
  <si>
    <t>0096175</t>
  </si>
  <si>
    <t>0197544</t>
  </si>
  <si>
    <t>McGraw Hill Global Education H</t>
  </si>
  <si>
    <t>2 Penn Plaza</t>
  </si>
  <si>
    <t>10121</t>
  </si>
  <si>
    <t>Instructional Material</t>
  </si>
  <si>
    <t>0109131</t>
  </si>
  <si>
    <t>0000461</t>
  </si>
  <si>
    <t>0000515</t>
  </si>
  <si>
    <t>Proquest</t>
  </si>
  <si>
    <t>6216 Paysphere Cir</t>
  </si>
  <si>
    <t>60674</t>
  </si>
  <si>
    <t>Library Materials</t>
  </si>
  <si>
    <t>0068889</t>
  </si>
  <si>
    <t>Sigma Aldrich Co</t>
  </si>
  <si>
    <t>PO Box 14508</t>
  </si>
  <si>
    <t>Saint Louis</t>
  </si>
  <si>
    <t>63160</t>
  </si>
  <si>
    <t>0001456</t>
  </si>
  <si>
    <t>Starlite Productions</t>
  </si>
  <si>
    <t>9 Whittendale Dr</t>
  </si>
  <si>
    <t>Moorestown</t>
  </si>
  <si>
    <t>08057</t>
  </si>
  <si>
    <t>AV Equipment</t>
  </si>
  <si>
    <t>0085884</t>
  </si>
  <si>
    <t>0001263</t>
  </si>
  <si>
    <t>0037142</t>
  </si>
  <si>
    <t>0056183</t>
  </si>
  <si>
    <t>0127499</t>
  </si>
  <si>
    <t>4 Wall Entertainment</t>
  </si>
  <si>
    <t>9525 Berger Rd</t>
  </si>
  <si>
    <t>Suite G</t>
  </si>
  <si>
    <t>21046</t>
  </si>
  <si>
    <t>Lamps-Bldg</t>
  </si>
  <si>
    <t>Ambler</t>
  </si>
  <si>
    <t>19002</t>
  </si>
  <si>
    <t>0129868</t>
  </si>
  <si>
    <t>0064581</t>
  </si>
  <si>
    <t>G &amp; F Carpet, Inc.</t>
  </si>
  <si>
    <t>322 South St</t>
  </si>
  <si>
    <t>Carpet</t>
  </si>
  <si>
    <t>0000368</t>
  </si>
  <si>
    <t>3750 Brookside Pkwy Suite 260</t>
  </si>
  <si>
    <t>30022-1433</t>
  </si>
  <si>
    <t>0000369</t>
  </si>
  <si>
    <t>0000169</t>
  </si>
  <si>
    <t>0205144</t>
  </si>
  <si>
    <t>Martin Appliance</t>
  </si>
  <si>
    <t>2318 Beaver Valley Pike</t>
  </si>
  <si>
    <t>New Providence</t>
  </si>
  <si>
    <t>17560</t>
  </si>
  <si>
    <t>Lab Ice Machine</t>
  </si>
  <si>
    <t>0086095</t>
  </si>
  <si>
    <t>Ready Refresh</t>
  </si>
  <si>
    <t>215 6661 Winn Dixie Hwy Ste 4</t>
  </si>
  <si>
    <t>40258</t>
  </si>
  <si>
    <t>0000060</t>
  </si>
  <si>
    <t>0000634</t>
  </si>
  <si>
    <t>Salsbury Ind</t>
  </si>
  <si>
    <t>1010 East 62nd St</t>
  </si>
  <si>
    <t>90001</t>
  </si>
  <si>
    <t>Mailbox Keys</t>
  </si>
  <si>
    <t>0176794</t>
  </si>
  <si>
    <t>0169830</t>
  </si>
  <si>
    <t>0105984</t>
  </si>
  <si>
    <t>0002755</t>
  </si>
  <si>
    <t>0148371</t>
  </si>
  <si>
    <t>0002678</t>
  </si>
  <si>
    <t>0000154</t>
  </si>
  <si>
    <t>0000109</t>
  </si>
  <si>
    <t>Crestline Specialties Inc.</t>
  </si>
  <si>
    <t>PO Box 2027</t>
  </si>
  <si>
    <t>Lewiston</t>
  </si>
  <si>
    <t>ME</t>
  </si>
  <si>
    <t>04241</t>
  </si>
  <si>
    <t>Recognition Awards</t>
  </si>
  <si>
    <t>0037509</t>
  </si>
  <si>
    <t>0055862</t>
  </si>
  <si>
    <t>0158250</t>
  </si>
  <si>
    <t>Herff Jones Inc</t>
  </si>
  <si>
    <t>0000416</t>
  </si>
  <si>
    <t>0064464</t>
  </si>
  <si>
    <t>0042703</t>
  </si>
  <si>
    <t>KC Sign Company</t>
  </si>
  <si>
    <t>142 Conchester Hwy</t>
  </si>
  <si>
    <t>Signs for Admissions Office</t>
  </si>
  <si>
    <t>0000353</t>
  </si>
  <si>
    <t>0000800</t>
  </si>
  <si>
    <t>Bala Cynwyd</t>
  </si>
  <si>
    <t>19004</t>
  </si>
  <si>
    <t>0141762</t>
  </si>
  <si>
    <t>0059862</t>
  </si>
  <si>
    <t>0043553</t>
  </si>
  <si>
    <t>0036842</t>
  </si>
  <si>
    <t>Robinson's Furniture Outlet</t>
  </si>
  <si>
    <t>101 Connor Rd</t>
  </si>
  <si>
    <t>Furniture</t>
  </si>
  <si>
    <t>0000068</t>
  </si>
  <si>
    <t>Sanofi Pasteur, Inc.</t>
  </si>
  <si>
    <t>12458 Collection Center Dr</t>
  </si>
  <si>
    <t>Medical</t>
  </si>
  <si>
    <t>0000533</t>
  </si>
  <si>
    <t>Savoy Contract Furniture</t>
  </si>
  <si>
    <t>300 Howard Str P O Box 248</t>
  </si>
  <si>
    <t>Montoursville</t>
  </si>
  <si>
    <t>17754</t>
  </si>
  <si>
    <t>Dorm Furniture</t>
  </si>
  <si>
    <t>0055461</t>
  </si>
  <si>
    <t>0000162</t>
  </si>
  <si>
    <t>0138592</t>
  </si>
  <si>
    <t>W. B. Mason Co., Inc.</t>
  </si>
  <si>
    <t>59 Centre St</t>
  </si>
  <si>
    <t>Brockton</t>
  </si>
  <si>
    <t>02301</t>
  </si>
  <si>
    <t>0078204</t>
  </si>
  <si>
    <t>0000910</t>
  </si>
  <si>
    <t>Rental for Entertainment</t>
  </si>
  <si>
    <t>0200474</t>
  </si>
  <si>
    <t>Bravo Bounce &amp; Inflatables</t>
  </si>
  <si>
    <t>3310 Wrangle Hill Rd</t>
  </si>
  <si>
    <t>Suite 204</t>
  </si>
  <si>
    <t>Bear</t>
  </si>
  <si>
    <t>19701</t>
  </si>
  <si>
    <t>Student Event</t>
  </si>
  <si>
    <t>0105807</t>
  </si>
  <si>
    <t>0000374</t>
  </si>
  <si>
    <t>1301 Dunbar Ct</t>
  </si>
  <si>
    <t>Belleville</t>
  </si>
  <si>
    <t>62221</t>
  </si>
  <si>
    <t>0210539</t>
  </si>
  <si>
    <t>Legacy United Corporation</t>
  </si>
  <si>
    <t>6825 Hanna Lake Ave SE</t>
  </si>
  <si>
    <t>Caledonia</t>
  </si>
  <si>
    <t>49316</t>
  </si>
  <si>
    <t>0069482</t>
  </si>
  <si>
    <t>0144003</t>
  </si>
  <si>
    <t>0000214</t>
  </si>
  <si>
    <t>0162099</t>
  </si>
  <si>
    <t>0210185</t>
  </si>
  <si>
    <t>Tandem Music Group</t>
  </si>
  <si>
    <t>761 W. Sproul Rd, Ste 230</t>
  </si>
  <si>
    <t>Contract Agreement</t>
  </si>
  <si>
    <t>0001061</t>
  </si>
  <si>
    <t>0134365</t>
  </si>
  <si>
    <t>3020 Market Operating Lp</t>
  </si>
  <si>
    <t>0105166</t>
  </si>
  <si>
    <t>0000070</t>
  </si>
  <si>
    <t>0086531</t>
  </si>
  <si>
    <t>0001508</t>
  </si>
  <si>
    <t>Apogee Telecom</t>
  </si>
  <si>
    <t>0147528</t>
  </si>
  <si>
    <t>B J Baldwin Electric Inc</t>
  </si>
  <si>
    <t>Contractor</t>
  </si>
  <si>
    <t>0144123</t>
  </si>
  <si>
    <t>0184099</t>
  </si>
  <si>
    <t>0037200</t>
  </si>
  <si>
    <t>0000789</t>
  </si>
  <si>
    <t>0130252</t>
  </si>
  <si>
    <t>0000226</t>
  </si>
  <si>
    <t>0168507</t>
  </si>
  <si>
    <t>0147738</t>
  </si>
  <si>
    <t>0000332</t>
  </si>
  <si>
    <t>0181669</t>
  </si>
  <si>
    <t>0058546</t>
  </si>
  <si>
    <t>0000933</t>
  </si>
  <si>
    <t>0193733</t>
  </si>
  <si>
    <t>Environmental Marketing Servic</t>
  </si>
  <si>
    <t>107-1 Wall St</t>
  </si>
  <si>
    <t>Clemson</t>
  </si>
  <si>
    <t>29631</t>
  </si>
  <si>
    <t>Disposal of Waste</t>
  </si>
  <si>
    <t>0083007</t>
  </si>
  <si>
    <t>0037242</t>
  </si>
  <si>
    <t>0036836</t>
  </si>
  <si>
    <t>0192739</t>
  </si>
  <si>
    <t>0000433</t>
  </si>
  <si>
    <t>0205877</t>
  </si>
  <si>
    <t>K. J. Grace, LLC</t>
  </si>
  <si>
    <t>8 Heisler Ave</t>
  </si>
  <si>
    <t>North East</t>
  </si>
  <si>
    <t>21901-3303</t>
  </si>
  <si>
    <t>0000440</t>
  </si>
  <si>
    <t>0127720</t>
  </si>
  <si>
    <t>0181273</t>
  </si>
  <si>
    <t>0085584</t>
  </si>
  <si>
    <t>0211659</t>
  </si>
  <si>
    <t>Leelands Slate Roof Repair</t>
  </si>
  <si>
    <t>101 N. Carroll St</t>
  </si>
  <si>
    <t>Reading</t>
  </si>
  <si>
    <t>Roof Repair</t>
  </si>
  <si>
    <t>0086231</t>
  </si>
  <si>
    <t>0203863</t>
  </si>
  <si>
    <t>M &amp; B Environmental, Inc.</t>
  </si>
  <si>
    <t>744 Harleysville Pike</t>
  </si>
  <si>
    <t>Sewage Treatment Service</t>
  </si>
  <si>
    <t>0210479</t>
  </si>
  <si>
    <t>Manchester Roofing Systems</t>
  </si>
  <si>
    <t>123 Lakewood Dr</t>
  </si>
  <si>
    <t>West Caln</t>
  </si>
  <si>
    <t>19320-1082</t>
  </si>
  <si>
    <t>Roof Refurbish</t>
  </si>
  <si>
    <t>0185886</t>
  </si>
  <si>
    <t>Fort Washington</t>
  </si>
  <si>
    <t>19034</t>
  </si>
  <si>
    <t>0000112</t>
  </si>
  <si>
    <t>0197704</t>
  </si>
  <si>
    <t>0001485</t>
  </si>
  <si>
    <t>0000159</t>
  </si>
  <si>
    <t>0000156</t>
  </si>
  <si>
    <t>0129651</t>
  </si>
  <si>
    <t>0078360</t>
  </si>
  <si>
    <t>0001056</t>
  </si>
  <si>
    <t>UGI Energy Services, LLC</t>
  </si>
  <si>
    <t>0000454</t>
  </si>
  <si>
    <t>Commonwealth of PA</t>
  </si>
  <si>
    <t>0000220</t>
  </si>
  <si>
    <t>0000882</t>
  </si>
  <si>
    <t>0148055</t>
  </si>
  <si>
    <t>0104556</t>
  </si>
  <si>
    <t>0095347</t>
  </si>
  <si>
    <t>0001112</t>
  </si>
  <si>
    <t>0000277</t>
  </si>
  <si>
    <t>0133075</t>
  </si>
  <si>
    <t>0000307</t>
  </si>
  <si>
    <t>920 South Bolmar St</t>
  </si>
  <si>
    <t>0129839</t>
  </si>
  <si>
    <t>0000052</t>
  </si>
  <si>
    <t>0187431</t>
  </si>
  <si>
    <t>0037617</t>
  </si>
  <si>
    <t>0184643</t>
  </si>
  <si>
    <t>0000086</t>
  </si>
  <si>
    <t>0118998</t>
  </si>
  <si>
    <t>0172930</t>
  </si>
  <si>
    <t>0187271</t>
  </si>
  <si>
    <t>0208249</t>
  </si>
  <si>
    <t>Aramark Management Services Lt</t>
  </si>
  <si>
    <t>1101 Market St 24th Floor</t>
  </si>
  <si>
    <t>19107</t>
  </si>
  <si>
    <t>Maint/Hskp Subcontractor</t>
  </si>
  <si>
    <t>0182033</t>
  </si>
  <si>
    <t>0167858</t>
  </si>
  <si>
    <t>0037336</t>
  </si>
  <si>
    <t>Ballard Spahr, LLP</t>
  </si>
  <si>
    <t>1735 Market Street, 51st Floor</t>
  </si>
  <si>
    <t>UT</t>
  </si>
  <si>
    <t>0000181</t>
  </si>
  <si>
    <t>Buchanan's Buds &amp; Blossoms, In</t>
  </si>
  <si>
    <t>601 North 3rd St</t>
  </si>
  <si>
    <t>0110192</t>
  </si>
  <si>
    <t>0000285</t>
  </si>
  <si>
    <t>0172688</t>
  </si>
  <si>
    <t>Applicant Fee</t>
  </si>
  <si>
    <t>0095602</t>
  </si>
  <si>
    <t>0153546</t>
  </si>
  <si>
    <t>0000535</t>
  </si>
  <si>
    <t>0036831</t>
  </si>
  <si>
    <t>0087187</t>
  </si>
  <si>
    <t>0000340</t>
  </si>
  <si>
    <t>0133019</t>
  </si>
  <si>
    <t>Discover Student Loans</t>
  </si>
  <si>
    <t>24298 Network Place</t>
  </si>
  <si>
    <t>60673-1242</t>
  </si>
  <si>
    <t>0107592</t>
  </si>
  <si>
    <t>0210880</t>
  </si>
  <si>
    <t>Drexel University College of M</t>
  </si>
  <si>
    <t>Brdiging All. Neuroscience</t>
  </si>
  <si>
    <t>TD Bank PO Box 950001010</t>
  </si>
  <si>
    <t>19195-1010</t>
  </si>
  <si>
    <t>Subaward Fee</t>
  </si>
  <si>
    <t>0103061</t>
  </si>
  <si>
    <t>0001278</t>
  </si>
  <si>
    <t>0000470</t>
  </si>
  <si>
    <t>0201271</t>
  </si>
  <si>
    <t>Eastern Standard, LLC</t>
  </si>
  <si>
    <t>1217 Samson St</t>
  </si>
  <si>
    <t>5th Floor North</t>
  </si>
  <si>
    <t>Web Service</t>
  </si>
  <si>
    <t>0000784</t>
  </si>
  <si>
    <t>Eckert Seamans Cherin &amp; Mellot</t>
  </si>
  <si>
    <t>PO Box 643187</t>
  </si>
  <si>
    <t>0181830</t>
  </si>
  <si>
    <t>0159354</t>
  </si>
  <si>
    <t>0198143</t>
  </si>
  <si>
    <t>19140</t>
  </si>
  <si>
    <t>0151372</t>
  </si>
  <si>
    <t>0000390</t>
  </si>
  <si>
    <t>Omaha</t>
  </si>
  <si>
    <t>0037154</t>
  </si>
  <si>
    <t>0042319</t>
  </si>
  <si>
    <t>0000474</t>
  </si>
  <si>
    <t>Heartland ECSI</t>
  </si>
  <si>
    <t>Orlando</t>
  </si>
  <si>
    <t>0001082</t>
  </si>
  <si>
    <t>0186060</t>
  </si>
  <si>
    <t>0200421</t>
  </si>
  <si>
    <t>Independence Blue Cross</t>
  </si>
  <si>
    <t>PO Box 8500</t>
  </si>
  <si>
    <t>Lockbox3092</t>
  </si>
  <si>
    <t>19178-3092</t>
  </si>
  <si>
    <t>0000972</t>
  </si>
  <si>
    <t>0044013</t>
  </si>
  <si>
    <t>0181715</t>
  </si>
  <si>
    <t>Kaplan Higher Education Copr</t>
  </si>
  <si>
    <t>1015 Windward Ridge Pky</t>
  </si>
  <si>
    <t>30005</t>
  </si>
  <si>
    <t>Learning Services</t>
  </si>
  <si>
    <t>0210580</t>
  </si>
  <si>
    <t>Keller McIntyre &amp; Associates L</t>
  </si>
  <si>
    <t>1156 15th St NW Suite 525</t>
  </si>
  <si>
    <t>Consultant</t>
  </si>
  <si>
    <t>0000160</t>
  </si>
  <si>
    <t>8900 Keystone Crossing Ste 605</t>
  </si>
  <si>
    <t>46240</t>
  </si>
  <si>
    <t>0001506</t>
  </si>
  <si>
    <t>Lexmark Enterprise Software, U</t>
  </si>
  <si>
    <t>8900 Renner Blvd.</t>
  </si>
  <si>
    <t>Lenexa</t>
  </si>
  <si>
    <t>66219</t>
  </si>
  <si>
    <t>0188009</t>
  </si>
  <si>
    <t>0000810</t>
  </si>
  <si>
    <t>0001027</t>
  </si>
  <si>
    <t>Maplesoft</t>
  </si>
  <si>
    <t>615 Kumpf Dr</t>
  </si>
  <si>
    <t>N2V 1K8</t>
  </si>
  <si>
    <t>Software License</t>
  </si>
  <si>
    <t>0119811</t>
  </si>
  <si>
    <t>0000583</t>
  </si>
  <si>
    <t>0000739</t>
  </si>
  <si>
    <t>0037355</t>
  </si>
  <si>
    <t>0001031</t>
  </si>
  <si>
    <t>0105377</t>
  </si>
  <si>
    <t>0076103</t>
  </si>
  <si>
    <t>0037066</t>
  </si>
  <si>
    <t>0000448</t>
  </si>
  <si>
    <t>0071421</t>
  </si>
  <si>
    <t>0046614</t>
  </si>
  <si>
    <t>0128661</t>
  </si>
  <si>
    <t>0001106</t>
  </si>
  <si>
    <t>0000599</t>
  </si>
  <si>
    <t>PACU</t>
  </si>
  <si>
    <t>0097118</t>
  </si>
  <si>
    <t>0000598</t>
  </si>
  <si>
    <t>0116848</t>
  </si>
  <si>
    <t>0198938</t>
  </si>
  <si>
    <t>0000516</t>
  </si>
  <si>
    <t>0159631</t>
  </si>
  <si>
    <t>Qualtrics, LLC</t>
  </si>
  <si>
    <t>2250 North University Pky</t>
  </si>
  <si>
    <t>48-C</t>
  </si>
  <si>
    <t>Provo</t>
  </si>
  <si>
    <t>84604</t>
  </si>
  <si>
    <t>0086806</t>
  </si>
  <si>
    <t>0171650</t>
  </si>
  <si>
    <t>0001505</t>
  </si>
  <si>
    <t>0086472</t>
  </si>
  <si>
    <t>0042088</t>
  </si>
  <si>
    <t>0188877</t>
  </si>
  <si>
    <t>0037564</t>
  </si>
  <si>
    <t>0202767</t>
  </si>
  <si>
    <t>Student Bridge, Inc.</t>
  </si>
  <si>
    <t>2556 Apple Valley Rd</t>
  </si>
  <si>
    <t>30319</t>
  </si>
  <si>
    <t>Interactive Map</t>
  </si>
  <si>
    <t>0042003</t>
  </si>
  <si>
    <t>0046007</t>
  </si>
  <si>
    <t>0144908</t>
  </si>
  <si>
    <t>0106314</t>
  </si>
  <si>
    <t>0076112</t>
  </si>
  <si>
    <t>0147042</t>
  </si>
  <si>
    <t>Titanium Software, Inc.</t>
  </si>
  <si>
    <t>PO Box 980788</t>
  </si>
  <si>
    <t>Houston</t>
  </si>
  <si>
    <t>77098</t>
  </si>
  <si>
    <t>Software/License Renewal</t>
  </si>
  <si>
    <t>0209298</t>
  </si>
  <si>
    <t>Trimdata Corp</t>
  </si>
  <si>
    <t>608 Pinewood Dr</t>
  </si>
  <si>
    <t>Annapolis</t>
  </si>
  <si>
    <t>21401-7135</t>
  </si>
  <si>
    <t>0166069</t>
  </si>
  <si>
    <t>Triple H Optical Instruments</t>
  </si>
  <si>
    <t>1900-1902 E. Ontario St</t>
  </si>
  <si>
    <t>Philadlephia</t>
  </si>
  <si>
    <t>Contr Svc Microscope Maintenance/Biology</t>
  </si>
  <si>
    <t>0171898</t>
  </si>
  <si>
    <t>0206333</t>
  </si>
  <si>
    <t>Unbound Medicine</t>
  </si>
  <si>
    <t>223 W Main St</t>
  </si>
  <si>
    <t>Charlottesville</t>
  </si>
  <si>
    <t>22902</t>
  </si>
  <si>
    <t>0198851</t>
  </si>
  <si>
    <t>Union Fire Co. 1</t>
  </si>
  <si>
    <t>PO Box 329</t>
  </si>
  <si>
    <t>Willow Street</t>
  </si>
  <si>
    <t>17584-0329</t>
  </si>
  <si>
    <t>Contr Svc-Ambulance Services</t>
  </si>
  <si>
    <t>0048716</t>
  </si>
  <si>
    <t>Carrollton</t>
  </si>
  <si>
    <t>Madison</t>
  </si>
  <si>
    <t>0182020</t>
  </si>
  <si>
    <t>0205424</t>
  </si>
  <si>
    <t>UNUM Life Insurance Company of</t>
  </si>
  <si>
    <t>PO Box 406990</t>
  </si>
  <si>
    <t>30384-6990</t>
  </si>
  <si>
    <t>0212546</t>
  </si>
  <si>
    <t>Vaco Philadelphia, LLC</t>
  </si>
  <si>
    <t>5410 Maryland Way, Suite 460</t>
  </si>
  <si>
    <t>Temp Emp Agency</t>
  </si>
  <si>
    <t>0148479</t>
  </si>
  <si>
    <t>0206502</t>
  </si>
  <si>
    <t>Advanced Student Transportatio</t>
  </si>
  <si>
    <t>1400 First State Blvd.</t>
  </si>
  <si>
    <t>Shuttle Service</t>
  </si>
  <si>
    <t>0000102</t>
  </si>
  <si>
    <t>Travel Reimbusement</t>
  </si>
  <si>
    <t>0037201</t>
  </si>
  <si>
    <t>Conn Selmer, Inc.</t>
  </si>
  <si>
    <t>PO Box 310</t>
  </si>
  <si>
    <t>Elkhart</t>
  </si>
  <si>
    <t>46515</t>
  </si>
  <si>
    <t>Band Equipment Rental</t>
  </si>
  <si>
    <t>0000538</t>
  </si>
  <si>
    <t>0002757</t>
  </si>
  <si>
    <t>Hewlett Packard Enterprise Com</t>
  </si>
  <si>
    <t>0042060</t>
  </si>
  <si>
    <t>0126572</t>
  </si>
  <si>
    <t>0000199</t>
  </si>
  <si>
    <t>KYW</t>
  </si>
  <si>
    <t>CBS Broadcast Center</t>
  </si>
  <si>
    <t>1555 Hamilton St</t>
  </si>
  <si>
    <t>0199972</t>
  </si>
  <si>
    <t>Leadership for Queens</t>
  </si>
  <si>
    <t>PO Box 16986</t>
  </si>
  <si>
    <t>Memphis</t>
  </si>
  <si>
    <t>38186</t>
  </si>
  <si>
    <t>Registration Fee</t>
  </si>
  <si>
    <t>0000829</t>
  </si>
  <si>
    <t>Lexus Financial Services</t>
  </si>
  <si>
    <t>P O Box 4102</t>
  </si>
  <si>
    <t>60197-4102</t>
  </si>
  <si>
    <t>0181478</t>
  </si>
  <si>
    <t>0207621</t>
  </si>
  <si>
    <t>Michael Quartey, Esq.</t>
  </si>
  <si>
    <t>2 Eastwood Ct</t>
  </si>
  <si>
    <t>Voorhees</t>
  </si>
  <si>
    <t>08043</t>
  </si>
  <si>
    <t>0002445</t>
  </si>
  <si>
    <t>0086666</t>
  </si>
  <si>
    <t>National Black College Alumni</t>
  </si>
  <si>
    <t>230 Peachtree Street, NW</t>
  </si>
  <si>
    <t>30303</t>
  </si>
  <si>
    <t>PO Box 1000</t>
  </si>
  <si>
    <t>0133816</t>
  </si>
  <si>
    <t>0169080</t>
  </si>
  <si>
    <t>0000273</t>
  </si>
  <si>
    <t>0187052</t>
  </si>
  <si>
    <t>0075326</t>
  </si>
  <si>
    <t>Ursinus College Track &amp; Field</t>
  </si>
  <si>
    <t>Entry Fee</t>
  </si>
  <si>
    <t>0166310</t>
  </si>
  <si>
    <t>0000315</t>
  </si>
  <si>
    <t>0210763</t>
  </si>
  <si>
    <t>Smart Data Decisions, LLC</t>
  </si>
  <si>
    <t>302 Mt. Bradford Way</t>
  </si>
  <si>
    <t>B accrued X</t>
  </si>
  <si>
    <t>Gr Alloc</t>
  </si>
  <si>
    <t>Gr Alloc 2</t>
  </si>
  <si>
    <t>2016-17</t>
  </si>
  <si>
    <t>2015-16 vs. 2016-17</t>
  </si>
  <si>
    <t>2015-16 vs.</t>
  </si>
  <si>
    <t>2016-2017</t>
  </si>
  <si>
    <t>FY2016-17</t>
  </si>
  <si>
    <t xml:space="preserve">Athletic Trainer </t>
  </si>
  <si>
    <t xml:space="preserve">Career Services </t>
  </si>
  <si>
    <t xml:space="preserve">Comm. Of PA:Bond-Hill Scholar </t>
  </si>
  <si>
    <t xml:space="preserve">Computer Science </t>
  </si>
  <si>
    <t xml:space="preserve">DOE Summer Res-Los Alamos-2017 </t>
  </si>
  <si>
    <t xml:space="preserve">DOE-UB-Continuing Program </t>
  </si>
  <si>
    <t xml:space="preserve">DOJ-OVW-LUPA Justice Commissio </t>
  </si>
  <si>
    <t xml:space="preserve">DOT Summer Trans </t>
  </si>
  <si>
    <t xml:space="preserve">ECA-Partners-Cap Bldg Study Ab </t>
  </si>
  <si>
    <t xml:space="preserve">Eisenhower-Barboza </t>
  </si>
  <si>
    <t xml:space="preserve">Eisenhower-Doneisha </t>
  </si>
  <si>
    <t xml:space="preserve">Eisenhower-Ellis </t>
  </si>
  <si>
    <t xml:space="preserve">Eisenhower-Emiola </t>
  </si>
  <si>
    <t xml:space="preserve">Eisenhower-Ezra Connell </t>
  </si>
  <si>
    <t xml:space="preserve">Eisenhower-Fiyinfoluwa-Gbosibo </t>
  </si>
  <si>
    <t xml:space="preserve">Eisenhower-Iguniwei </t>
  </si>
  <si>
    <t xml:space="preserve">Eisenhower-Kojo Frimpong </t>
  </si>
  <si>
    <t xml:space="preserve">Eisenhower-Pere </t>
  </si>
  <si>
    <t xml:space="preserve">Eisenhower-Tanny </t>
  </si>
  <si>
    <t xml:space="preserve">Finical Aid </t>
  </si>
  <si>
    <t xml:space="preserve">General Buildings </t>
  </si>
  <si>
    <t xml:space="preserve">Intern. STEM Research Greece </t>
  </si>
  <si>
    <t xml:space="preserve">Internat'l Stu Aff </t>
  </si>
  <si>
    <t xml:space="preserve">Language Assistants </t>
  </si>
  <si>
    <t xml:space="preserve">LS AMP Sr Level Alliance </t>
  </si>
  <si>
    <t xml:space="preserve">MSA Dept. </t>
  </si>
  <si>
    <t xml:space="preserve">NCSCE-NSF-SENCER </t>
  </si>
  <si>
    <t xml:space="preserve">NSF BRAINLU </t>
  </si>
  <si>
    <t xml:space="preserve">NSF Effects of Atomic-Scale Di </t>
  </si>
  <si>
    <t xml:space="preserve">NSF-LEAPS-T </t>
  </si>
  <si>
    <t xml:space="preserve">NSF-Learning Exp APP </t>
  </si>
  <si>
    <t xml:space="preserve">NSF-The LEAPS Scholars Progra </t>
  </si>
  <si>
    <t xml:space="preserve">NSF-VSU-Algebra Project </t>
  </si>
  <si>
    <t xml:space="preserve">Ofc of VP Advancement </t>
  </si>
  <si>
    <t xml:space="preserve">Ofc of VP- Student Affairs </t>
  </si>
  <si>
    <t xml:space="preserve">Off. of the President </t>
  </si>
  <si>
    <t xml:space="preserve">Office of VP for Fiscal Affrs </t>
  </si>
  <si>
    <t xml:space="preserve">Research Intern.-Clemson-2017 </t>
  </si>
  <si>
    <t xml:space="preserve">Resid. Life &amp; Student Conduct </t>
  </si>
  <si>
    <t xml:space="preserve">Special Event Accommodations </t>
  </si>
  <si>
    <t xml:space="preserve">Student Support Service </t>
  </si>
  <si>
    <t xml:space="preserve">Title III SAFRA 15-Acti III </t>
  </si>
  <si>
    <t xml:space="preserve">Title III SAFRA 15-Activity I </t>
  </si>
  <si>
    <t xml:space="preserve">Title III SAFRA 15-Carryforwar </t>
  </si>
  <si>
    <t xml:space="preserve">Title III SAFRA15-Activity IV </t>
  </si>
  <si>
    <t xml:space="preserve">Upward Bound </t>
  </si>
  <si>
    <t xml:space="preserve">VP Office of Acad Affrs </t>
  </si>
  <si>
    <t>Objects : 76040, 76050 &amp; 76060</t>
  </si>
  <si>
    <t>VENDOR NUMBER</t>
  </si>
  <si>
    <t>P A Y E E</t>
  </si>
  <si>
    <t>Waterloo</t>
  </si>
  <si>
    <t>ON</t>
  </si>
  <si>
    <t>0220290</t>
  </si>
  <si>
    <t>CHEQROOM</t>
  </si>
  <si>
    <t>1177 Ave of the Americas</t>
  </si>
  <si>
    <t>7th Floor</t>
  </si>
  <si>
    <t>10036</t>
  </si>
  <si>
    <t>software for ATS equipment</t>
  </si>
  <si>
    <t>0213207</t>
  </si>
  <si>
    <t>lightspeed</t>
  </si>
  <si>
    <t>700 St-Antioine East</t>
  </si>
  <si>
    <t>Montreal, Quebec</t>
  </si>
  <si>
    <t>H2Y 1A6</t>
  </si>
  <si>
    <t>0220137</t>
  </si>
  <si>
    <t>LiveSafe Inc.</t>
  </si>
  <si>
    <t>1400 Key Blvd Ste 800</t>
  </si>
  <si>
    <t>Arlington</t>
  </si>
  <si>
    <t>22209</t>
  </si>
  <si>
    <t>0213372</t>
  </si>
  <si>
    <t>Netsupport</t>
  </si>
  <si>
    <t>6815 Shiloh Rd East, Ste A-7</t>
  </si>
  <si>
    <t>0091603</t>
  </si>
  <si>
    <t>Network for Good</t>
  </si>
  <si>
    <t>PO Box 675036</t>
  </si>
  <si>
    <t>48267-5036</t>
  </si>
  <si>
    <t>0212010</t>
  </si>
  <si>
    <t>Salimetrics, LLC</t>
  </si>
  <si>
    <t>5962 LaPlace Ct</t>
  </si>
  <si>
    <t>Suite 275</t>
  </si>
  <si>
    <t>0199846</t>
  </si>
  <si>
    <t>StreamLink</t>
  </si>
  <si>
    <t>812 Huron Rd</t>
  </si>
  <si>
    <t>44115</t>
  </si>
  <si>
    <t>0072421</t>
  </si>
  <si>
    <t>American 3B Scientific</t>
  </si>
  <si>
    <t>2189 Flintstone Dr, Unit O</t>
  </si>
  <si>
    <t>Tucker</t>
  </si>
  <si>
    <t>30084</t>
  </si>
  <si>
    <t>0042501</t>
  </si>
  <si>
    <t>Band Shoppe</t>
  </si>
  <si>
    <t>PO Box 428</t>
  </si>
  <si>
    <t>8900 Hwy 65</t>
  </si>
  <si>
    <t>Cynthiana</t>
  </si>
  <si>
    <t>47612-0428</t>
  </si>
  <si>
    <t>items for band</t>
  </si>
  <si>
    <t>0212771</t>
  </si>
  <si>
    <t>Bluebridge Digital</t>
  </si>
  <si>
    <t>11787 Lantern Rd #201</t>
  </si>
  <si>
    <t>Fishers</t>
  </si>
  <si>
    <t>46038</t>
  </si>
  <si>
    <t>software</t>
  </si>
  <si>
    <t>0000341</t>
  </si>
  <si>
    <t>DEMCO, Inc.</t>
  </si>
  <si>
    <t>4810 Forest Run Rd</t>
  </si>
  <si>
    <t>53704</t>
  </si>
  <si>
    <t>library due slips</t>
  </si>
  <si>
    <t>0220882</t>
  </si>
  <si>
    <t>DiaMedical USA</t>
  </si>
  <si>
    <t>7013 Orchard Lake Rd. Ste 110</t>
  </si>
  <si>
    <t>West Bloomfield</t>
  </si>
  <si>
    <t>48322</t>
  </si>
  <si>
    <t>nursing</t>
  </si>
  <si>
    <t>0188581</t>
  </si>
  <si>
    <t>Dolbey Jamison, Inc.</t>
  </si>
  <si>
    <t>399 Cir of Progress Dr</t>
  </si>
  <si>
    <t>Pottstown</t>
  </si>
  <si>
    <t>19464</t>
  </si>
  <si>
    <t>PM cryostat - NSC</t>
  </si>
  <si>
    <t>0064355</t>
  </si>
  <si>
    <t>Getinge c/O Labrepco</t>
  </si>
  <si>
    <t>1777 E. Henrietta Rd</t>
  </si>
  <si>
    <t>PO Box 92640</t>
  </si>
  <si>
    <t>14623</t>
  </si>
  <si>
    <t>0000133</t>
  </si>
  <si>
    <t>Griffin Greenhouse Supplies</t>
  </si>
  <si>
    <t>1619 Main St</t>
  </si>
  <si>
    <t>PO Box 36</t>
  </si>
  <si>
    <t>Tewksbury</t>
  </si>
  <si>
    <t>01876</t>
  </si>
  <si>
    <t>0150780</t>
  </si>
  <si>
    <t>Hands on Labs, Inc.</t>
  </si>
  <si>
    <t>760 West Hampden Ave Ste 100</t>
  </si>
  <si>
    <t>80110-2165</t>
  </si>
  <si>
    <t>0139750</t>
  </si>
  <si>
    <t>Jones &amp; Bartlett Learning, Llc</t>
  </si>
  <si>
    <t>5 Wall St</t>
  </si>
  <si>
    <t>0220221</t>
  </si>
  <si>
    <t>Laboratory Craftsmen, Inc.</t>
  </si>
  <si>
    <t>2925 S. Bartells Dr</t>
  </si>
  <si>
    <t>Beloit</t>
  </si>
  <si>
    <t>53511</t>
  </si>
  <si>
    <t>0000137</t>
  </si>
  <si>
    <t>0213955</t>
  </si>
  <si>
    <t>Mountain Measurement</t>
  </si>
  <si>
    <t>PO Box 86736</t>
  </si>
  <si>
    <t>Portland</t>
  </si>
  <si>
    <t>OR</t>
  </si>
  <si>
    <t>97286</t>
  </si>
  <si>
    <t>nursing test</t>
  </si>
  <si>
    <t>0080819</t>
  </si>
  <si>
    <t>Neuromics</t>
  </si>
  <si>
    <t>5325 West 74th St</t>
  </si>
  <si>
    <t>Edina</t>
  </si>
  <si>
    <t>55439</t>
  </si>
  <si>
    <t>0219258</t>
  </si>
  <si>
    <t>RAINN</t>
  </si>
  <si>
    <t>1220 L St NW Ste 505</t>
  </si>
  <si>
    <t>2005</t>
  </si>
  <si>
    <t>counseling software</t>
  </si>
  <si>
    <t>0042343</t>
  </si>
  <si>
    <t>School Outfitters</t>
  </si>
  <si>
    <t>3736 Regent Ave</t>
  </si>
  <si>
    <t>45212</t>
  </si>
  <si>
    <t>0188748</t>
  </si>
  <si>
    <t>Solara Logistics Group, LLC</t>
  </si>
  <si>
    <t>11002 Spyglass Hill</t>
  </si>
  <si>
    <t>Bowie</t>
  </si>
  <si>
    <t>20721</t>
  </si>
  <si>
    <t>wordpress</t>
  </si>
  <si>
    <t>0176591</t>
  </si>
  <si>
    <t>Wolters Kluwer</t>
  </si>
  <si>
    <t>PO Box 1610</t>
  </si>
  <si>
    <t>Hagerstown</t>
  </si>
  <si>
    <t>21741</t>
  </si>
  <si>
    <t>nursing books</t>
  </si>
  <si>
    <t>0001442</t>
  </si>
  <si>
    <t>Coyne Chemical</t>
  </si>
  <si>
    <t>3015 State Rd</t>
  </si>
  <si>
    <t>Croydon</t>
  </si>
  <si>
    <t>19021</t>
  </si>
  <si>
    <t>0213090</t>
  </si>
  <si>
    <t>Wex Bank</t>
  </si>
  <si>
    <t>PO Box 6293</t>
  </si>
  <si>
    <t>60197-6293</t>
  </si>
  <si>
    <t>sunoco gas credit card processor</t>
  </si>
  <si>
    <t>0213148</t>
  </si>
  <si>
    <t>Allen Brothers</t>
  </si>
  <si>
    <t>120 West Erie Ave</t>
  </si>
  <si>
    <t>campus store items</t>
  </si>
  <si>
    <t>0220267</t>
  </si>
  <si>
    <t>Avanti Press, Inc.</t>
  </si>
  <si>
    <t>155 W. Congress, Ste 220</t>
  </si>
  <si>
    <t>48226</t>
  </si>
  <si>
    <t>printing</t>
  </si>
  <si>
    <t>0097175</t>
  </si>
  <si>
    <t>Baltimore Sun</t>
  </si>
  <si>
    <t>PO Box 3132</t>
  </si>
  <si>
    <t>02241-3132</t>
  </si>
  <si>
    <t>0053423</t>
  </si>
  <si>
    <t>Coatesville Coca-Cola Bottling</t>
  </si>
  <si>
    <t>PO Box 536675</t>
  </si>
  <si>
    <t>15253</t>
  </si>
  <si>
    <t>0000338</t>
  </si>
  <si>
    <t>Delaware School &amp; Office, LLC</t>
  </si>
  <si>
    <t>1609 E. Newport Pike</t>
  </si>
  <si>
    <t>office furniture</t>
  </si>
  <si>
    <t>0213671</t>
  </si>
  <si>
    <t>Dollar Days International, Inc</t>
  </si>
  <si>
    <t>3033 N 44th St.</t>
  </si>
  <si>
    <t>Suite 330</t>
  </si>
  <si>
    <t>85018</t>
  </si>
  <si>
    <t>0174281</t>
  </si>
  <si>
    <t>Drexel Family Medicine</t>
  </si>
  <si>
    <t>10 Shurs Lane</t>
  </si>
  <si>
    <t>Suite 301</t>
  </si>
  <si>
    <t>19127</t>
  </si>
  <si>
    <t>sports doctor</t>
  </si>
  <si>
    <t>0085104</t>
  </si>
  <si>
    <t>eCampus</t>
  </si>
  <si>
    <t>PO Box 634194</t>
  </si>
  <si>
    <t>45263</t>
  </si>
  <si>
    <t>0222125</t>
  </si>
  <si>
    <t>GKCUS, Inc.</t>
  </si>
  <si>
    <t>3725 Princeton Lakes Pky #1105</t>
  </si>
  <si>
    <t>30331</t>
  </si>
  <si>
    <t>0148699</t>
  </si>
  <si>
    <t>Godder Printing LLC</t>
  </si>
  <si>
    <t>102 Sunnyside Rd</t>
  </si>
  <si>
    <t>0000136</t>
  </si>
  <si>
    <t>4201 Neshaminy Blvd.</t>
  </si>
  <si>
    <t>Pmb #257</t>
  </si>
  <si>
    <t>Bensalem</t>
  </si>
  <si>
    <t>19020</t>
  </si>
  <si>
    <t>0212532</t>
  </si>
  <si>
    <t>Herr's Foods, Inc.</t>
  </si>
  <si>
    <t>PO Box 300</t>
  </si>
  <si>
    <t>0213146</t>
  </si>
  <si>
    <t>Hershey Ice Cream</t>
  </si>
  <si>
    <t>4815 Grammes Rd</t>
  </si>
  <si>
    <t>18104</t>
  </si>
  <si>
    <t>0213147</t>
  </si>
  <si>
    <t>Kelli's Gift Shop Supplies</t>
  </si>
  <si>
    <t>3311 Boyington Drive, Suite 40</t>
  </si>
  <si>
    <t>75006-5090</t>
  </si>
  <si>
    <t>0220271</t>
  </si>
  <si>
    <t>Southwest Direct, Inc.</t>
  </si>
  <si>
    <t>2129 Andrea Lane</t>
  </si>
  <si>
    <t>Fort Myers</t>
  </si>
  <si>
    <t>33912</t>
  </si>
  <si>
    <t>alumni printing</t>
  </si>
  <si>
    <t>0213583</t>
  </si>
  <si>
    <t>Store Supply Warehouse</t>
  </si>
  <si>
    <t>12955 Enterprise Way</t>
  </si>
  <si>
    <t>Bridgeton</t>
  </si>
  <si>
    <t>63044</t>
  </si>
  <si>
    <t>campus store</t>
  </si>
  <si>
    <t>0212533</t>
  </si>
  <si>
    <t>Tastykake</t>
  </si>
  <si>
    <t>4300 S. 26th St</t>
  </si>
  <si>
    <t>19112</t>
  </si>
  <si>
    <t>0213371</t>
  </si>
  <si>
    <t>World and Main, LLC</t>
  </si>
  <si>
    <t>324A Half Acre Rd</t>
  </si>
  <si>
    <t>Cranbury</t>
  </si>
  <si>
    <t>08512</t>
  </si>
  <si>
    <t>0000593</t>
  </si>
  <si>
    <t>Accountemps</t>
  </si>
  <si>
    <t>12400 Collections Center Dr</t>
  </si>
  <si>
    <t>QC</t>
  </si>
  <si>
    <t>0222406</t>
  </si>
  <si>
    <t>Adirondack Solutions Inc.</t>
  </si>
  <si>
    <t>PO Box 8102</t>
  </si>
  <si>
    <t>Bridgewater</t>
  </si>
  <si>
    <t>08807</t>
  </si>
  <si>
    <t>0037526</t>
  </si>
  <si>
    <t>Bette's Party Rentals</t>
  </si>
  <si>
    <t>1937 Macdade Blvd</t>
  </si>
  <si>
    <t>Woodlyn</t>
  </si>
  <si>
    <t>19094</t>
  </si>
  <si>
    <t>0222097</t>
  </si>
  <si>
    <t>Brookhaven National Laboratory</t>
  </si>
  <si>
    <t>Housing Office, Bldg 400A</t>
  </si>
  <si>
    <t>Upton</t>
  </si>
  <si>
    <t>11973</t>
  </si>
  <si>
    <t>student housing for research</t>
  </si>
  <si>
    <t>0001059</t>
  </si>
  <si>
    <t>Chesapeake Crab Connection Co.</t>
  </si>
  <si>
    <t>166 Lakewood Dr</t>
  </si>
  <si>
    <t>0145766</t>
  </si>
  <si>
    <t>DCTAG</t>
  </si>
  <si>
    <t>810 First St NE</t>
  </si>
  <si>
    <t>20002</t>
  </si>
  <si>
    <t>return of student funds</t>
  </si>
  <si>
    <t>0220352</t>
  </si>
  <si>
    <t>D-Up Entertainment</t>
  </si>
  <si>
    <t>70-11 108th St Apt #5M</t>
  </si>
  <si>
    <t>Forest Hills</t>
  </si>
  <si>
    <t>11375</t>
  </si>
  <si>
    <t>dj</t>
  </si>
  <si>
    <t>0216738</t>
  </si>
  <si>
    <t>Entertainment Avenue, Llc</t>
  </si>
  <si>
    <t>75 Security Blvd</t>
  </si>
  <si>
    <t>Prince Frederick</t>
  </si>
  <si>
    <t>20678</t>
  </si>
  <si>
    <t>0219257</t>
  </si>
  <si>
    <t>Green Dot, Etc. Inc.</t>
  </si>
  <si>
    <t>228 S. Washington St Ste B-10</t>
  </si>
  <si>
    <t>22314</t>
  </si>
  <si>
    <t>0213089</t>
  </si>
  <si>
    <t>Heart Breaker Video Disc Jocke</t>
  </si>
  <si>
    <t>10094 Lacy Rd</t>
  </si>
  <si>
    <t>47346</t>
  </si>
  <si>
    <t>0220382</t>
  </si>
  <si>
    <t>Just Don Productions, Inc.</t>
  </si>
  <si>
    <t>PO Box 868</t>
  </si>
  <si>
    <t>Baldwin Place</t>
  </si>
  <si>
    <t>10505</t>
  </si>
  <si>
    <t>0141265</t>
  </si>
  <si>
    <t>Key Plus School Products</t>
  </si>
  <si>
    <t>11185 Arrowhead Rd.</t>
  </si>
  <si>
    <t>Grafton</t>
  </si>
  <si>
    <t>44044</t>
  </si>
  <si>
    <t>0161750</t>
  </si>
  <si>
    <t>Life Uniform</t>
  </si>
  <si>
    <t>937 Church Rd</t>
  </si>
  <si>
    <t>08002</t>
  </si>
  <si>
    <t>nursing uniforms</t>
  </si>
  <si>
    <t>0210205</t>
  </si>
  <si>
    <t>Maplezone Sports Institute</t>
  </si>
  <si>
    <t>1451 Chichester Ave</t>
  </si>
  <si>
    <t>athletics</t>
  </si>
  <si>
    <t>0004914</t>
  </si>
  <si>
    <t>Moore College of Art</t>
  </si>
  <si>
    <t>20th &amp; the Pky</t>
  </si>
  <si>
    <t>st rent for Barnes program</t>
  </si>
  <si>
    <t>0067331</t>
  </si>
  <si>
    <t>Parkway Cleaners</t>
  </si>
  <si>
    <t>632 East Gay St</t>
  </si>
  <si>
    <t>clean band uniforms</t>
  </si>
  <si>
    <t>0213226</t>
  </si>
  <si>
    <t>Rachann Holdings, Inc.</t>
  </si>
  <si>
    <t>PO Box 4787</t>
  </si>
  <si>
    <t>Gary</t>
  </si>
  <si>
    <t>46404</t>
  </si>
  <si>
    <t>homecoming speaker</t>
  </si>
  <si>
    <t>0213055</t>
  </si>
  <si>
    <t>San Diego State University Res</t>
  </si>
  <si>
    <t>eCheckup to Go MC4730</t>
  </si>
  <si>
    <t>550 Campanile Dr</t>
  </si>
  <si>
    <t>San Diego</t>
  </si>
  <si>
    <t>92182-4730</t>
  </si>
  <si>
    <t>counseling materials</t>
  </si>
  <si>
    <t>0219261</t>
  </si>
  <si>
    <t>Sky Zone</t>
  </si>
  <si>
    <t>211 Executive Dr</t>
  </si>
  <si>
    <t>0220817</t>
  </si>
  <si>
    <t>Thessalonica Agricultural &amp; In</t>
  </si>
  <si>
    <t>1133, Broadway Suite 1226</t>
  </si>
  <si>
    <t>10010</t>
  </si>
  <si>
    <t>research program w/room &amp; board</t>
  </si>
  <si>
    <t>0217747</t>
  </si>
  <si>
    <t>Timber Lanes Bowling Alley</t>
  </si>
  <si>
    <t>1800 Baltimore Pike</t>
  </si>
  <si>
    <t>0216240</t>
  </si>
  <si>
    <t>Towson University Track &amp; Fiel</t>
  </si>
  <si>
    <t>8000 York Rd</t>
  </si>
  <si>
    <t>21252</t>
  </si>
  <si>
    <t>0212772</t>
  </si>
  <si>
    <t>ABC Companies</t>
  </si>
  <si>
    <t>1494 Federal St</t>
  </si>
  <si>
    <t>Camden</t>
  </si>
  <si>
    <t>08105</t>
  </si>
  <si>
    <t>0130756</t>
  </si>
  <si>
    <t>Abel Fence LLC</t>
  </si>
  <si>
    <t>791 Cool Creek Rd</t>
  </si>
  <si>
    <t>Wrightsville</t>
  </si>
  <si>
    <t>17368</t>
  </si>
  <si>
    <t>0000978</t>
  </si>
  <si>
    <t>Bancroft Construction</t>
  </si>
  <si>
    <t>1300 Grant Avenue, Suite 10</t>
  </si>
  <si>
    <t>19806</t>
  </si>
  <si>
    <t>construction for Rendall</t>
  </si>
  <si>
    <t>0000132</t>
  </si>
  <si>
    <t>Bayshore Transportation System</t>
  </si>
  <si>
    <t>901 Dawson Dr</t>
  </si>
  <si>
    <t>campus moves</t>
  </si>
  <si>
    <t>0219173</t>
  </si>
  <si>
    <t>Brandywine Coach Works</t>
  </si>
  <si>
    <t>1209 Baltimore Pike</t>
  </si>
  <si>
    <t>car repair</t>
  </si>
  <si>
    <t>0213611</t>
  </si>
  <si>
    <t>Calabro Bldg &amp; Painting Contra</t>
  </si>
  <si>
    <t>101 Chalfont Rd</t>
  </si>
  <si>
    <t>univ painters</t>
  </si>
  <si>
    <t>0063936</t>
  </si>
  <si>
    <t>Coatesville Area School Distri</t>
  </si>
  <si>
    <t>1029 E. Lincoln Hwy</t>
  </si>
  <si>
    <t>rent</t>
  </si>
  <si>
    <t>0195421</t>
  </si>
  <si>
    <t>Diversified Refrigeration</t>
  </si>
  <si>
    <t>105 High St</t>
  </si>
  <si>
    <t>Dublin</t>
  </si>
  <si>
    <t>18917</t>
  </si>
  <si>
    <t>0218936</t>
  </si>
  <si>
    <t>Empty My Space LLC</t>
  </si>
  <si>
    <t>560 Blackborse Hill Rd</t>
  </si>
  <si>
    <t>Dickey Hall and LLC basement clean out</t>
  </si>
  <si>
    <t>0114397</t>
  </si>
  <si>
    <t>Five Star Inc</t>
  </si>
  <si>
    <t>833 Lincoln Avenue, Unit 8</t>
  </si>
  <si>
    <t>0000404</t>
  </si>
  <si>
    <t>H. L. Wiker, Inc.</t>
  </si>
  <si>
    <t>PO Box 11055</t>
  </si>
  <si>
    <t>709 Hartman Station</t>
  </si>
  <si>
    <t>17605</t>
  </si>
  <si>
    <t>0001471</t>
  </si>
  <si>
    <t>Kappe Associates Inc</t>
  </si>
  <si>
    <t>100 Wormans Mill Ct</t>
  </si>
  <si>
    <t>Frederick</t>
  </si>
  <si>
    <t>21701</t>
  </si>
  <si>
    <t>WWTP</t>
  </si>
  <si>
    <t>0001473</t>
  </si>
  <si>
    <t>Life Science Products</t>
  </si>
  <si>
    <t>124 Speer Rd</t>
  </si>
  <si>
    <t>Chestertown</t>
  </si>
  <si>
    <t>21620</t>
  </si>
  <si>
    <t>0221081</t>
  </si>
  <si>
    <t>Lincoln Painting and Restorati</t>
  </si>
  <si>
    <t>710 Old Westtown Rd</t>
  </si>
  <si>
    <t>0037264</t>
  </si>
  <si>
    <t>M.K. Mcfadden Landscaping Inc</t>
  </si>
  <si>
    <t>106 Wedgewood Rd</t>
  </si>
  <si>
    <t>0215993</t>
  </si>
  <si>
    <t>Marvel's Landscaping &amp; General</t>
  </si>
  <si>
    <t>257 Glendale Rd</t>
  </si>
  <si>
    <t>0219434</t>
  </si>
  <si>
    <t>Millenia Products Group</t>
  </si>
  <si>
    <t>1345 Norwood Ave</t>
  </si>
  <si>
    <t>ASL kitchen</t>
  </si>
  <si>
    <t>0137838</t>
  </si>
  <si>
    <t>Miller Flooring Company Inc</t>
  </si>
  <si>
    <t>827 Lincoln Ave</t>
  </si>
  <si>
    <t>Unit 15</t>
  </si>
  <si>
    <t>0221815</t>
  </si>
  <si>
    <t>North East Contractors</t>
  </si>
  <si>
    <t>87 Blue Hen Dr</t>
  </si>
  <si>
    <t>0144646</t>
  </si>
  <si>
    <t>Paul's Plastering Inc</t>
  </si>
  <si>
    <t>19 Davidson Lane</t>
  </si>
  <si>
    <t>0213672</t>
  </si>
  <si>
    <t>PreDoc</t>
  </si>
  <si>
    <t>14 Chrisevyn Lane</t>
  </si>
  <si>
    <t>0211049</t>
  </si>
  <si>
    <t>Radius Systems, LLC</t>
  </si>
  <si>
    <t>101 Ponds Edge Dr</t>
  </si>
  <si>
    <t>Suite 201</t>
  </si>
  <si>
    <t>public safety cameras, etc</t>
  </si>
  <si>
    <t>0221513</t>
  </si>
  <si>
    <t>Raffaele D. Casale Events</t>
  </si>
  <si>
    <t>108 W. Germantown Ave</t>
  </si>
  <si>
    <t>Maple Shade</t>
  </si>
  <si>
    <t>08052</t>
  </si>
  <si>
    <t>0037082</t>
  </si>
  <si>
    <t>Safety Kleen</t>
  </si>
  <si>
    <t>1140 Greenhill Rd</t>
  </si>
  <si>
    <t>0213609</t>
  </si>
  <si>
    <t>Sinton Instruments</t>
  </si>
  <si>
    <t>4720 Walnut Street, Suite 102</t>
  </si>
  <si>
    <t>Boulder</t>
  </si>
  <si>
    <t>80301</t>
  </si>
  <si>
    <t>0216675</t>
  </si>
  <si>
    <t>Skylight Doctors. LLC</t>
  </si>
  <si>
    <t>145 N Ridge Ave</t>
  </si>
  <si>
    <t>0213277</t>
  </si>
  <si>
    <t>SSM Group</t>
  </si>
  <si>
    <t>1047 North Park Rd</t>
  </si>
  <si>
    <t>19610</t>
  </si>
  <si>
    <t>0207747</t>
  </si>
  <si>
    <t>The Meter Guy LLC</t>
  </si>
  <si>
    <t>5758 Glen Oaks Dr</t>
  </si>
  <si>
    <t>0214483</t>
  </si>
  <si>
    <t>Traffic Planning and Design, I</t>
  </si>
  <si>
    <t>2500 E. High St Suite 650</t>
  </si>
  <si>
    <t>0000309</t>
  </si>
  <si>
    <t>USA Bluebook</t>
  </si>
  <si>
    <t>PO Box 9004</t>
  </si>
  <si>
    <t>Gurnee</t>
  </si>
  <si>
    <t>60031-9004</t>
  </si>
  <si>
    <t>0217873</t>
  </si>
  <si>
    <t>AASCU</t>
  </si>
  <si>
    <t>1307 New York Ave Nw, 5th Fl</t>
  </si>
  <si>
    <t>0161173</t>
  </si>
  <si>
    <t>Assessment Technologies Instit</t>
  </si>
  <si>
    <t>11161 Overbrook Rd</t>
  </si>
  <si>
    <t>Leawood</t>
  </si>
  <si>
    <t>66211</t>
  </si>
  <si>
    <t>0037298</t>
  </si>
  <si>
    <t>Association for Institutional</t>
  </si>
  <si>
    <t>Dept 177 PO Box 850001</t>
  </si>
  <si>
    <t>32885-0177</t>
  </si>
  <si>
    <t>0167861</t>
  </si>
  <si>
    <t>Association of American Colleg</t>
  </si>
  <si>
    <t>1818 R Street, NW</t>
  </si>
  <si>
    <t>20009</t>
  </si>
  <si>
    <t>0217815</t>
  </si>
  <si>
    <t>Baker Tilly Beers &amp; Cutler LLC</t>
  </si>
  <si>
    <t>8219 Leesburg Pike</t>
  </si>
  <si>
    <t>Tysons Corner</t>
  </si>
  <si>
    <t>0220477</t>
  </si>
  <si>
    <t>Chester County Community Found</t>
  </si>
  <si>
    <t>28 West Market St</t>
  </si>
  <si>
    <t>0127125</t>
  </si>
  <si>
    <t>Cision US, Inc.</t>
  </si>
  <si>
    <t>130 E. Randolph St. 7th Floor</t>
  </si>
  <si>
    <t>60601</t>
  </si>
  <si>
    <t>software for Communication dept</t>
  </si>
  <si>
    <t>0167989</t>
  </si>
  <si>
    <t>College Success Foundation</t>
  </si>
  <si>
    <t>1805 7th Street, NW</t>
  </si>
  <si>
    <t>Attn: College Pgrms</t>
  </si>
  <si>
    <t>20001</t>
  </si>
  <si>
    <t>0104926</t>
  </si>
  <si>
    <t>Comcast Spotlight</t>
  </si>
  <si>
    <t>PO Box 415949</t>
  </si>
  <si>
    <t>02241-5949</t>
  </si>
  <si>
    <t>0057201</t>
  </si>
  <si>
    <t>Conservation Center for Art &amp;</t>
  </si>
  <si>
    <t>264 South 23rd St.</t>
  </si>
  <si>
    <t>art restoration</t>
  </si>
  <si>
    <t>0222294</t>
  </si>
  <si>
    <t>Creative Business Advisors, In</t>
  </si>
  <si>
    <t>1130 West Nolcrest Dr</t>
  </si>
  <si>
    <t>20903</t>
  </si>
  <si>
    <t>0104185</t>
  </si>
  <si>
    <t>Delaware County Magazine</t>
  </si>
  <si>
    <t>401 Burmont Ave</t>
  </si>
  <si>
    <t>0213433</t>
  </si>
  <si>
    <t>Digital River, Inc.</t>
  </si>
  <si>
    <t>10380 Bren Rd West</t>
  </si>
  <si>
    <t>Hopkins</t>
  </si>
  <si>
    <t>55343-9072</t>
  </si>
  <si>
    <t>0216712</t>
  </si>
  <si>
    <t>Diversified Search LLC</t>
  </si>
  <si>
    <t>One Commerce Square</t>
  </si>
  <si>
    <t>2005 Market St, 33rd Floor</t>
  </si>
  <si>
    <t>0219255</t>
  </si>
  <si>
    <t>Examsoft Worldwide, Inc.</t>
  </si>
  <si>
    <t>1615 S. Congress Ave Ste 105</t>
  </si>
  <si>
    <t>Delray Beach</t>
  </si>
  <si>
    <t>33445</t>
  </si>
  <si>
    <t>0220815</t>
  </si>
  <si>
    <t>Forum on Education Abroad</t>
  </si>
  <si>
    <t>C/O Dickerson College</t>
  </si>
  <si>
    <t>PO Box 1773</t>
  </si>
  <si>
    <t>17013</t>
  </si>
  <si>
    <t>0212966</t>
  </si>
  <si>
    <t>Fulbright Association</t>
  </si>
  <si>
    <t>1900 L St Nw, Suite 302</t>
  </si>
  <si>
    <t>0220348</t>
  </si>
  <si>
    <t>iHeart Media</t>
  </si>
  <si>
    <t>111 Presidential Blvd, Ste 100</t>
  </si>
  <si>
    <t>0045332</t>
  </si>
  <si>
    <t>Indiana University</t>
  </si>
  <si>
    <t>PO Box 66248</t>
  </si>
  <si>
    <t>Accounts Receivable</t>
  </si>
  <si>
    <t>46266</t>
  </si>
  <si>
    <t>0212842</t>
  </si>
  <si>
    <t>Javan Engineering, Inc.</t>
  </si>
  <si>
    <t>465 Maryland Dr, Suite 100</t>
  </si>
  <si>
    <t>0100410</t>
  </si>
  <si>
    <t>Jennersville Regional</t>
  </si>
  <si>
    <t>1015 W Baltimore Pike</t>
  </si>
  <si>
    <t>0218896</t>
  </si>
  <si>
    <t>Leon Ford Speaks LLC</t>
  </si>
  <si>
    <t>1256 Catalina Dr</t>
  </si>
  <si>
    <t>Monroeville</t>
  </si>
  <si>
    <t>15146</t>
  </si>
  <si>
    <t>0167475</t>
  </si>
  <si>
    <t>LJS Group</t>
  </si>
  <si>
    <t>PO Box 143</t>
  </si>
  <si>
    <t>15146-0143</t>
  </si>
  <si>
    <t>0216096</t>
  </si>
  <si>
    <t>Management Concepts</t>
  </si>
  <si>
    <t>8230 Leesburg Pike</t>
  </si>
  <si>
    <t>0213545</t>
  </si>
  <si>
    <t>Mason Jay Blacher &amp; Associates</t>
  </si>
  <si>
    <t>2210 Fairview Ave East</t>
  </si>
  <si>
    <t>Seattle</t>
  </si>
  <si>
    <t>98102</t>
  </si>
  <si>
    <t>0217704</t>
  </si>
  <si>
    <t>Microsoft Imagine Subscription</t>
  </si>
  <si>
    <t>One Microsoft Way</t>
  </si>
  <si>
    <t>0085285</t>
  </si>
  <si>
    <t>National Association of HBCU T</t>
  </si>
  <si>
    <t>Shelton State Comm College</t>
  </si>
  <si>
    <t>Ronald Range, Title II Dir.</t>
  </si>
  <si>
    <t>Tuscaloosa</t>
  </si>
  <si>
    <t>35401</t>
  </si>
  <si>
    <t>0169659</t>
  </si>
  <si>
    <t>NCR Foundation</t>
  </si>
  <si>
    <t>750 N. Diamond Bar Blvd.</t>
  </si>
  <si>
    <t>Diamond Bar</t>
  </si>
  <si>
    <t>91765</t>
  </si>
  <si>
    <t>0217284</t>
  </si>
  <si>
    <t>NFP Retirement, Inc.</t>
  </si>
  <si>
    <t>120 Vantis, Suite 400</t>
  </si>
  <si>
    <t>Aliso Viejo</t>
  </si>
  <si>
    <t>92656</t>
  </si>
  <si>
    <t>0210424</t>
  </si>
  <si>
    <t>Office of the State Superinten</t>
  </si>
  <si>
    <t>DC Tag - Melanie Fleming</t>
  </si>
  <si>
    <t>810 1st St NE - 3rd Floor</t>
  </si>
  <si>
    <t>0037399</t>
  </si>
  <si>
    <t>Operation Crossroads Africa Ii</t>
  </si>
  <si>
    <t>34 Mt. Morris Park</t>
  </si>
  <si>
    <t>10027</t>
  </si>
  <si>
    <t>0213848</t>
  </si>
  <si>
    <t>Pa Department of Revenue</t>
  </si>
  <si>
    <t>PO Box 280406</t>
  </si>
  <si>
    <t>17128-0406</t>
  </si>
  <si>
    <t>0037250</t>
  </si>
  <si>
    <t>Perform Better/MF Athletic</t>
  </si>
  <si>
    <t>PO Box 8090</t>
  </si>
  <si>
    <t>Cranston</t>
  </si>
  <si>
    <t>02920-0090</t>
  </si>
  <si>
    <t>0037596</t>
  </si>
  <si>
    <t>PFM Asset Management, LLC</t>
  </si>
  <si>
    <t>Two Logan Square</t>
  </si>
  <si>
    <t>Suite 1600</t>
  </si>
  <si>
    <t>0181146</t>
  </si>
  <si>
    <t>PHEAA NG EAP</t>
  </si>
  <si>
    <t>21264-4849</t>
  </si>
  <si>
    <t>0000243</t>
  </si>
  <si>
    <t>PHEAA Path</t>
  </si>
  <si>
    <t>0218501</t>
  </si>
  <si>
    <t>PNC Equipment Finance LLC</t>
  </si>
  <si>
    <t>995 Dalton Ave</t>
  </si>
  <si>
    <t>45203</t>
  </si>
  <si>
    <t>0212258</t>
  </si>
  <si>
    <t>Project Concert</t>
  </si>
  <si>
    <t>107 E Us Hwy 69</t>
  </si>
  <si>
    <t>64119</t>
  </si>
  <si>
    <t>0115657</t>
  </si>
  <si>
    <t>Promoversity</t>
  </si>
  <si>
    <t>6213 Factory Road, Suite A</t>
  </si>
  <si>
    <t>Crystal Lake</t>
  </si>
  <si>
    <t>60014</t>
  </si>
  <si>
    <t>0000523</t>
  </si>
  <si>
    <t>Radio One, Inc. Wrnb</t>
  </si>
  <si>
    <t>Two Bala Plaza</t>
  </si>
  <si>
    <t>0123102</t>
  </si>
  <si>
    <t>Sallie Mae</t>
  </si>
  <si>
    <t>Ops. Finance Check Process</t>
  </si>
  <si>
    <t>return of funds</t>
  </si>
  <si>
    <t>0218944</t>
  </si>
  <si>
    <t>Sidney L Gold &amp; Associates, P.</t>
  </si>
  <si>
    <t>1835 Market Street, Ste 515</t>
  </si>
  <si>
    <t>0213215</t>
  </si>
  <si>
    <t>Speak uP Enterprise</t>
  </si>
  <si>
    <t>0218421</t>
  </si>
  <si>
    <t>Strategic Evaluations, Inc.</t>
  </si>
  <si>
    <t>5501 Woodberry Rd</t>
  </si>
  <si>
    <t>Durham</t>
  </si>
  <si>
    <t>27707-5358</t>
  </si>
  <si>
    <t>0222447</t>
  </si>
  <si>
    <t>The Charlotte Post Foundation</t>
  </si>
  <si>
    <t>PO Box 30144</t>
  </si>
  <si>
    <t>28230</t>
  </si>
  <si>
    <t>0146570</t>
  </si>
  <si>
    <t>The College Board</t>
  </si>
  <si>
    <t>ACCUPLACER Dept.</t>
  </si>
  <si>
    <t>PO Box 7500</t>
  </si>
  <si>
    <t>London</t>
  </si>
  <si>
    <t>40742</t>
  </si>
  <si>
    <t>0144182</t>
  </si>
  <si>
    <t>The Pittsburgh Promise</t>
  </si>
  <si>
    <t>1901 Centre Avenue; Suite 204</t>
  </si>
  <si>
    <t>15219</t>
  </si>
  <si>
    <t>0221298</t>
  </si>
  <si>
    <t>Trainyourmuse.Com</t>
  </si>
  <si>
    <t>2122 Willow Way</t>
  </si>
  <si>
    <t>19810</t>
  </si>
  <si>
    <t>0064677</t>
  </si>
  <si>
    <t>U S Department of Homeland Sec</t>
  </si>
  <si>
    <t>Premium Processing Services</t>
  </si>
  <si>
    <t>Uscis, Vermont Srvc Ctr</t>
  </si>
  <si>
    <t>Saint Albans</t>
  </si>
  <si>
    <t>VT</t>
  </si>
  <si>
    <t>05478</t>
  </si>
  <si>
    <t>0213457</t>
  </si>
  <si>
    <t>United Educators</t>
  </si>
  <si>
    <t>7700 Wisconsin Avenue, Ste 500</t>
  </si>
  <si>
    <t>Bethesda</t>
  </si>
  <si>
    <t>20814</t>
  </si>
  <si>
    <t>0221789</t>
  </si>
  <si>
    <t>West Health Advocate Solutions</t>
  </si>
  <si>
    <t>11808 Miracles Hill Dr</t>
  </si>
  <si>
    <t>68154-4403</t>
  </si>
  <si>
    <t>0185566</t>
  </si>
  <si>
    <t>American Express Business Trav</t>
  </si>
  <si>
    <t>101 Hudson St</t>
  </si>
  <si>
    <t>Jersey City</t>
  </si>
  <si>
    <t>07302</t>
  </si>
  <si>
    <t>0002590</t>
  </si>
  <si>
    <t>Eglomise Designs, Inc.</t>
  </si>
  <si>
    <t>4 Antietam St</t>
  </si>
  <si>
    <t>Devens</t>
  </si>
  <si>
    <t>01434</t>
  </si>
  <si>
    <t>retirement gifts</t>
  </si>
  <si>
    <t>0169020</t>
  </si>
  <si>
    <t>Healy Awards, Inc.</t>
  </si>
  <si>
    <t>N94 W14431 Garwin Mace Dr</t>
  </si>
  <si>
    <t>Menomonee Falls</t>
  </si>
  <si>
    <t>53051</t>
  </si>
  <si>
    <t>0167578</t>
  </si>
  <si>
    <t>Magnet Mailers</t>
  </si>
  <si>
    <t>14 Park Ave</t>
  </si>
  <si>
    <t>Hillsborough</t>
  </si>
  <si>
    <t>08844</t>
  </si>
  <si>
    <t>alumni mailing</t>
  </si>
  <si>
    <t>0215965</t>
  </si>
  <si>
    <t>Multiview, Inc.</t>
  </si>
  <si>
    <t>7701 Las Colinas Ridge Ste 800</t>
  </si>
  <si>
    <t>75063</t>
  </si>
  <si>
    <t>advertising</t>
  </si>
  <si>
    <t>0000299</t>
  </si>
  <si>
    <t>Peterson's</t>
  </si>
  <si>
    <t>PO Box 30216</t>
  </si>
  <si>
    <t>68103</t>
  </si>
  <si>
    <t>communications</t>
  </si>
  <si>
    <t>0000541</t>
  </si>
  <si>
    <t>Regal Forms</t>
  </si>
  <si>
    <t>150 White Plains Rd</t>
  </si>
  <si>
    <t>Suite 406</t>
  </si>
  <si>
    <t>Tarrytown</t>
  </si>
  <si>
    <t>10591</t>
  </si>
  <si>
    <t>parking tickets</t>
  </si>
  <si>
    <t>0002131</t>
  </si>
  <si>
    <t>Scrip Safe Security Products</t>
  </si>
  <si>
    <t>diploma covers</t>
  </si>
  <si>
    <t>0213162</t>
  </si>
  <si>
    <t>Tony Wilson &amp; Associates</t>
  </si>
  <si>
    <t>2727 East Anaheim St. #40218</t>
  </si>
  <si>
    <t>Long Beach</t>
  </si>
  <si>
    <t>90804</t>
  </si>
  <si>
    <t>communications graphic deisgner</t>
  </si>
  <si>
    <t>0213178</t>
  </si>
  <si>
    <t>VAR Technology Finance</t>
  </si>
  <si>
    <t>2330 Interstate 30</t>
  </si>
  <si>
    <t>Mesquite</t>
  </si>
  <si>
    <t>75150</t>
  </si>
  <si>
    <t>financing from IT project</t>
  </si>
  <si>
    <t>Academic Tech Support Center</t>
  </si>
  <si>
    <t>Admissions Graduate</t>
  </si>
  <si>
    <t>Alumni Relations</t>
  </si>
  <si>
    <t>Art</t>
  </si>
  <si>
    <t>Assemblies and Chapel</t>
  </si>
  <si>
    <t>Athletic Trainer</t>
  </si>
  <si>
    <t>Band</t>
  </si>
  <si>
    <t>Baseball</t>
  </si>
  <si>
    <t>Bd Of Trustees</t>
  </si>
  <si>
    <t>Biology</t>
  </si>
  <si>
    <t>Business Office</t>
  </si>
  <si>
    <t>Career Fair</t>
  </si>
  <si>
    <t>CASA Ctr F Acad Success</t>
  </si>
  <si>
    <t>Cheerleaders</t>
  </si>
  <si>
    <t>Chemistry</t>
  </si>
  <si>
    <t>Coatesville Campus</t>
  </si>
  <si>
    <t>Commencement</t>
  </si>
  <si>
    <t>Concert Choir</t>
  </si>
  <si>
    <t>Dean' Office - Humanities</t>
  </si>
  <si>
    <t>Director of Student Act</t>
  </si>
  <si>
    <t>DOE-UB-Continuing Program</t>
  </si>
  <si>
    <t>DOE-UB-Pre-College Program</t>
  </si>
  <si>
    <t>DOJ-OVW-Domestic Violence Prev</t>
  </si>
  <si>
    <t>Economics and Business</t>
  </si>
  <si>
    <t>Education</t>
  </si>
  <si>
    <t>English</t>
  </si>
  <si>
    <t>Faculty Development</t>
  </si>
  <si>
    <t>Football</t>
  </si>
  <si>
    <t>General Buildings</t>
  </si>
  <si>
    <t>History</t>
  </si>
  <si>
    <t>Human Resources</t>
  </si>
  <si>
    <t>Human Services</t>
  </si>
  <si>
    <t>Information Technology</t>
  </si>
  <si>
    <t>Institutional Research</t>
  </si>
  <si>
    <t>Internat'l Stu Aff</t>
  </si>
  <si>
    <t>Language Assistants</t>
  </si>
  <si>
    <t>Languages and Linguistics</t>
  </si>
  <si>
    <t>Lincolnian</t>
  </si>
  <si>
    <t>LS AMP Sr Level Alliance</t>
  </si>
  <si>
    <t>Mass Communications</t>
  </si>
  <si>
    <t>Mathematics</t>
  </si>
  <si>
    <t>Men's Basketball</t>
  </si>
  <si>
    <t>Middle States Self-Study</t>
  </si>
  <si>
    <t>MSA Dept.</t>
  </si>
  <si>
    <t>NSF BRAINLU</t>
  </si>
  <si>
    <t>NSF Effects of Atomic-Scale Di</t>
  </si>
  <si>
    <t>NSF-Drexel-Brookhaven-2018</t>
  </si>
  <si>
    <t>NSF-Drexel-GlobalCUNY 2018</t>
  </si>
  <si>
    <t>NSF-Drexel-STEM Rsrch-Greece18</t>
  </si>
  <si>
    <t>NSF-LEAPS-T</t>
  </si>
  <si>
    <t>NSF-The LEAPS Scholars Progra</t>
  </si>
  <si>
    <t>NSF-VSU-Algebra Project</t>
  </si>
  <si>
    <t>Nursing Program</t>
  </si>
  <si>
    <t>Ofc of VP Advancement</t>
  </si>
  <si>
    <t>Office of Admissions</t>
  </si>
  <si>
    <t>Office of Registrar</t>
  </si>
  <si>
    <t>Office of Sponsored Programs</t>
  </si>
  <si>
    <t>Office of VP for Fiscal Affrs</t>
  </si>
  <si>
    <t>Physical and Health Education</t>
  </si>
  <si>
    <t>Physics</t>
  </si>
  <si>
    <t>Presidential Disc Scholarship</t>
  </si>
  <si>
    <t>President's Office</t>
  </si>
  <si>
    <t>Psychology</t>
  </si>
  <si>
    <t>Public Information</t>
  </si>
  <si>
    <t>Public Safety and Security</t>
  </si>
  <si>
    <t>Resid. Life &amp; Student Conduct</t>
  </si>
  <si>
    <t>SGA</t>
  </si>
  <si>
    <t>Soccer</t>
  </si>
  <si>
    <t>Sociology</t>
  </si>
  <si>
    <t>Special Event Accommodations</t>
  </si>
  <si>
    <t>Sports Information</t>
  </si>
  <si>
    <t>Title III 2017 Activity VI</t>
  </si>
  <si>
    <t>Title III HBCU Activity I</t>
  </si>
  <si>
    <t>Title III HBCU Activity II</t>
  </si>
  <si>
    <t>Title III HBCU Activity III</t>
  </si>
  <si>
    <t>Title III HBCU Activity VIII</t>
  </si>
  <si>
    <t>Title III HBCU-17 Activity I</t>
  </si>
  <si>
    <t>Title III HBCU-17 Activity IV</t>
  </si>
  <si>
    <t>Title III HBCY-Carryover</t>
  </si>
  <si>
    <t>Title III SAFRA 15-Acti III</t>
  </si>
  <si>
    <t>Title III SAFRA 15-Activity I</t>
  </si>
  <si>
    <t>Title III SAFRA 15-Carryforwar</t>
  </si>
  <si>
    <t>Title III SAFRA15-Activity IV</t>
  </si>
  <si>
    <t>Title IX Coordinator</t>
  </si>
  <si>
    <t>Track and Cross Country</t>
  </si>
  <si>
    <t>University President's Discret</t>
  </si>
  <si>
    <t>Upward Bound</t>
  </si>
  <si>
    <t>Vira Heinz Schol-Women In Glob</t>
  </si>
  <si>
    <t>Visual and Performing Arts</t>
  </si>
  <si>
    <t>VP Office of Acad Affrs</t>
  </si>
  <si>
    <t>Women's Basketball</t>
  </si>
  <si>
    <t>Women's Center</t>
  </si>
  <si>
    <t>Women's Soccer</t>
  </si>
  <si>
    <t>Women's Softball</t>
  </si>
  <si>
    <t>Women's Track</t>
  </si>
  <si>
    <t>Women's Volleyball</t>
  </si>
  <si>
    <t>2017-18</t>
  </si>
  <si>
    <t>2016-17 vs. 2017-18</t>
  </si>
  <si>
    <t>FY2017-18</t>
  </si>
  <si>
    <t>2017-2018</t>
  </si>
  <si>
    <t>Bus&amp;Entrep Studies</t>
  </si>
  <si>
    <t>Financal Aid</t>
  </si>
  <si>
    <t>Agency Service Fees</t>
  </si>
  <si>
    <t>Admissions Undergraduate</t>
  </si>
  <si>
    <t>Amerisource Bergen Opioid Grant</t>
  </si>
  <si>
    <t>Athletics-General Expense</t>
  </si>
  <si>
    <t>Bursar's Office</t>
  </si>
  <si>
    <t>Bus &amp; Entrep Studies</t>
  </si>
  <si>
    <t>Class Deans</t>
  </si>
  <si>
    <t>Controller's Office</t>
  </si>
  <si>
    <t>Dean of Students</t>
  </si>
  <si>
    <t>Dean of the Faculty</t>
  </si>
  <si>
    <t>Development - Fundraising</t>
  </si>
  <si>
    <t>Development - Operations</t>
  </si>
  <si>
    <t>DOJ-OVW-Domestic Violence Prevention</t>
  </si>
  <si>
    <t>Enrollment</t>
  </si>
  <si>
    <t>Faculty Affairs</t>
  </si>
  <si>
    <t>FHWA-DDETFP-Smith</t>
  </si>
  <si>
    <t>Financial Aid</t>
  </si>
  <si>
    <t>FWHA-DDETFP-Garcia</t>
  </si>
  <si>
    <t>FWHA-DDETFP-Popoola</t>
  </si>
  <si>
    <t>General Scholarship Fund</t>
  </si>
  <si>
    <t>Government Relations</t>
  </si>
  <si>
    <t>Health and Medical</t>
  </si>
  <si>
    <t>Media Center</t>
  </si>
  <si>
    <t>Mellon Foundation Grant</t>
  </si>
  <si>
    <t>Men's Track</t>
  </si>
  <si>
    <t>NSF-Drexel-CUNY 2019</t>
  </si>
  <si>
    <t>NSF-Drexel-Global CUNY 2018</t>
  </si>
  <si>
    <t>NSF-Target Infusion Project</t>
  </si>
  <si>
    <t>NSF-The LEAPS Scholars Program</t>
  </si>
  <si>
    <t>Political Science</t>
  </si>
  <si>
    <t>Purchasing</t>
  </si>
  <si>
    <t>Registrar</t>
  </si>
  <si>
    <t>SACE - Admissions</t>
  </si>
  <si>
    <t>SACE - Economics and Business</t>
  </si>
  <si>
    <t>SACE - Education</t>
  </si>
  <si>
    <t>SACE - Human Services</t>
  </si>
  <si>
    <t>Sponsored Programs Office</t>
  </si>
  <si>
    <t>Student Engagement</t>
  </si>
  <si>
    <t>Student Life</t>
  </si>
  <si>
    <t>Title III HBCU-17 Activity II</t>
  </si>
  <si>
    <t>Title III HBCU-17 Activity III</t>
  </si>
  <si>
    <t>Title III HBCU-17 Carryover</t>
  </si>
  <si>
    <t>Title III SAFRA 15-Activity II</t>
  </si>
  <si>
    <t>Title III SAFRA 15-Activity III</t>
  </si>
  <si>
    <t>VA Relations</t>
  </si>
  <si>
    <t>Vira Heinz Schol-Women In Global</t>
  </si>
  <si>
    <t>VP of Academic Affairs</t>
  </si>
  <si>
    <t>VP of Advancement</t>
  </si>
  <si>
    <t>VP of Finance &amp; Admin</t>
  </si>
  <si>
    <t>VP of Human Resources</t>
  </si>
  <si>
    <t>VP of Student Success</t>
  </si>
  <si>
    <t>Wellness Center</t>
  </si>
  <si>
    <t>2018-19</t>
  </si>
  <si>
    <t>2017-18 vs. 2018-19</t>
  </si>
  <si>
    <t>2018-2019</t>
  </si>
  <si>
    <t>FY2018-19</t>
  </si>
  <si>
    <t>RESEARCH</t>
  </si>
  <si>
    <t>2019-20</t>
  </si>
  <si>
    <t>2018-19 vs. 2019-20</t>
  </si>
  <si>
    <t>Academic Student Support</t>
  </si>
  <si>
    <t>AVP Office of Enrollment</t>
  </si>
  <si>
    <t>Bio Med/Health Science</t>
  </si>
  <si>
    <t>Campus Store</t>
  </si>
  <si>
    <t>Career Services</t>
  </si>
  <si>
    <t>Comm &amp; Public Relations</t>
  </si>
  <si>
    <t>Computer Science</t>
  </si>
  <si>
    <t>Counseling</t>
  </si>
  <si>
    <t>Health and Wellness</t>
  </si>
  <si>
    <t>Institutional Equity</t>
  </si>
  <si>
    <t>NSF Bioninformatics Program LU</t>
  </si>
  <si>
    <t>SACE - Administrative</t>
  </si>
  <si>
    <t>Special Events</t>
  </si>
  <si>
    <t>Thurgood Marshall Leadership I</t>
  </si>
  <si>
    <t>Title III HBCU-17 Inst. Equity</t>
  </si>
  <si>
    <t>FY2019-20</t>
  </si>
  <si>
    <t>2019-2020</t>
  </si>
  <si>
    <t>Lightspeed</t>
  </si>
  <si>
    <t>Blackbaud, Inc.</t>
  </si>
  <si>
    <t>15251</t>
  </si>
  <si>
    <t>Ellucian Company L.P.</t>
  </si>
  <si>
    <t>Howard Technology Solutions</t>
  </si>
  <si>
    <t>PO Box 1588</t>
  </si>
  <si>
    <t>Laurel</t>
  </si>
  <si>
    <t>MS</t>
  </si>
  <si>
    <t>39441</t>
  </si>
  <si>
    <t>Intellisource Solutions</t>
  </si>
  <si>
    <t>200 Continential Dr</t>
  </si>
  <si>
    <t>Suite 401</t>
  </si>
  <si>
    <t>Package Concierge, Inc.</t>
  </si>
  <si>
    <t>445 Main St</t>
  </si>
  <si>
    <t>Medfield</t>
  </si>
  <si>
    <t>02052</t>
  </si>
  <si>
    <t>Xerox Corp</t>
  </si>
  <si>
    <t>B &amp; H Photo &amp; Electronics Corp.</t>
  </si>
  <si>
    <t>61402</t>
  </si>
  <si>
    <t>7013 Orchard Lake Rd.</t>
  </si>
  <si>
    <t>Elsevier</t>
  </si>
  <si>
    <t>3251 Riverport Lane</t>
  </si>
  <si>
    <t>Maryland Heights</t>
  </si>
  <si>
    <t>63043</t>
  </si>
  <si>
    <t>30368</t>
  </si>
  <si>
    <t>McGraw Hill Global Education Holdings, LLC</t>
  </si>
  <si>
    <t>Wordpress</t>
  </si>
  <si>
    <t>1st Choice Lock &amp; Safe LLC</t>
  </si>
  <si>
    <t>12 Benjamin Run</t>
  </si>
  <si>
    <t>Landenberg</t>
  </si>
  <si>
    <t>19350</t>
  </si>
  <si>
    <t>Lock Supplies</t>
  </si>
  <si>
    <t>3B Sevices, Inc.</t>
  </si>
  <si>
    <t>PO Box 15183</t>
  </si>
  <si>
    <t>19612</t>
  </si>
  <si>
    <t>ESS</t>
  </si>
  <si>
    <t>5115 Campus Dr</t>
  </si>
  <si>
    <t>3750 Brookside Pkwy</t>
  </si>
  <si>
    <t>Suite 260</t>
  </si>
  <si>
    <t>30022</t>
  </si>
  <si>
    <t>R. Brooks Mechanical, Inc.</t>
  </si>
  <si>
    <t>1828 Conowingo Rd</t>
  </si>
  <si>
    <t>215 6661 Winn Dixie Hwy Suite 4</t>
  </si>
  <si>
    <t>60197</t>
  </si>
  <si>
    <t>Sunoco gas credit card processor</t>
  </si>
  <si>
    <t>BSN Sports Collegiate Pacific</t>
  </si>
  <si>
    <t>PO Box 660176</t>
  </si>
  <si>
    <t>13281</t>
  </si>
  <si>
    <t>Great Mats</t>
  </si>
  <si>
    <t>117 Industrial Ave</t>
  </si>
  <si>
    <t>Milltown</t>
  </si>
  <si>
    <t>54858</t>
  </si>
  <si>
    <t>Henry Schein, Inc.</t>
  </si>
  <si>
    <t>135 Duryea Rd</t>
  </si>
  <si>
    <t>Melville</t>
  </si>
  <si>
    <t>11747</t>
  </si>
  <si>
    <t>KH2 Design</t>
  </si>
  <si>
    <t>123 Reay Lane</t>
  </si>
  <si>
    <t>Butler</t>
  </si>
  <si>
    <t>16002</t>
  </si>
  <si>
    <t>12590</t>
  </si>
  <si>
    <t>McKesson Medical-Surgical Government Solutions LLC (MMSG</t>
  </si>
  <si>
    <t>9954 Maryland Dr</t>
  </si>
  <si>
    <t>Henrico</t>
  </si>
  <si>
    <t>23233</t>
  </si>
  <si>
    <t>Pocket Nurse</t>
  </si>
  <si>
    <t>610 Frankford Rd</t>
  </si>
  <si>
    <t>Monaca</t>
  </si>
  <si>
    <t>15061</t>
  </si>
  <si>
    <t>Postmaster</t>
  </si>
  <si>
    <t>17603</t>
  </si>
  <si>
    <t>54 S. Third St.</t>
  </si>
  <si>
    <t>Suite #2</t>
  </si>
  <si>
    <t>Seaber Turner &amp; Associates</t>
  </si>
  <si>
    <t>PO Box 619</t>
  </si>
  <si>
    <t>Blandon</t>
  </si>
  <si>
    <t>19510</t>
  </si>
  <si>
    <t>The Dome Group LLC</t>
  </si>
  <si>
    <t>423 Virginia Water Dr</t>
  </si>
  <si>
    <t>Rolesville</t>
  </si>
  <si>
    <t>27571</t>
  </si>
  <si>
    <t>07101</t>
  </si>
  <si>
    <t>3B Services, Inc.</t>
  </si>
  <si>
    <t>Water Inspector/Servicer</t>
  </si>
  <si>
    <t>Abacus Sports Installations, Ltd.</t>
  </si>
  <si>
    <t>2330 Dairy Rd</t>
  </si>
  <si>
    <t>17601</t>
  </si>
  <si>
    <t>Ace Interiors LLC</t>
  </si>
  <si>
    <t>239 Old Churchmans Rd</t>
  </si>
  <si>
    <t>Advise Laboratory</t>
  </si>
  <si>
    <t>Aramark Management Services Ltd.</t>
  </si>
  <si>
    <t>1101 Market St</t>
  </si>
  <si>
    <t>24th Floor</t>
  </si>
  <si>
    <t>Atlantic Coast Communications NJ, Inc.</t>
  </si>
  <si>
    <t>7112 Airport Hwy</t>
  </si>
  <si>
    <t>08109</t>
  </si>
  <si>
    <t>Bauguess Electrical Services, Inc.</t>
  </si>
  <si>
    <t>1400 Interchange Blvd</t>
  </si>
  <si>
    <t>Suite B</t>
  </si>
  <si>
    <t>19711</t>
  </si>
  <si>
    <t>85072</t>
  </si>
  <si>
    <t>EEMA O&amp;M Services Group, Inc.</t>
  </si>
  <si>
    <t>140 Clemens Rd</t>
  </si>
  <si>
    <t>Suite 101</t>
  </si>
  <si>
    <t>EPS of Vermont, Inc.</t>
  </si>
  <si>
    <t>1539 Bobali Dr</t>
  </si>
  <si>
    <t>Air Quality Contractor</t>
  </si>
  <si>
    <t>J &amp; B Caulkers, Inc.</t>
  </si>
  <si>
    <t>2242 Glasgow Ave</t>
  </si>
  <si>
    <t>Jamestown Inc.</t>
  </si>
  <si>
    <t>830 Dawson Dr</t>
  </si>
  <si>
    <t>Joseph T. Farina, AIA Architect, Inc.</t>
  </si>
  <si>
    <t>378 South Bank Rd</t>
  </si>
  <si>
    <t>Architect</t>
  </si>
  <si>
    <t>21901</t>
  </si>
  <si>
    <t>Marco Protection Systems, Inc.</t>
  </si>
  <si>
    <t>288 Boot Rd</t>
  </si>
  <si>
    <t>Fire Sprinkler Service</t>
  </si>
  <si>
    <t>Nickle Electrical Companies</t>
  </si>
  <si>
    <t>14 Mill Park Ct</t>
  </si>
  <si>
    <t>Old World Tileworks</t>
  </si>
  <si>
    <t>PO Box 15055</t>
  </si>
  <si>
    <t>Paul's Pointing</t>
  </si>
  <si>
    <t>303 Astilbe Dr</t>
  </si>
  <si>
    <t>18103 W. 106th St</t>
  </si>
  <si>
    <t>66061</t>
  </si>
  <si>
    <t>17602</t>
  </si>
  <si>
    <t>Speakman Epoxy Coatings</t>
  </si>
  <si>
    <t>269 Kelton Rd</t>
  </si>
  <si>
    <t>Spectrum Usa</t>
  </si>
  <si>
    <t>1527 Gause Blvd.</t>
  </si>
  <si>
    <t>Suite 211</t>
  </si>
  <si>
    <t>Slidell</t>
  </si>
  <si>
    <t>LA</t>
  </si>
  <si>
    <t>70458</t>
  </si>
  <si>
    <t>Electrical Repairs</t>
  </si>
  <si>
    <t>Campus moves</t>
  </si>
  <si>
    <t>The Stonhard Group</t>
  </si>
  <si>
    <t>1000 East Park Ave</t>
  </si>
  <si>
    <t>Tim O'Connell &amp; Sons, Inc.</t>
  </si>
  <si>
    <t>2 Meco Cir</t>
  </si>
  <si>
    <t>Boxwood Industrial Park</t>
  </si>
  <si>
    <t>Tri-State the Roofers</t>
  </si>
  <si>
    <t>UGI Utilities Inc.</t>
  </si>
  <si>
    <t>PO Box 15503</t>
  </si>
  <si>
    <t>19886</t>
  </si>
  <si>
    <t>Electricity Supplier</t>
  </si>
  <si>
    <t>12212</t>
  </si>
  <si>
    <t>William G. Day Company</t>
  </si>
  <si>
    <t>PO Box 7548</t>
  </si>
  <si>
    <t>19803</t>
  </si>
  <si>
    <t>02904</t>
  </si>
  <si>
    <t>Assessment Technologies Institute, Llc</t>
  </si>
  <si>
    <t>Buchanan's Buds &amp; Blossoms, Inc.</t>
  </si>
  <si>
    <t>Center for Disease Detection LLC</t>
  </si>
  <si>
    <t>78265</t>
  </si>
  <si>
    <t>CliftonLarsonAllen Llp</t>
  </si>
  <si>
    <t>610 W. Germantown Pike</t>
  </si>
  <si>
    <t>Suite 400</t>
  </si>
  <si>
    <t>Accounting Services</t>
  </si>
  <si>
    <t>19178</t>
  </si>
  <si>
    <t>Dr. Jose Monasterio</t>
  </si>
  <si>
    <t>P.O. Box 285</t>
  </si>
  <si>
    <t>Thorndale</t>
  </si>
  <si>
    <t>19372</t>
  </si>
  <si>
    <t>Health Services</t>
  </si>
  <si>
    <t>Dunn Corporate Resources</t>
  </si>
  <si>
    <t>Eastern College Athletic Conference</t>
  </si>
  <si>
    <t>Eckert Seamans Cherin &amp; Mellott, L</t>
  </si>
  <si>
    <t>37930</t>
  </si>
  <si>
    <t>Educational Computer Systems, Inc.</t>
  </si>
  <si>
    <t>1615 S. Congress Ave</t>
  </si>
  <si>
    <t>Suite 105</t>
  </si>
  <si>
    <t>Two Pierce Place</t>
  </si>
  <si>
    <t>14th Floor</t>
  </si>
  <si>
    <t>Green Key Solutions LLC</t>
  </si>
  <si>
    <t>136 Madison Ave</t>
  </si>
  <si>
    <t>10016</t>
  </si>
  <si>
    <t>111 Presidential Blvd</t>
  </si>
  <si>
    <t>Kaplan Higher Education Corp</t>
  </si>
  <si>
    <t>94145</t>
  </si>
  <si>
    <t>2600 Virginia Ave NW</t>
  </si>
  <si>
    <t>8th Floor</t>
  </si>
  <si>
    <t>120 Vantis</t>
  </si>
  <si>
    <t>RaVonda Dalton-Rann</t>
  </si>
  <si>
    <t>310 West Fourth St</t>
  </si>
  <si>
    <t>Apt 1706</t>
  </si>
  <si>
    <t>27101</t>
  </si>
  <si>
    <t>Robert Half Finance &amp; Accounting</t>
  </si>
  <si>
    <t>PO Box 743295</t>
  </si>
  <si>
    <t>90074</t>
  </si>
  <si>
    <t>SB &amp; Company, LLC</t>
  </si>
  <si>
    <t>10200 Grand Central Ave</t>
  </si>
  <si>
    <t>Sheepdog Protective Services, LLC</t>
  </si>
  <si>
    <t>2575 Eastern Blvd</t>
  </si>
  <si>
    <t>Suite 209</t>
  </si>
  <si>
    <t>York</t>
  </si>
  <si>
    <t>17402</t>
  </si>
  <si>
    <t>Social Work P.R.N. Inc.</t>
  </si>
  <si>
    <t>10680 Barkley St</t>
  </si>
  <si>
    <t>66212</t>
  </si>
  <si>
    <t>27707</t>
  </si>
  <si>
    <t>Technology Integration Group</t>
  </si>
  <si>
    <t>424 E Central Blvd</t>
  </si>
  <si>
    <t>#134</t>
  </si>
  <si>
    <t>32801</t>
  </si>
  <si>
    <t>IT Programming</t>
  </si>
  <si>
    <t>The Creative Group</t>
  </si>
  <si>
    <t>7700 Wisconsin Avenue</t>
  </si>
  <si>
    <t>115 West 30th Street</t>
  </si>
  <si>
    <t>Suite 500A</t>
  </si>
  <si>
    <t>Travel Reimbursement</t>
  </si>
  <si>
    <t>Delaware Express Shuttle, Inc.</t>
  </si>
  <si>
    <t>2825 Ogletown Rd</t>
  </si>
  <si>
    <t>Krapfs Coaches</t>
  </si>
  <si>
    <t>1060 Saunders Lane</t>
  </si>
  <si>
    <t>Bus Rental</t>
  </si>
  <si>
    <t>54956</t>
  </si>
  <si>
    <t>Stewart Business Systems, LLC</t>
  </si>
  <si>
    <t>6000 Irwin Rd</t>
  </si>
  <si>
    <t>Mount Laurel</t>
  </si>
  <si>
    <t>08054</t>
  </si>
  <si>
    <t>THG Transport, Inc.</t>
  </si>
  <si>
    <t>1147 Saint Finegan 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</si>
</sst>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_(&quot;$&quot;* #,##0_);_(&quot;$&quot;* \(#,##0\);_(&quot;$&quot;* &quot;-&quot;??_);_(@_)"/>
    <numFmt numFmtId="168" formatCode="&quot;$&quot;#,##0"/>
    <numFmt numFmtId="169" formatCode="_(* #,##0.0000_);_(* \(#,##0.0000\);_(* &quot;-&quot;_);_(@_)"/>
    <numFmt numFmtId="170" formatCode="#,##0;\(#,##0\)"/>
    <numFmt numFmtId="171" formatCode="_(* #,##0.000000_);_(* \(#,##0.000000\);_(* &quot;-&quot;??_);_(@_)"/>
    <numFmt numFmtId="172" formatCode="#,##0.000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name val="Bookman Old Style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b/>
      <sz val="7"/>
      <name val="Arial"/>
      <family val="2"/>
    </font>
    <font>
      <sz val="7"/>
      <name val="Arial"/>
      <family val="2"/>
    </font>
    <font>
      <u val="singleAccounting"/>
      <sz val="8"/>
      <name val="Arial"/>
      <family val="2"/>
    </font>
    <font>
      <sz val="10"/>
      <color rgb="FF0000FF"/>
      <name val="Arial"/>
      <family val="2"/>
    </font>
    <font>
      <sz val="12"/>
      <color rgb="FF0000FF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43" fontId="6" fillId="0" borderId="0" applyFont="0" applyFill="0" applyBorder="0" applyAlignment="0" applyProtection="0"/>
    <xf numFmtId="0" fontId="4" fillId="0" borderId="0"/>
    <xf numFmtId="0" fontId="16" fillId="0" borderId="0" applyNumberFormat="0" applyBorder="0" applyAlignment="0"/>
    <xf numFmtId="0" fontId="17" fillId="0" borderId="0" applyNumberFormat="0" applyBorder="0" applyAlignment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148">
    <xf numFmtId="0" fontId="0" fillId="0" borderId="0" xfId="0"/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/>
    <xf numFmtId="164" fontId="0" fillId="0" borderId="0" xfId="0" applyNumberFormat="1"/>
    <xf numFmtId="0" fontId="0" fillId="0" borderId="1" xfId="0" applyBorder="1"/>
    <xf numFmtId="37" fontId="0" fillId="0" borderId="0" xfId="0" applyNumberFormat="1"/>
    <xf numFmtId="0" fontId="8" fillId="0" borderId="1" xfId="0" applyFont="1" applyBorder="1" applyAlignment="1"/>
    <xf numFmtId="3" fontId="0" fillId="0" borderId="1" xfId="0" applyNumberFormat="1" applyBorder="1"/>
    <xf numFmtId="3" fontId="0" fillId="0" borderId="2" xfId="0" applyNumberFormat="1" applyBorder="1"/>
    <xf numFmtId="164" fontId="0" fillId="0" borderId="2" xfId="0" applyNumberFormat="1" applyBorder="1"/>
    <xf numFmtId="0" fontId="0" fillId="0" borderId="2" xfId="0" applyBorder="1"/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37" fontId="0" fillId="0" borderId="1" xfId="0" applyNumberFormat="1" applyBorder="1"/>
    <xf numFmtId="0" fontId="8" fillId="0" borderId="0" xfId="0" applyFont="1" applyBorder="1" applyAlignment="1"/>
    <xf numFmtId="0" fontId="0" fillId="0" borderId="0" xfId="0" applyBorder="1"/>
    <xf numFmtId="0" fontId="8" fillId="0" borderId="0" xfId="0" applyFont="1"/>
    <xf numFmtId="0" fontId="8" fillId="0" borderId="4" xfId="0" applyFont="1" applyBorder="1"/>
    <xf numFmtId="3" fontId="8" fillId="0" borderId="0" xfId="0" applyNumberFormat="1" applyFont="1"/>
    <xf numFmtId="0" fontId="8" fillId="0" borderId="0" xfId="0" applyFont="1" applyAlignment="1"/>
    <xf numFmtId="0" fontId="8" fillId="0" borderId="0" xfId="0" applyFont="1" applyAlignment="1">
      <alignment horizontal="right"/>
    </xf>
    <xf numFmtId="164" fontId="0" fillId="0" borderId="3" xfId="0" applyNumberFormat="1" applyBorder="1"/>
    <xf numFmtId="0" fontId="8" fillId="0" borderId="2" xfId="0" applyFont="1" applyBorder="1"/>
    <xf numFmtId="3" fontId="8" fillId="0" borderId="2" xfId="0" applyNumberFormat="1" applyFont="1" applyBorder="1"/>
    <xf numFmtId="164" fontId="8" fillId="0" borderId="2" xfId="0" applyNumberFormat="1" applyFont="1" applyBorder="1"/>
    <xf numFmtId="37" fontId="8" fillId="0" borderId="2" xfId="0" applyNumberFormat="1" applyFont="1" applyBorder="1"/>
    <xf numFmtId="37" fontId="8" fillId="0" borderId="0" xfId="0" applyNumberFormat="1" applyFont="1"/>
    <xf numFmtId="3" fontId="0" fillId="0" borderId="0" xfId="0" applyNumberFormat="1" applyAlignment="1">
      <alignment horizontal="center"/>
    </xf>
    <xf numFmtId="0" fontId="10" fillId="0" borderId="1" xfId="0" applyFont="1" applyBorder="1"/>
    <xf numFmtId="41" fontId="10" fillId="0" borderId="1" xfId="0" applyNumberFormat="1" applyFont="1" applyBorder="1"/>
    <xf numFmtId="166" fontId="10" fillId="0" borderId="1" xfId="1" applyNumberFormat="1" applyFont="1" applyBorder="1" applyAlignment="1">
      <alignment horizontal="right" wrapText="1"/>
    </xf>
    <xf numFmtId="0" fontId="11" fillId="0" borderId="0" xfId="0" applyFont="1"/>
    <xf numFmtId="41" fontId="11" fillId="0" borderId="0" xfId="0" applyNumberFormat="1" applyFont="1"/>
    <xf numFmtId="10" fontId="11" fillId="0" borderId="0" xfId="1" applyNumberFormat="1" applyFont="1"/>
    <xf numFmtId="0" fontId="11" fillId="0" borderId="0" xfId="0" quotePrefix="1" applyFont="1" applyAlignment="1">
      <alignment horizontal="left"/>
    </xf>
    <xf numFmtId="0" fontId="10" fillId="0" borderId="5" xfId="0" applyFont="1" applyBorder="1"/>
    <xf numFmtId="41" fontId="10" fillId="0" borderId="5" xfId="0" applyNumberFormat="1" applyFont="1" applyBorder="1"/>
    <xf numFmtId="10" fontId="10" fillId="0" borderId="5" xfId="1" applyNumberFormat="1" applyFont="1" applyBorder="1"/>
    <xf numFmtId="41" fontId="0" fillId="0" borderId="0" xfId="0" applyNumberFormat="1"/>
    <xf numFmtId="166" fontId="5" fillId="0" borderId="0" xfId="1" applyNumberFormat="1" applyFont="1"/>
    <xf numFmtId="0" fontId="12" fillId="0" borderId="0" xfId="0" applyFont="1"/>
    <xf numFmtId="10" fontId="0" fillId="0" borderId="0" xfId="0" applyNumberFormat="1"/>
    <xf numFmtId="165" fontId="14" fillId="0" borderId="2" xfId="1" applyNumberFormat="1" applyFont="1" applyBorder="1" applyAlignment="1">
      <alignment horizontal="centerContinuous" vertical="center"/>
    </xf>
    <xf numFmtId="165" fontId="14" fillId="0" borderId="3" xfId="1" applyNumberFormat="1" applyFont="1" applyBorder="1" applyAlignment="1">
      <alignment horizontal="centerContinuous" vertical="center"/>
    </xf>
    <xf numFmtId="169" fontId="0" fillId="0" borderId="0" xfId="0" applyNumberFormat="1"/>
    <xf numFmtId="41" fontId="0" fillId="0" borderId="2" xfId="1" applyNumberFormat="1" applyFont="1" applyBorder="1"/>
    <xf numFmtId="170" fontId="16" fillId="0" borderId="0" xfId="3" applyNumberFormat="1"/>
    <xf numFmtId="164" fontId="0" fillId="0" borderId="0" xfId="0" applyNumberFormat="1" applyFill="1" applyBorder="1"/>
    <xf numFmtId="3" fontId="18" fillId="0" borderId="0" xfId="0" applyNumberFormat="1" applyFont="1" applyFill="1" applyBorder="1"/>
    <xf numFmtId="164" fontId="18" fillId="0" borderId="0" xfId="0" applyNumberFormat="1" applyFont="1" applyFill="1" applyBorder="1"/>
    <xf numFmtId="37" fontId="18" fillId="0" borderId="0" xfId="0" applyNumberFormat="1" applyFont="1" applyFill="1" applyBorder="1"/>
    <xf numFmtId="172" fontId="0" fillId="0" borderId="0" xfId="0" applyNumberFormat="1"/>
    <xf numFmtId="171" fontId="18" fillId="0" borderId="0" xfId="1" applyNumberFormat="1" applyFont="1" applyFill="1" applyBorder="1"/>
    <xf numFmtId="0" fontId="2" fillId="0" borderId="0" xfId="8"/>
    <xf numFmtId="0" fontId="13" fillId="0" borderId="0" xfId="8" applyFont="1"/>
    <xf numFmtId="0" fontId="14" fillId="0" borderId="4" xfId="6" applyFont="1" applyBorder="1"/>
    <xf numFmtId="0" fontId="14" fillId="0" borderId="2" xfId="0" applyFont="1" applyBorder="1" applyAlignment="1">
      <alignment horizontal="left" vertical="center"/>
    </xf>
    <xf numFmtId="0" fontId="14" fillId="0" borderId="2" xfId="6" applyFont="1" applyBorder="1"/>
    <xf numFmtId="165" fontId="0" fillId="0" borderId="0" xfId="1" applyNumberFormat="1" applyFont="1"/>
    <xf numFmtId="0" fontId="14" fillId="0" borderId="4" xfId="0" applyFont="1" applyBorder="1" applyAlignment="1">
      <alignment horizontal="left" vertical="center"/>
    </xf>
    <xf numFmtId="0" fontId="5" fillId="0" borderId="0" xfId="12"/>
    <xf numFmtId="0" fontId="5" fillId="0" borderId="0" xfId="12" applyFill="1" applyBorder="1" applyAlignment="1">
      <alignment horizontal="center"/>
    </xf>
    <xf numFmtId="0" fontId="5" fillId="0" borderId="0" xfId="12" applyNumberFormat="1" applyFill="1" applyBorder="1"/>
    <xf numFmtId="0" fontId="5" fillId="0" borderId="0" xfId="12" applyFill="1"/>
    <xf numFmtId="0" fontId="5" fillId="0" borderId="1" xfId="12" applyFill="1" applyBorder="1"/>
    <xf numFmtId="0" fontId="5" fillId="0" borderId="0" xfId="12" applyFill="1" applyBorder="1"/>
    <xf numFmtId="0" fontId="5" fillId="0" borderId="0" xfId="12" applyFill="1" applyAlignment="1">
      <alignment horizontal="center"/>
    </xf>
    <xf numFmtId="0" fontId="5" fillId="0" borderId="1" xfId="12" applyFill="1" applyBorder="1" applyAlignment="1">
      <alignment horizontal="center"/>
    </xf>
    <xf numFmtId="168" fontId="5" fillId="0" borderId="0" xfId="12" applyNumberFormat="1" applyFill="1" applyBorder="1"/>
    <xf numFmtId="0" fontId="5" fillId="0" borderId="0" xfId="13" applyFill="1"/>
    <xf numFmtId="0" fontId="5" fillId="0" borderId="0" xfId="13" applyFill="1" applyAlignment="1">
      <alignment horizontal="center"/>
    </xf>
    <xf numFmtId="167" fontId="5" fillId="0" borderId="0" xfId="14" applyNumberFormat="1" applyFont="1" applyFill="1"/>
    <xf numFmtId="167" fontId="5" fillId="0" borderId="0" xfId="13" applyNumberFormat="1" applyFill="1"/>
    <xf numFmtId="0" fontId="5" fillId="0" borderId="0" xfId="13"/>
    <xf numFmtId="3" fontId="5" fillId="0" borderId="0" xfId="0" applyNumberFormat="1" applyFont="1"/>
    <xf numFmtId="49" fontId="15" fillId="0" borderId="0" xfId="10" applyNumberFormat="1" applyFont="1" applyFill="1"/>
    <xf numFmtId="43" fontId="12" fillId="0" borderId="0" xfId="1" applyFont="1"/>
    <xf numFmtId="0" fontId="5" fillId="0" borderId="0" xfId="12" applyBorder="1"/>
    <xf numFmtId="0" fontId="3" fillId="0" borderId="2" xfId="6" applyBorder="1"/>
    <xf numFmtId="0" fontId="13" fillId="0" borderId="0" xfId="0" applyFont="1"/>
    <xf numFmtId="43" fontId="0" fillId="0" borderId="0" xfId="1" applyFont="1"/>
    <xf numFmtId="43" fontId="0" fillId="0" borderId="0" xfId="0" applyNumberFormat="1"/>
    <xf numFmtId="0" fontId="5" fillId="0" borderId="0" xfId="0" applyFont="1"/>
    <xf numFmtId="0" fontId="5" fillId="0" borderId="0" xfId="12" applyFill="1" applyBorder="1" applyAlignment="1">
      <alignment horizontal="center"/>
    </xf>
    <xf numFmtId="0" fontId="8" fillId="0" borderId="0" xfId="12" applyFont="1" applyFill="1" applyAlignment="1">
      <alignment horizontal="center"/>
    </xf>
    <xf numFmtId="0" fontId="5" fillId="0" borderId="1" xfId="12" applyFill="1" applyBorder="1" applyAlignment="1">
      <alignment horizontal="center"/>
    </xf>
    <xf numFmtId="0" fontId="8" fillId="0" borderId="0" xfId="0" applyFont="1" applyBorder="1"/>
    <xf numFmtId="3" fontId="0" fillId="0" borderId="0" xfId="0" applyNumberFormat="1" applyBorder="1"/>
    <xf numFmtId="164" fontId="0" fillId="0" borderId="0" xfId="0" applyNumberFormat="1" applyBorder="1"/>
    <xf numFmtId="41" fontId="0" fillId="0" borderId="0" xfId="1" applyNumberFormat="1" applyFont="1" applyBorder="1"/>
    <xf numFmtId="165" fontId="8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165" fontId="5" fillId="0" borderId="0" xfId="1" applyNumberFormat="1" applyFont="1" applyBorder="1" applyAlignment="1">
      <alignment horizontal="center"/>
    </xf>
    <xf numFmtId="3" fontId="7" fillId="0" borderId="0" xfId="0" applyNumberFormat="1" applyFont="1"/>
    <xf numFmtId="0" fontId="7" fillId="0" borderId="0" xfId="0" applyFont="1"/>
    <xf numFmtId="164" fontId="8" fillId="0" borderId="0" xfId="0" applyNumberFormat="1" applyFont="1" applyBorder="1"/>
    <xf numFmtId="37" fontId="8" fillId="0" borderId="0" xfId="0" applyNumberFormat="1" applyFont="1" applyBorder="1"/>
    <xf numFmtId="0" fontId="19" fillId="0" borderId="0" xfId="0" applyFont="1"/>
    <xf numFmtId="43" fontId="19" fillId="0" borderId="0" xfId="1" applyFont="1"/>
    <xf numFmtId="0" fontId="5" fillId="0" borderId="6" xfId="12" applyFill="1" applyBorder="1" applyAlignment="1">
      <alignment horizontal="center"/>
    </xf>
    <xf numFmtId="0" fontId="5" fillId="0" borderId="6" xfId="12" applyFill="1" applyBorder="1"/>
    <xf numFmtId="3" fontId="8" fillId="0" borderId="0" xfId="0" applyNumberFormat="1" applyFont="1" applyAlignment="1">
      <alignment horizontal="center"/>
    </xf>
    <xf numFmtId="43" fontId="7" fillId="0" borderId="0" xfId="0" applyNumberFormat="1" applyFont="1"/>
    <xf numFmtId="0" fontId="9" fillId="0" borderId="0" xfId="0" applyFont="1"/>
    <xf numFmtId="43" fontId="9" fillId="0" borderId="0" xfId="1" applyFont="1"/>
    <xf numFmtId="43" fontId="20" fillId="0" borderId="0" xfId="0" applyNumberFormat="1" applyFont="1"/>
    <xf numFmtId="43" fontId="21" fillId="0" borderId="0" xfId="0" applyNumberFormat="1" applyFont="1"/>
    <xf numFmtId="166" fontId="0" fillId="0" borderId="0" xfId="0" applyNumberFormat="1"/>
    <xf numFmtId="41" fontId="7" fillId="0" borderId="0" xfId="0" applyNumberFormat="1" applyFont="1"/>
    <xf numFmtId="41" fontId="22" fillId="0" borderId="0" xfId="0" applyNumberFormat="1" applyFont="1"/>
    <xf numFmtId="41" fontId="8" fillId="0" borderId="7" xfId="0" applyNumberFormat="1" applyFont="1" applyBorder="1"/>
    <xf numFmtId="41" fontId="18" fillId="0" borderId="7" xfId="0" applyNumberFormat="1" applyFont="1" applyBorder="1"/>
    <xf numFmtId="43" fontId="12" fillId="0" borderId="0" xfId="0" applyNumberFormat="1" applyFont="1"/>
    <xf numFmtId="37" fontId="23" fillId="0" borderId="0" xfId="0" applyNumberFormat="1" applyFont="1"/>
    <xf numFmtId="3" fontId="23" fillId="0" borderId="0" xfId="0" applyNumberFormat="1" applyFont="1"/>
    <xf numFmtId="165" fontId="23" fillId="0" borderId="0" xfId="1" applyNumberFormat="1" applyFont="1" applyBorder="1" applyAlignment="1">
      <alignment horizontal="center"/>
    </xf>
    <xf numFmtId="41" fontId="24" fillId="0" borderId="0" xfId="0" applyNumberFormat="1" applyFont="1"/>
    <xf numFmtId="43" fontId="5" fillId="0" borderId="0" xfId="1" applyFont="1"/>
    <xf numFmtId="0" fontId="8" fillId="2" borderId="0" xfId="0" applyFont="1" applyFill="1"/>
    <xf numFmtId="3" fontId="25" fillId="0" borderId="0" xfId="0" applyNumberFormat="1" applyFont="1" applyAlignment="1">
      <alignment horizontal="center"/>
    </xf>
    <xf numFmtId="37" fontId="25" fillId="0" borderId="0" xfId="0" applyNumberFormat="1" applyFont="1"/>
    <xf numFmtId="0" fontId="13" fillId="2" borderId="0" xfId="0" applyFont="1" applyFill="1"/>
    <xf numFmtId="0" fontId="0" fillId="0" borderId="0" xfId="0" applyFont="1"/>
    <xf numFmtId="40" fontId="0" fillId="0" borderId="0" xfId="0" applyNumberFormat="1"/>
    <xf numFmtId="0" fontId="0" fillId="0" borderId="0" xfId="0" applyFill="1"/>
    <xf numFmtId="0" fontId="8" fillId="0" borderId="0" xfId="12" applyFont="1" applyFill="1" applyAlignment="1">
      <alignment horizontal="center"/>
    </xf>
    <xf numFmtId="0" fontId="5" fillId="0" borderId="1" xfId="12" applyFill="1" applyBorder="1" applyAlignment="1">
      <alignment horizontal="center"/>
    </xf>
    <xf numFmtId="3" fontId="26" fillId="0" borderId="0" xfId="0" applyNumberFormat="1" applyFont="1"/>
    <xf numFmtId="37" fontId="26" fillId="0" borderId="0" xfId="0" applyNumberFormat="1" applyFont="1"/>
    <xf numFmtId="41" fontId="27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0" fontId="0" fillId="0" borderId="0" xfId="0" applyNumberFormat="1" applyFont="1"/>
    <xf numFmtId="43" fontId="18" fillId="0" borderId="0" xfId="0" applyNumberFormat="1" applyFont="1"/>
    <xf numFmtId="41" fontId="10" fillId="0" borderId="1" xfId="0" applyNumberFormat="1" applyFont="1" applyBorder="1" applyAlignment="1">
      <alignment horizontal="center"/>
    </xf>
    <xf numFmtId="166" fontId="10" fillId="0" borderId="1" xfId="1" applyNumberFormat="1" applyFont="1" applyBorder="1" applyAlignment="1">
      <alignment horizontal="center" wrapText="1"/>
    </xf>
    <xf numFmtId="0" fontId="8" fillId="0" borderId="0" xfId="12" applyFont="1" applyFill="1" applyAlignment="1">
      <alignment horizontal="center"/>
    </xf>
    <xf numFmtId="0" fontId="5" fillId="0" borderId="1" xfId="12" applyFill="1" applyBorder="1" applyAlignment="1">
      <alignment horizontal="center"/>
    </xf>
    <xf numFmtId="0" fontId="8" fillId="0" borderId="0" xfId="12" applyFont="1" applyFill="1" applyAlignment="1">
      <alignment horizontal="center"/>
    </xf>
    <xf numFmtId="0" fontId="5" fillId="0" borderId="1" xfId="12" applyFill="1" applyBorder="1" applyAlignment="1">
      <alignment horizontal="center"/>
    </xf>
    <xf numFmtId="3" fontId="25" fillId="0" borderId="0" xfId="0" applyNumberFormat="1" applyFont="1"/>
    <xf numFmtId="3" fontId="25" fillId="0" borderId="0" xfId="0" applyNumberFormat="1" applyFont="1" applyFill="1"/>
    <xf numFmtId="165" fontId="25" fillId="0" borderId="0" xfId="1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12" applyFont="1" applyFill="1" applyAlignment="1">
      <alignment horizontal="center"/>
    </xf>
    <xf numFmtId="0" fontId="5" fillId="0" borderId="1" xfId="12" applyFill="1" applyBorder="1" applyAlignment="1">
      <alignment horizontal="center"/>
    </xf>
    <xf numFmtId="0" fontId="5" fillId="0" borderId="1" xfId="12" applyFill="1" applyBorder="1" applyAlignment="1">
      <alignment horizontal="center" wrapText="1"/>
    </xf>
  </cellXfs>
  <cellStyles count="20">
    <cellStyle name="Comma" xfId="1" builtinId="3"/>
    <cellStyle name="Comma 2" xfId="5" xr:uid="{00000000-0005-0000-0000-000001000000}"/>
    <cellStyle name="Comma 2 2" xfId="15" xr:uid="{00000000-0005-0000-0000-000002000000}"/>
    <cellStyle name="Comma 3" xfId="7" xr:uid="{00000000-0005-0000-0000-000003000000}"/>
    <cellStyle name="Comma 3 2" xfId="16" xr:uid="{00000000-0005-0000-0000-000004000000}"/>
    <cellStyle name="Comma 4" xfId="9" xr:uid="{00000000-0005-0000-0000-000005000000}"/>
    <cellStyle name="Comma 5" xfId="11" xr:uid="{00000000-0005-0000-0000-000006000000}"/>
    <cellStyle name="Currency 2" xfId="14" xr:uid="{00000000-0005-0000-0000-000007000000}"/>
    <cellStyle name="Normal" xfId="0" builtinId="0"/>
    <cellStyle name="Normal 2" xfId="2" xr:uid="{00000000-0005-0000-0000-000009000000}"/>
    <cellStyle name="Normal 2 2" xfId="12" xr:uid="{00000000-0005-0000-0000-00000A000000}"/>
    <cellStyle name="Normal 3" xfId="6" xr:uid="{00000000-0005-0000-0000-00000B000000}"/>
    <cellStyle name="Normal 3 2" xfId="17" xr:uid="{00000000-0005-0000-0000-00000C000000}"/>
    <cellStyle name="Normal 4" xfId="8" xr:uid="{00000000-0005-0000-0000-00000D000000}"/>
    <cellStyle name="Normal 5" xfId="10" xr:uid="{00000000-0005-0000-0000-00000E000000}"/>
    <cellStyle name="Normal 5 2" xfId="13" xr:uid="{00000000-0005-0000-0000-00000F000000}"/>
    <cellStyle name="Normal 6" xfId="18" xr:uid="{00000000-0005-0000-0000-000010000000}"/>
    <cellStyle name="Percent 2" xfId="19" xr:uid="{00000000-0005-0000-0000-000011000000}"/>
    <cellStyle name="STYLE1" xfId="3" xr:uid="{00000000-0005-0000-0000-000012000000}"/>
    <cellStyle name="STYLE2" xfId="4" xr:uid="{00000000-0005-0000-0000-000013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3"/>
  <sheetViews>
    <sheetView topLeftCell="B31" workbookViewId="0">
      <selection activeCell="B1" sqref="B1"/>
    </sheetView>
  </sheetViews>
  <sheetFormatPr defaultRowHeight="12.75" x14ac:dyDescent="0.2"/>
  <cols>
    <col min="1" max="1" width="13.7109375" hidden="1" customWidth="1"/>
    <col min="2" max="2" width="41.140625" bestFit="1" customWidth="1"/>
    <col min="3" max="3" width="11.28515625" style="60" bestFit="1" customWidth="1"/>
    <col min="4" max="4" width="14.7109375" customWidth="1"/>
    <col min="5" max="5" width="9.140625" hidden="1" customWidth="1"/>
    <col min="6" max="6" width="39.28515625" bestFit="1" customWidth="1"/>
    <col min="7" max="7" width="11.28515625" style="60" bestFit="1" customWidth="1"/>
    <col min="9" max="9" width="9.85546875" bestFit="1" customWidth="1"/>
    <col min="11" max="11" width="10.28515625" bestFit="1" customWidth="1"/>
  </cols>
  <sheetData>
    <row r="1" spans="1:9" ht="36.75" customHeight="1" x14ac:dyDescent="0.25">
      <c r="A1" s="57" t="s">
        <v>547</v>
      </c>
      <c r="B1" s="61" t="s">
        <v>132</v>
      </c>
      <c r="C1" s="44" t="s">
        <v>99</v>
      </c>
      <c r="D1" s="80"/>
      <c r="E1" s="59" t="s">
        <v>547</v>
      </c>
      <c r="F1" s="58" t="s">
        <v>132</v>
      </c>
      <c r="G1" s="45" t="s">
        <v>99</v>
      </c>
      <c r="H1" s="17"/>
      <c r="I1" s="17"/>
    </row>
    <row r="2" spans="1:9" ht="15" x14ac:dyDescent="0.25">
      <c r="A2" s="81">
        <v>741385</v>
      </c>
      <c r="B2" t="s">
        <v>835</v>
      </c>
      <c r="C2" s="82">
        <v>3019.69</v>
      </c>
      <c r="F2" t="s">
        <v>804</v>
      </c>
      <c r="G2" s="82">
        <v>2859.6900000000005</v>
      </c>
    </row>
    <row r="3" spans="1:9" ht="15" x14ac:dyDescent="0.25">
      <c r="A3" s="81">
        <v>741383</v>
      </c>
      <c r="B3" t="s">
        <v>836</v>
      </c>
      <c r="C3" s="82">
        <v>376.25</v>
      </c>
      <c r="F3" t="s">
        <v>829</v>
      </c>
      <c r="G3" s="82">
        <v>1586.48</v>
      </c>
    </row>
    <row r="4" spans="1:9" ht="15" x14ac:dyDescent="0.25">
      <c r="A4" s="81">
        <v>741377</v>
      </c>
      <c r="B4" t="s">
        <v>824</v>
      </c>
      <c r="C4" s="82">
        <v>849.71</v>
      </c>
      <c r="F4" t="s">
        <v>805</v>
      </c>
      <c r="G4" s="82">
        <v>64224.369999999995</v>
      </c>
    </row>
    <row r="5" spans="1:9" ht="15" x14ac:dyDescent="0.25">
      <c r="A5" s="81">
        <v>741382</v>
      </c>
      <c r="B5" t="s">
        <v>785</v>
      </c>
      <c r="C5" s="82">
        <v>772.05</v>
      </c>
      <c r="F5" s="84" t="s">
        <v>1674</v>
      </c>
      <c r="G5" s="82">
        <v>739.15</v>
      </c>
    </row>
    <row r="6" spans="1:9" ht="15" x14ac:dyDescent="0.25">
      <c r="A6" s="81">
        <v>741378</v>
      </c>
      <c r="B6" t="s">
        <v>786</v>
      </c>
      <c r="C6" s="82">
        <v>552.28</v>
      </c>
      <c r="F6" s="84" t="s">
        <v>1675</v>
      </c>
      <c r="G6" s="82">
        <v>423.15</v>
      </c>
    </row>
    <row r="7" spans="1:9" ht="15" x14ac:dyDescent="0.25">
      <c r="A7" s="81">
        <v>200403</v>
      </c>
      <c r="B7" t="s">
        <v>787</v>
      </c>
      <c r="C7" s="82">
        <v>2276.62</v>
      </c>
      <c r="F7" s="84" t="s">
        <v>1676</v>
      </c>
      <c r="G7" s="82">
        <v>4754.1899999999996</v>
      </c>
    </row>
    <row r="8" spans="1:9" ht="15" x14ac:dyDescent="0.25">
      <c r="A8" s="81">
        <v>404003</v>
      </c>
      <c r="B8" t="s">
        <v>1649</v>
      </c>
      <c r="C8" s="82">
        <v>7</v>
      </c>
      <c r="F8" t="s">
        <v>1677</v>
      </c>
      <c r="G8" s="82">
        <v>4345.84</v>
      </c>
    </row>
    <row r="9" spans="1:9" ht="15" x14ac:dyDescent="0.25">
      <c r="A9" s="81">
        <v>921554</v>
      </c>
      <c r="B9" t="s">
        <v>788</v>
      </c>
      <c r="C9" s="82">
        <v>40180.820000000022</v>
      </c>
      <c r="F9" s="84" t="s">
        <v>1678</v>
      </c>
      <c r="G9" s="82">
        <v>19.399999999999999</v>
      </c>
    </row>
    <row r="10" spans="1:9" ht="15" x14ac:dyDescent="0.25">
      <c r="A10" s="81">
        <v>307103</v>
      </c>
      <c r="B10" t="s">
        <v>789</v>
      </c>
      <c r="C10" s="82">
        <v>20451.839999999997</v>
      </c>
      <c r="F10" s="84" t="s">
        <v>1679</v>
      </c>
      <c r="G10" s="82">
        <v>3656.8999999999996</v>
      </c>
    </row>
    <row r="11" spans="1:9" ht="15" x14ac:dyDescent="0.25">
      <c r="A11" s="81">
        <v>210101</v>
      </c>
      <c r="B11" t="s">
        <v>790</v>
      </c>
      <c r="C11" s="82">
        <v>58090.290000000008</v>
      </c>
      <c r="F11" s="84" t="s">
        <v>1680</v>
      </c>
      <c r="G11" s="82">
        <v>3961.01</v>
      </c>
    </row>
    <row r="12" spans="1:9" ht="15" x14ac:dyDescent="0.25">
      <c r="A12" s="81">
        <v>404016</v>
      </c>
      <c r="B12" t="s">
        <v>1104</v>
      </c>
      <c r="C12" s="82">
        <v>18238.299999999988</v>
      </c>
      <c r="F12" t="s">
        <v>1681</v>
      </c>
      <c r="G12" s="82">
        <v>1513</v>
      </c>
    </row>
    <row r="13" spans="1:9" ht="15" x14ac:dyDescent="0.25">
      <c r="A13" s="81">
        <v>432090</v>
      </c>
      <c r="B13" t="s">
        <v>791</v>
      </c>
      <c r="C13" s="82">
        <v>1194.1100000000001</v>
      </c>
      <c r="F13" t="s">
        <v>830</v>
      </c>
      <c r="G13" s="82">
        <v>2191.7200000000007</v>
      </c>
    </row>
    <row r="14" spans="1:9" ht="15" x14ac:dyDescent="0.25">
      <c r="A14" s="81">
        <v>404053</v>
      </c>
      <c r="B14" t="s">
        <v>1105</v>
      </c>
      <c r="C14" s="82">
        <v>50</v>
      </c>
      <c r="F14" s="84" t="s">
        <v>1682</v>
      </c>
      <c r="G14" s="82">
        <v>14547.91</v>
      </c>
    </row>
    <row r="15" spans="1:9" ht="15" x14ac:dyDescent="0.25">
      <c r="A15" s="81">
        <v>432001</v>
      </c>
      <c r="B15" t="s">
        <v>825</v>
      </c>
      <c r="C15" s="82">
        <v>403.49</v>
      </c>
      <c r="F15" t="s">
        <v>1683</v>
      </c>
      <c r="G15" s="82">
        <v>34576.83999999996</v>
      </c>
    </row>
    <row r="16" spans="1:9" ht="15" x14ac:dyDescent="0.25">
      <c r="A16" s="81">
        <v>106001</v>
      </c>
      <c r="B16" t="s">
        <v>1650</v>
      </c>
      <c r="C16" s="82">
        <v>47.989999999999995</v>
      </c>
      <c r="F16" t="s">
        <v>1684</v>
      </c>
      <c r="G16" s="82">
        <v>25011.29</v>
      </c>
    </row>
    <row r="17" spans="1:7" ht="15" x14ac:dyDescent="0.25">
      <c r="A17" s="81">
        <v>220201</v>
      </c>
      <c r="B17" t="s">
        <v>826</v>
      </c>
      <c r="C17" s="82">
        <v>8662.69</v>
      </c>
      <c r="F17" t="s">
        <v>806</v>
      </c>
      <c r="G17" s="82">
        <v>87178.22000000003</v>
      </c>
    </row>
    <row r="18" spans="1:7" ht="15" x14ac:dyDescent="0.25">
      <c r="A18" s="81">
        <v>740153</v>
      </c>
      <c r="B18" t="s">
        <v>792</v>
      </c>
      <c r="C18" s="82">
        <v>4286.57</v>
      </c>
      <c r="F18" t="s">
        <v>831</v>
      </c>
      <c r="G18" s="82">
        <v>343.06</v>
      </c>
    </row>
    <row r="19" spans="1:7" ht="15" x14ac:dyDescent="0.25">
      <c r="A19" s="81">
        <v>432108</v>
      </c>
      <c r="B19" t="s">
        <v>827</v>
      </c>
      <c r="C19" s="82">
        <v>293.7</v>
      </c>
      <c r="F19" t="s">
        <v>1685</v>
      </c>
      <c r="G19" s="82">
        <v>1056.700000000001</v>
      </c>
    </row>
    <row r="20" spans="1:7" ht="15" x14ac:dyDescent="0.25">
      <c r="A20" s="81">
        <v>220202</v>
      </c>
      <c r="B20" t="s">
        <v>1651</v>
      </c>
      <c r="C20" s="82">
        <v>152.09</v>
      </c>
      <c r="F20" t="s">
        <v>832</v>
      </c>
      <c r="G20" s="82">
        <v>1749.53</v>
      </c>
    </row>
    <row r="21" spans="1:7" ht="15" x14ac:dyDescent="0.25">
      <c r="A21" s="81">
        <v>250102</v>
      </c>
      <c r="B21" t="s">
        <v>1652</v>
      </c>
      <c r="C21" s="82">
        <v>1196.81</v>
      </c>
      <c r="F21" t="s">
        <v>807</v>
      </c>
      <c r="G21" s="82">
        <v>702.5</v>
      </c>
    </row>
    <row r="22" spans="1:7" ht="15" x14ac:dyDescent="0.25">
      <c r="A22" s="81">
        <v>911124</v>
      </c>
      <c r="B22" t="s">
        <v>793</v>
      </c>
      <c r="C22" s="82">
        <v>44670.840000000004</v>
      </c>
      <c r="F22" t="s">
        <v>1106</v>
      </c>
      <c r="G22" s="82">
        <v>324.58000000000004</v>
      </c>
    </row>
    <row r="23" spans="1:7" ht="15" x14ac:dyDescent="0.25">
      <c r="A23" s="81">
        <v>214015</v>
      </c>
      <c r="B23" t="s">
        <v>794</v>
      </c>
      <c r="C23" s="82">
        <v>1687.61</v>
      </c>
      <c r="F23" t="s">
        <v>808</v>
      </c>
      <c r="G23" s="82">
        <v>4044.26</v>
      </c>
    </row>
    <row r="24" spans="1:7" ht="15" x14ac:dyDescent="0.25">
      <c r="A24" s="81">
        <v>210010</v>
      </c>
      <c r="B24" t="s">
        <v>1107</v>
      </c>
      <c r="C24" s="82">
        <v>4463.1199999999935</v>
      </c>
      <c r="F24" t="s">
        <v>809</v>
      </c>
      <c r="G24" s="82">
        <v>3605.8799999999997</v>
      </c>
    </row>
    <row r="25" spans="1:7" ht="15" x14ac:dyDescent="0.25">
      <c r="A25" s="81">
        <v>220001</v>
      </c>
      <c r="B25" s="84" t="s">
        <v>795</v>
      </c>
      <c r="C25" s="82">
        <v>2765.08</v>
      </c>
      <c r="F25" t="s">
        <v>810</v>
      </c>
      <c r="G25" s="82">
        <v>317.90000000000009</v>
      </c>
    </row>
    <row r="26" spans="1:7" ht="15" x14ac:dyDescent="0.25">
      <c r="A26" s="81">
        <v>404005</v>
      </c>
      <c r="B26" s="84" t="s">
        <v>796</v>
      </c>
      <c r="C26" s="82">
        <v>14923.169999999995</v>
      </c>
      <c r="F26" t="s">
        <v>811</v>
      </c>
      <c r="G26" s="82">
        <v>2893.8499999999995</v>
      </c>
    </row>
    <row r="27" spans="1:7" ht="15" x14ac:dyDescent="0.25">
      <c r="A27" s="81">
        <v>921548</v>
      </c>
      <c r="B27" t="s">
        <v>1653</v>
      </c>
      <c r="C27" s="82">
        <v>6563.58</v>
      </c>
      <c r="F27" t="s">
        <v>1686</v>
      </c>
      <c r="G27" s="82">
        <v>1500</v>
      </c>
    </row>
    <row r="28" spans="1:7" ht="15" x14ac:dyDescent="0.25">
      <c r="A28" s="81">
        <v>921229</v>
      </c>
      <c r="B28" t="s">
        <v>1654</v>
      </c>
      <c r="C28" s="82">
        <v>3806.69</v>
      </c>
      <c r="F28" t="s">
        <v>1687</v>
      </c>
      <c r="G28" s="82">
        <v>6830.9699999999984</v>
      </c>
    </row>
    <row r="29" spans="1:7" ht="15" x14ac:dyDescent="0.25">
      <c r="A29" s="81">
        <v>230301</v>
      </c>
      <c r="B29" s="84" t="s">
        <v>1655</v>
      </c>
      <c r="C29" s="82">
        <v>1337.8600000000001</v>
      </c>
      <c r="F29" t="s">
        <v>833</v>
      </c>
      <c r="G29" s="82">
        <v>2120.75</v>
      </c>
    </row>
    <row r="30" spans="1:7" ht="15" x14ac:dyDescent="0.25">
      <c r="A30" s="81">
        <v>230302</v>
      </c>
      <c r="B30" s="84" t="s">
        <v>1656</v>
      </c>
      <c r="C30" s="82">
        <v>3288.65</v>
      </c>
      <c r="F30" t="s">
        <v>812</v>
      </c>
      <c r="G30" s="82">
        <v>5831.97</v>
      </c>
    </row>
    <row r="31" spans="1:7" ht="15" x14ac:dyDescent="0.25">
      <c r="A31" s="81">
        <v>210102</v>
      </c>
      <c r="B31" s="84" t="s">
        <v>1657</v>
      </c>
      <c r="C31" s="82">
        <v>1458.1200000000001</v>
      </c>
      <c r="F31" t="s">
        <v>1688</v>
      </c>
      <c r="G31" s="82">
        <v>324.94</v>
      </c>
    </row>
    <row r="32" spans="1:7" ht="15" x14ac:dyDescent="0.25">
      <c r="A32" s="81">
        <v>207221</v>
      </c>
      <c r="B32" s="84" t="s">
        <v>797</v>
      </c>
      <c r="C32" s="82">
        <v>3726.9</v>
      </c>
      <c r="F32" t="s">
        <v>1689</v>
      </c>
      <c r="G32" s="82">
        <v>875</v>
      </c>
    </row>
    <row r="33" spans="1:7" ht="15" x14ac:dyDescent="0.25">
      <c r="A33" s="81">
        <v>404006</v>
      </c>
      <c r="B33" s="84" t="s">
        <v>798</v>
      </c>
      <c r="C33" s="82">
        <v>-1379.52</v>
      </c>
      <c r="F33" t="s">
        <v>1108</v>
      </c>
      <c r="G33" s="82">
        <v>546.91000000000008</v>
      </c>
    </row>
    <row r="34" spans="1:7" ht="15" x14ac:dyDescent="0.25">
      <c r="A34" s="81">
        <v>432110</v>
      </c>
      <c r="B34" s="84" t="s">
        <v>1658</v>
      </c>
      <c r="C34" s="82">
        <v>28.68</v>
      </c>
      <c r="F34" t="s">
        <v>813</v>
      </c>
      <c r="G34" s="82">
        <v>6645.2300000000005</v>
      </c>
    </row>
    <row r="35" spans="1:7" ht="15" x14ac:dyDescent="0.25">
      <c r="A35" s="81">
        <v>230303</v>
      </c>
      <c r="B35" t="s">
        <v>1659</v>
      </c>
      <c r="C35" s="82">
        <v>1500</v>
      </c>
      <c r="F35" t="s">
        <v>837</v>
      </c>
      <c r="G35" s="82">
        <v>1851.27</v>
      </c>
    </row>
    <row r="36" spans="1:7" ht="15" x14ac:dyDescent="0.25">
      <c r="A36" s="81">
        <v>507251</v>
      </c>
      <c r="B36" t="s">
        <v>1660</v>
      </c>
      <c r="C36" s="82">
        <v>28.63</v>
      </c>
      <c r="F36" t="s">
        <v>834</v>
      </c>
      <c r="G36" s="82">
        <v>994.12</v>
      </c>
    </row>
    <row r="37" spans="1:7" ht="15" x14ac:dyDescent="0.25">
      <c r="A37" s="81">
        <v>240601</v>
      </c>
      <c r="B37" t="s">
        <v>1661</v>
      </c>
      <c r="C37" s="82">
        <v>28.67</v>
      </c>
      <c r="F37" s="84" t="s">
        <v>838</v>
      </c>
      <c r="G37" s="82">
        <v>1812.9</v>
      </c>
    </row>
    <row r="38" spans="1:7" ht="15" x14ac:dyDescent="0.25">
      <c r="A38" s="81">
        <v>921507</v>
      </c>
      <c r="B38" s="84" t="s">
        <v>1662</v>
      </c>
      <c r="C38" s="82">
        <v>1500.02</v>
      </c>
      <c r="F38" s="84" t="s">
        <v>839</v>
      </c>
      <c r="G38" s="82">
        <v>23474.199999999997</v>
      </c>
    </row>
    <row r="39" spans="1:7" ht="15" x14ac:dyDescent="0.25">
      <c r="A39" s="81">
        <v>500404</v>
      </c>
      <c r="B39" t="s">
        <v>1663</v>
      </c>
      <c r="C39" s="82">
        <v>1500</v>
      </c>
      <c r="F39" t="s">
        <v>1690</v>
      </c>
      <c r="G39" s="82">
        <v>1745.1699999999998</v>
      </c>
    </row>
    <row r="40" spans="1:7" ht="15" x14ac:dyDescent="0.25">
      <c r="A40" s="81">
        <v>307252</v>
      </c>
      <c r="B40" t="s">
        <v>1664</v>
      </c>
      <c r="C40" s="82">
        <v>28.68</v>
      </c>
      <c r="F40" t="s">
        <v>1691</v>
      </c>
      <c r="G40" s="82">
        <v>3112.7599999999998</v>
      </c>
    </row>
    <row r="41" spans="1:7" ht="15" x14ac:dyDescent="0.25">
      <c r="A41" s="81">
        <v>404007</v>
      </c>
      <c r="B41" t="s">
        <v>1665</v>
      </c>
      <c r="C41" s="82">
        <v>1500</v>
      </c>
      <c r="F41" s="84" t="s">
        <v>1109</v>
      </c>
      <c r="G41" s="82">
        <v>2976.84</v>
      </c>
    </row>
    <row r="42" spans="1:7" ht="15" x14ac:dyDescent="0.25">
      <c r="A42" s="81">
        <v>210103</v>
      </c>
      <c r="B42" t="s">
        <v>1666</v>
      </c>
      <c r="C42" s="82">
        <v>28.67</v>
      </c>
      <c r="F42" t="s">
        <v>1692</v>
      </c>
      <c r="G42" s="82">
        <v>1490.49</v>
      </c>
    </row>
    <row r="43" spans="1:7" ht="15" x14ac:dyDescent="0.25">
      <c r="A43" s="81">
        <v>106004</v>
      </c>
      <c r="B43" t="s">
        <v>1667</v>
      </c>
      <c r="C43" s="82">
        <v>1528.71</v>
      </c>
      <c r="F43" s="84" t="s">
        <v>814</v>
      </c>
      <c r="G43" s="82">
        <v>406.96</v>
      </c>
    </row>
    <row r="44" spans="1:7" ht="15" x14ac:dyDescent="0.25">
      <c r="A44" s="81">
        <v>203001</v>
      </c>
      <c r="B44" s="84" t="s">
        <v>1110</v>
      </c>
      <c r="C44" s="82">
        <v>-352.57</v>
      </c>
      <c r="F44" t="s">
        <v>1693</v>
      </c>
      <c r="G44" s="82">
        <v>6694.22</v>
      </c>
    </row>
    <row r="45" spans="1:7" ht="15" x14ac:dyDescent="0.25">
      <c r="A45" s="81">
        <v>214023</v>
      </c>
      <c r="B45" t="s">
        <v>799</v>
      </c>
      <c r="C45" s="82">
        <v>3388.86</v>
      </c>
      <c r="F45" t="s">
        <v>1111</v>
      </c>
      <c r="G45" s="82">
        <v>2280.4900000000002</v>
      </c>
    </row>
    <row r="46" spans="1:7" ht="15" x14ac:dyDescent="0.25">
      <c r="A46" s="81">
        <v>741529</v>
      </c>
      <c r="B46" t="s">
        <v>1112</v>
      </c>
      <c r="C46" s="82">
        <v>2925</v>
      </c>
      <c r="F46" t="s">
        <v>815</v>
      </c>
      <c r="G46" s="82">
        <v>12396.63</v>
      </c>
    </row>
    <row r="47" spans="1:7" ht="15" x14ac:dyDescent="0.25">
      <c r="A47" s="81">
        <v>740550</v>
      </c>
      <c r="B47" s="84" t="s">
        <v>1668</v>
      </c>
      <c r="C47" s="82">
        <v>4219.3499999999995</v>
      </c>
      <c r="F47" t="s">
        <v>1694</v>
      </c>
      <c r="G47" s="82">
        <v>20079.61</v>
      </c>
    </row>
    <row r="48" spans="1:7" ht="15" x14ac:dyDescent="0.25">
      <c r="A48" s="81">
        <v>921558</v>
      </c>
      <c r="B48" s="84" t="s">
        <v>800</v>
      </c>
      <c r="C48" s="82">
        <v>64117.289999999994</v>
      </c>
      <c r="F48" t="s">
        <v>816</v>
      </c>
      <c r="G48" s="82">
        <v>1700.7600000000002</v>
      </c>
    </row>
    <row r="49" spans="1:11" ht="15" x14ac:dyDescent="0.25">
      <c r="A49" s="81">
        <v>921500</v>
      </c>
      <c r="B49" s="84" t="s">
        <v>1669</v>
      </c>
      <c r="C49" s="82">
        <v>449.86</v>
      </c>
      <c r="F49" t="s">
        <v>817</v>
      </c>
      <c r="G49" s="82">
        <v>1879</v>
      </c>
    </row>
    <row r="50" spans="1:11" ht="15" x14ac:dyDescent="0.25">
      <c r="A50" s="81">
        <v>921557</v>
      </c>
      <c r="B50" t="s">
        <v>801</v>
      </c>
      <c r="C50" s="82">
        <v>2486.4500000000003</v>
      </c>
      <c r="E50" s="81">
        <v>432103</v>
      </c>
      <c r="F50" s="82" t="s">
        <v>1695</v>
      </c>
      <c r="G50" s="82">
        <v>5390.16</v>
      </c>
    </row>
    <row r="51" spans="1:11" ht="15" x14ac:dyDescent="0.25">
      <c r="A51" s="81">
        <v>210108</v>
      </c>
      <c r="B51" s="82" t="s">
        <v>828</v>
      </c>
      <c r="C51" s="82">
        <v>1473.3899999999999</v>
      </c>
      <c r="E51" s="81"/>
      <c r="F51" s="82" t="s">
        <v>818</v>
      </c>
      <c r="G51" s="82">
        <v>12817.21</v>
      </c>
    </row>
    <row r="52" spans="1:11" ht="15" x14ac:dyDescent="0.25">
      <c r="A52" s="81">
        <v>220205</v>
      </c>
      <c r="B52" s="82" t="s">
        <v>802</v>
      </c>
      <c r="C52" s="82">
        <v>1899.01</v>
      </c>
      <c r="E52" s="81"/>
      <c r="F52" s="82" t="s">
        <v>819</v>
      </c>
      <c r="G52" s="82">
        <v>2639.4</v>
      </c>
    </row>
    <row r="53" spans="1:11" ht="15" x14ac:dyDescent="0.25">
      <c r="A53" s="81"/>
      <c r="B53" s="82" t="s">
        <v>1670</v>
      </c>
      <c r="C53" s="82">
        <v>1049</v>
      </c>
      <c r="E53" s="81"/>
      <c r="F53" s="82" t="s">
        <v>820</v>
      </c>
      <c r="G53" s="82">
        <v>4381.5199999999995</v>
      </c>
    </row>
    <row r="54" spans="1:11" ht="15" x14ac:dyDescent="0.25">
      <c r="A54" s="81"/>
      <c r="B54" s="82" t="s">
        <v>1671</v>
      </c>
      <c r="C54" s="82">
        <v>6605.010000000002</v>
      </c>
      <c r="E54" s="81"/>
      <c r="F54" s="82" t="s">
        <v>821</v>
      </c>
      <c r="G54" s="82">
        <v>2255.2199999999998</v>
      </c>
    </row>
    <row r="55" spans="1:11" ht="15" x14ac:dyDescent="0.25">
      <c r="A55" s="81"/>
      <c r="B55" s="82" t="s">
        <v>1672</v>
      </c>
      <c r="C55" s="82">
        <v>185</v>
      </c>
      <c r="E55" s="81"/>
      <c r="F55" s="82" t="s">
        <v>822</v>
      </c>
      <c r="G55" s="82">
        <v>12381.140000000005</v>
      </c>
    </row>
    <row r="56" spans="1:11" ht="15" x14ac:dyDescent="0.25">
      <c r="A56" s="81"/>
      <c r="B56" s="82" t="s">
        <v>803</v>
      </c>
      <c r="C56" s="82">
        <v>2677.9900000000002</v>
      </c>
      <c r="E56" s="81"/>
      <c r="F56" s="82" t="s">
        <v>823</v>
      </c>
      <c r="G56" s="82">
        <v>27072.090000000004</v>
      </c>
    </row>
    <row r="57" spans="1:11" ht="15" x14ac:dyDescent="0.25">
      <c r="A57" s="81"/>
      <c r="B57" s="82" t="s">
        <v>1673</v>
      </c>
      <c r="C57" s="82">
        <v>2540.1</v>
      </c>
      <c r="E57" s="81"/>
      <c r="F57" s="82"/>
      <c r="G57"/>
    </row>
    <row r="58" spans="1:11" ht="15" x14ac:dyDescent="0.25">
      <c r="A58" s="81"/>
      <c r="B58" s="82"/>
      <c r="C58"/>
      <c r="E58" s="81"/>
      <c r="F58" s="82"/>
      <c r="G58"/>
    </row>
    <row r="59" spans="1:11" x14ac:dyDescent="0.2">
      <c r="C59" s="82"/>
      <c r="G59" s="104">
        <f>SUM(C2:C57)+SUM(F2:G56)</f>
        <v>790885.54999999981</v>
      </c>
      <c r="I59" s="104"/>
      <c r="K59" s="83"/>
    </row>
    <row r="60" spans="1:11" x14ac:dyDescent="0.2">
      <c r="C60" s="82"/>
      <c r="G60"/>
    </row>
    <row r="61" spans="1:11" x14ac:dyDescent="0.2">
      <c r="C61" s="82"/>
    </row>
    <row r="62" spans="1:11" x14ac:dyDescent="0.2">
      <c r="B62" s="119" t="s">
        <v>1696</v>
      </c>
    </row>
    <row r="113" spans="1:3" ht="15" x14ac:dyDescent="0.25">
      <c r="A113" s="56" t="s">
        <v>126</v>
      </c>
      <c r="B113" s="55"/>
      <c r="C113" s="60">
        <v>719698.55999999994</v>
      </c>
    </row>
  </sheetData>
  <sortState xmlns:xlrd2="http://schemas.microsoft.com/office/spreadsheetml/2017/richdata2" ref="A2:C98">
    <sortCondition ref="B2:B98"/>
  </sortState>
  <printOptions horizontalCentered="1"/>
  <pageMargins left="0" right="0" top="1" bottom="0.75" header="0.3" footer="0.3"/>
  <pageSetup scale="80" orientation="portrait" r:id="rId1"/>
  <headerFooter>
    <oddHeader xml:space="preserve">&amp;C&amp;"Arial,Bold"Lincoln University
Total University General Funds Operating Expenditures
Travel, Subsistance, and Lodging
By Academic/Administrative Unit 2016/17
</oddHeader>
    <oddFooter>&amp;L&amp;P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M32"/>
  <sheetViews>
    <sheetView workbookViewId="0">
      <selection activeCell="G29" sqref="G29"/>
    </sheetView>
  </sheetViews>
  <sheetFormatPr defaultRowHeight="12.75" x14ac:dyDescent="0.2"/>
  <cols>
    <col min="1" max="1" width="7.140625" customWidth="1"/>
    <col min="2" max="2" width="47" bestFit="1" customWidth="1"/>
    <col min="3" max="3" width="10.7109375" bestFit="1" customWidth="1"/>
    <col min="4" max="4" width="10.5703125" bestFit="1" customWidth="1"/>
    <col min="5" max="5" width="0.7109375" customWidth="1"/>
    <col min="6" max="6" width="10.7109375" style="7" customWidth="1"/>
    <col min="7" max="7" width="10.5703125" customWidth="1"/>
    <col min="8" max="8" width="1.42578125" customWidth="1"/>
    <col min="9" max="9" width="17.85546875" bestFit="1" customWidth="1"/>
    <col min="10" max="10" width="11.42578125" bestFit="1" customWidth="1"/>
  </cols>
  <sheetData>
    <row r="1" spans="1:13" x14ac:dyDescent="0.2">
      <c r="A1" s="18"/>
      <c r="B1" s="18"/>
      <c r="C1" s="144" t="s">
        <v>2555</v>
      </c>
      <c r="D1" s="144"/>
      <c r="E1" s="1"/>
      <c r="F1" s="144" t="s">
        <v>2560</v>
      </c>
      <c r="G1" s="144"/>
      <c r="H1" s="18"/>
      <c r="I1" s="18"/>
      <c r="J1" s="18"/>
    </row>
    <row r="2" spans="1:13" x14ac:dyDescent="0.2">
      <c r="A2" s="18"/>
      <c r="B2" s="18"/>
      <c r="C2" s="28"/>
      <c r="D2" s="1" t="s">
        <v>124</v>
      </c>
      <c r="E2" s="1"/>
      <c r="F2" s="28"/>
      <c r="G2" s="1" t="s">
        <v>124</v>
      </c>
      <c r="H2" s="1"/>
      <c r="I2" s="144" t="s">
        <v>2561</v>
      </c>
      <c r="J2" s="144"/>
    </row>
    <row r="3" spans="1:13" x14ac:dyDescent="0.2">
      <c r="A3" s="18"/>
      <c r="B3" s="18"/>
      <c r="C3" s="28" t="s">
        <v>99</v>
      </c>
      <c r="D3" s="1" t="s">
        <v>125</v>
      </c>
      <c r="E3" s="1"/>
      <c r="F3" s="28" t="s">
        <v>99</v>
      </c>
      <c r="G3" s="1" t="s">
        <v>125</v>
      </c>
      <c r="H3" s="1"/>
      <c r="I3" s="21" t="s">
        <v>99</v>
      </c>
      <c r="J3" s="21" t="s">
        <v>124</v>
      </c>
    </row>
    <row r="4" spans="1:13" x14ac:dyDescent="0.2">
      <c r="A4" s="18"/>
      <c r="B4" s="18" t="s">
        <v>116</v>
      </c>
      <c r="C4" s="28"/>
      <c r="D4" s="1" t="s">
        <v>126</v>
      </c>
      <c r="E4" s="1"/>
      <c r="F4" s="28"/>
      <c r="G4" s="1" t="s">
        <v>126</v>
      </c>
      <c r="H4" s="1"/>
      <c r="I4" s="21" t="s">
        <v>127</v>
      </c>
      <c r="J4" s="21" t="s">
        <v>127</v>
      </c>
    </row>
    <row r="5" spans="1:13" x14ac:dyDescent="0.2">
      <c r="B5" s="18"/>
      <c r="C5" s="7"/>
    </row>
    <row r="6" spans="1:13" x14ac:dyDescent="0.2">
      <c r="B6" s="14"/>
      <c r="C6" s="15"/>
      <c r="D6" s="6"/>
      <c r="E6" s="6"/>
      <c r="F6" s="15"/>
      <c r="G6" s="6"/>
      <c r="H6" s="6"/>
      <c r="I6" s="6"/>
      <c r="J6" s="6"/>
    </row>
    <row r="7" spans="1:13" x14ac:dyDescent="0.2">
      <c r="B7" s="18" t="s">
        <v>117</v>
      </c>
      <c r="C7" s="122">
        <v>18567629</v>
      </c>
      <c r="D7" s="5">
        <f>+C7/$C$16</f>
        <v>0.34662798050854449</v>
      </c>
      <c r="E7" s="5"/>
      <c r="F7" s="130">
        <v>18495378</v>
      </c>
      <c r="G7" s="5">
        <f>+F7/F16</f>
        <v>0.34248870222396449</v>
      </c>
      <c r="H7" s="5"/>
      <c r="I7" s="7">
        <f t="shared" ref="I7:I13" si="0">+F7-C7</f>
        <v>-72251</v>
      </c>
      <c r="J7" s="5">
        <f t="shared" ref="J7:J13" si="1">+I7/C7</f>
        <v>-3.8912345782005876E-3</v>
      </c>
    </row>
    <row r="8" spans="1:13" x14ac:dyDescent="0.2">
      <c r="B8" s="18" t="s">
        <v>2559</v>
      </c>
      <c r="C8" s="122">
        <v>4351489</v>
      </c>
      <c r="D8" s="5">
        <f t="shared" ref="D8:D13" si="2">+C8/$C$16</f>
        <v>8.1235350204118456E-2</v>
      </c>
      <c r="E8" s="5"/>
      <c r="F8" s="130">
        <v>4469723</v>
      </c>
      <c r="G8" s="5">
        <f>+F8/F16</f>
        <v>8.2768226179027293E-2</v>
      </c>
      <c r="H8" s="5"/>
      <c r="I8" s="7">
        <f t="shared" si="0"/>
        <v>118234</v>
      </c>
      <c r="J8" s="5">
        <f t="shared" si="1"/>
        <v>2.7170929307186575E-2</v>
      </c>
    </row>
    <row r="9" spans="1:13" x14ac:dyDescent="0.2">
      <c r="B9" s="18" t="s">
        <v>119</v>
      </c>
      <c r="C9" s="122">
        <v>3087060</v>
      </c>
      <c r="D9" s="5">
        <f t="shared" si="2"/>
        <v>5.7630480095692743E-2</v>
      </c>
      <c r="E9" s="5"/>
      <c r="F9" s="130">
        <v>3001877</v>
      </c>
      <c r="G9" s="5">
        <f>+F9/F16</f>
        <v>5.5587345009437919E-2</v>
      </c>
      <c r="H9" s="5"/>
      <c r="I9" s="7">
        <f t="shared" si="0"/>
        <v>-85183</v>
      </c>
      <c r="J9" s="5">
        <f t="shared" si="1"/>
        <v>-2.7593567990256102E-2</v>
      </c>
    </row>
    <row r="10" spans="1:13" x14ac:dyDescent="0.2">
      <c r="B10" s="18" t="s">
        <v>120</v>
      </c>
      <c r="C10" s="122">
        <v>7798449</v>
      </c>
      <c r="D10" s="5">
        <f t="shared" si="2"/>
        <v>0.14558458853141013</v>
      </c>
      <c r="E10" s="5"/>
      <c r="F10" s="130">
        <v>8569656</v>
      </c>
      <c r="G10" s="5">
        <f>+F10/F16</f>
        <v>0.15868885523430831</v>
      </c>
      <c r="H10" s="5"/>
      <c r="I10" s="7">
        <f t="shared" si="0"/>
        <v>771207</v>
      </c>
      <c r="J10" s="5">
        <f t="shared" si="1"/>
        <v>9.8892356672461407E-2</v>
      </c>
    </row>
    <row r="11" spans="1:13" x14ac:dyDescent="0.2">
      <c r="B11" s="18" t="s">
        <v>297</v>
      </c>
      <c r="C11" s="122">
        <v>10815870</v>
      </c>
      <c r="D11" s="5">
        <f t="shared" si="2"/>
        <v>0.20191501971215339</v>
      </c>
      <c r="E11" s="5"/>
      <c r="F11" s="130">
        <v>10496954</v>
      </c>
      <c r="G11" s="5">
        <f>+F11/F16</f>
        <v>0.1943776522309873</v>
      </c>
      <c r="H11" s="5"/>
      <c r="I11" s="7">
        <f t="shared" si="0"/>
        <v>-318916</v>
      </c>
      <c r="J11" s="5">
        <f t="shared" si="1"/>
        <v>-2.9485931321289918E-2</v>
      </c>
    </row>
    <row r="12" spans="1:13" x14ac:dyDescent="0.2">
      <c r="B12" s="18" t="s">
        <v>122</v>
      </c>
      <c r="C12" s="122">
        <v>850380</v>
      </c>
      <c r="D12" s="5">
        <f t="shared" si="2"/>
        <v>1.5875236523998623E-2</v>
      </c>
      <c r="E12" s="5"/>
      <c r="F12" s="130">
        <v>1404340</v>
      </c>
      <c r="G12" s="5">
        <f>+F12/F16</f>
        <v>2.6004906960063336E-2</v>
      </c>
      <c r="H12" s="5"/>
      <c r="I12" s="7">
        <f t="shared" si="0"/>
        <v>553960</v>
      </c>
      <c r="J12" s="5">
        <f t="shared" si="1"/>
        <v>0.65142642112937743</v>
      </c>
    </row>
    <row r="13" spans="1:13" x14ac:dyDescent="0.2">
      <c r="B13" s="18" t="s">
        <v>123</v>
      </c>
      <c r="C13" s="122">
        <f>14936907-6841338</f>
        <v>8095569</v>
      </c>
      <c r="D13" s="5">
        <f t="shared" si="2"/>
        <v>0.15113134442408219</v>
      </c>
      <c r="E13" s="5"/>
      <c r="F13" s="130">
        <f>14125876-6560919</f>
        <v>7564957</v>
      </c>
      <c r="G13" s="5">
        <f>+F13/F16</f>
        <v>0.14008431216221134</v>
      </c>
      <c r="H13" s="5"/>
      <c r="I13" s="7">
        <f t="shared" si="0"/>
        <v>-530612</v>
      </c>
      <c r="J13" s="5">
        <f t="shared" si="1"/>
        <v>-6.5543509047974263E-2</v>
      </c>
      <c r="M13" s="7"/>
    </row>
    <row r="15" spans="1:13" x14ac:dyDescent="0.2">
      <c r="B15" s="14"/>
      <c r="C15" s="15"/>
      <c r="D15" s="6"/>
      <c r="E15" s="6"/>
      <c r="F15" s="15"/>
      <c r="G15" s="6"/>
      <c r="H15" s="6"/>
      <c r="I15" s="6"/>
      <c r="J15" s="6"/>
    </row>
    <row r="16" spans="1:13" x14ac:dyDescent="0.2">
      <c r="B16" s="24" t="s">
        <v>843</v>
      </c>
      <c r="C16" s="25">
        <f>SUM(C7:C15)</f>
        <v>53566446</v>
      </c>
      <c r="D16" s="26">
        <f>SUM(D7:D15)</f>
        <v>0.99999999999999989</v>
      </c>
      <c r="E16" s="26"/>
      <c r="F16" s="25">
        <f>SUM(F7:F15)</f>
        <v>54002885</v>
      </c>
      <c r="G16" s="26">
        <f>SUM(G7:G15)</f>
        <v>1</v>
      </c>
      <c r="H16" s="26"/>
      <c r="I16" s="27">
        <f>SUM(I7:I15)</f>
        <v>436439</v>
      </c>
      <c r="J16" s="26">
        <f>+I16/C16</f>
        <v>8.1476191270931052E-3</v>
      </c>
    </row>
    <row r="17" spans="2:10" x14ac:dyDescent="0.2">
      <c r="C17" s="7"/>
      <c r="I17" s="4"/>
      <c r="J17" s="43"/>
    </row>
    <row r="18" spans="2:10" x14ac:dyDescent="0.2">
      <c r="B18" s="18" t="s">
        <v>121</v>
      </c>
      <c r="C18" s="122">
        <v>18419317</v>
      </c>
      <c r="D18" s="5"/>
      <c r="E18" s="5"/>
      <c r="F18" s="130">
        <v>18582310</v>
      </c>
      <c r="G18" s="5"/>
      <c r="H18" s="5"/>
      <c r="I18" s="7"/>
      <c r="J18" s="5"/>
    </row>
    <row r="19" spans="2:10" x14ac:dyDescent="0.2">
      <c r="C19" s="7"/>
    </row>
    <row r="20" spans="2:10" x14ac:dyDescent="0.2">
      <c r="B20" s="24" t="s">
        <v>108</v>
      </c>
      <c r="C20" s="25">
        <f>+C18+C16</f>
        <v>71985763</v>
      </c>
      <c r="D20" s="26"/>
      <c r="E20" s="26"/>
      <c r="F20" s="25">
        <f>+F18+F16</f>
        <v>72585195</v>
      </c>
      <c r="G20" s="97"/>
      <c r="H20" s="97"/>
      <c r="I20" s="98"/>
      <c r="J20" s="97"/>
    </row>
    <row r="21" spans="2:10" x14ac:dyDescent="0.2">
      <c r="C21" s="7"/>
    </row>
    <row r="22" spans="2:10" x14ac:dyDescent="0.2">
      <c r="C22" s="7"/>
    </row>
    <row r="23" spans="2:10" x14ac:dyDescent="0.2">
      <c r="C23" s="7"/>
    </row>
    <row r="24" spans="2:10" x14ac:dyDescent="0.2">
      <c r="C24" s="7"/>
    </row>
    <row r="26" spans="2:10" x14ac:dyDescent="0.2">
      <c r="B26" s="18" t="s">
        <v>119</v>
      </c>
      <c r="C26" s="7">
        <f>C9</f>
        <v>3087060</v>
      </c>
      <c r="D26" s="122">
        <f>F9</f>
        <v>3001877</v>
      </c>
      <c r="F26"/>
    </row>
    <row r="27" spans="2:10" x14ac:dyDescent="0.2">
      <c r="B27" s="18" t="s">
        <v>297</v>
      </c>
      <c r="C27" s="7">
        <f>C11</f>
        <v>10815870</v>
      </c>
      <c r="D27" s="122">
        <f>F11</f>
        <v>10496954</v>
      </c>
      <c r="F27"/>
      <c r="G27" s="7"/>
    </row>
    <row r="28" spans="2:10" x14ac:dyDescent="0.2">
      <c r="B28" s="18" t="s">
        <v>122</v>
      </c>
      <c r="C28" s="7">
        <f>C12</f>
        <v>850380</v>
      </c>
      <c r="D28" s="122">
        <f>F12</f>
        <v>1404340</v>
      </c>
      <c r="F28"/>
    </row>
    <row r="29" spans="2:10" x14ac:dyDescent="0.2">
      <c r="B29" s="18" t="s">
        <v>117</v>
      </c>
      <c r="C29" s="7">
        <f>C7</f>
        <v>18567629</v>
      </c>
      <c r="D29" s="122">
        <f>F7</f>
        <v>18495378</v>
      </c>
      <c r="F29"/>
    </row>
    <row r="30" spans="2:10" x14ac:dyDescent="0.2">
      <c r="B30" s="18" t="s">
        <v>123</v>
      </c>
      <c r="C30" s="7">
        <f>C13</f>
        <v>8095569</v>
      </c>
      <c r="D30" s="122">
        <f>F13</f>
        <v>7564957</v>
      </c>
      <c r="F30"/>
    </row>
    <row r="31" spans="2:10" x14ac:dyDescent="0.2">
      <c r="B31" s="18" t="s">
        <v>118</v>
      </c>
      <c r="C31" s="7">
        <f>C8</f>
        <v>4351489</v>
      </c>
      <c r="D31" s="122">
        <f>F8</f>
        <v>4469723</v>
      </c>
      <c r="F31"/>
    </row>
    <row r="32" spans="2:10" x14ac:dyDescent="0.2">
      <c r="B32" s="18" t="s">
        <v>120</v>
      </c>
      <c r="C32" s="7">
        <f>C10</f>
        <v>7798449</v>
      </c>
      <c r="D32" s="122">
        <f>F10</f>
        <v>8569656</v>
      </c>
      <c r="F32"/>
    </row>
  </sheetData>
  <mergeCells count="3">
    <mergeCell ref="C1:D1"/>
    <mergeCell ref="F1:G1"/>
    <mergeCell ref="I2:J2"/>
  </mergeCells>
  <printOptions horizontalCentered="1"/>
  <pageMargins left="0.75" right="0.75" top="1.5" bottom="1" header="0.5" footer="0.5"/>
  <pageSetup orientation="landscape" r:id="rId1"/>
  <headerFooter alignWithMargins="0">
    <oddHeader>&amp;C&amp;"Arial,Bold"Lincoln University
Total University General Funds Program Expenses
Comparitive Summary
2017-18 vs. 2018-19</oddHeader>
    <oddFooter>&amp;L&amp;P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M32"/>
  <sheetViews>
    <sheetView workbookViewId="0">
      <selection activeCell="D32" sqref="D32"/>
    </sheetView>
  </sheetViews>
  <sheetFormatPr defaultRowHeight="12.75" x14ac:dyDescent="0.2"/>
  <cols>
    <col min="1" max="1" width="7.140625" customWidth="1"/>
    <col min="2" max="2" width="47" bestFit="1" customWidth="1"/>
    <col min="3" max="3" width="10.7109375" bestFit="1" customWidth="1"/>
    <col min="4" max="4" width="10.5703125" bestFit="1" customWidth="1"/>
    <col min="5" max="5" width="0.7109375" customWidth="1"/>
    <col min="6" max="6" width="10.7109375" style="7" customWidth="1"/>
    <col min="7" max="7" width="10.5703125" customWidth="1"/>
    <col min="8" max="8" width="1.42578125" customWidth="1"/>
    <col min="9" max="9" width="17.85546875" bestFit="1" customWidth="1"/>
    <col min="10" max="10" width="11.42578125" bestFit="1" customWidth="1"/>
  </cols>
  <sheetData>
    <row r="1" spans="1:13" x14ac:dyDescent="0.2">
      <c r="A1" s="18"/>
      <c r="B1" s="18"/>
      <c r="C1" s="144" t="s">
        <v>2497</v>
      </c>
      <c r="D1" s="144"/>
      <c r="E1" s="1"/>
      <c r="F1" s="144" t="s">
        <v>2555</v>
      </c>
      <c r="G1" s="144"/>
      <c r="H1" s="18"/>
      <c r="I1" s="18"/>
      <c r="J1" s="18"/>
    </row>
    <row r="2" spans="1:13" x14ac:dyDescent="0.2">
      <c r="A2" s="18"/>
      <c r="B2" s="18"/>
      <c r="C2" s="28"/>
      <c r="D2" s="1" t="s">
        <v>124</v>
      </c>
      <c r="E2" s="1"/>
      <c r="F2" s="28"/>
      <c r="G2" s="1" t="s">
        <v>124</v>
      </c>
      <c r="H2" s="1"/>
      <c r="I2" s="144" t="s">
        <v>2556</v>
      </c>
      <c r="J2" s="144"/>
    </row>
    <row r="3" spans="1:13" x14ac:dyDescent="0.2">
      <c r="A3" s="18"/>
      <c r="B3" s="18"/>
      <c r="C3" s="28" t="s">
        <v>99</v>
      </c>
      <c r="D3" s="1" t="s">
        <v>125</v>
      </c>
      <c r="E3" s="1"/>
      <c r="F3" s="28" t="s">
        <v>99</v>
      </c>
      <c r="G3" s="1" t="s">
        <v>125</v>
      </c>
      <c r="H3" s="1"/>
      <c r="I3" s="21" t="s">
        <v>99</v>
      </c>
      <c r="J3" s="21" t="s">
        <v>124</v>
      </c>
    </row>
    <row r="4" spans="1:13" x14ac:dyDescent="0.2">
      <c r="A4" s="18"/>
      <c r="B4" s="18" t="s">
        <v>116</v>
      </c>
      <c r="C4" s="28"/>
      <c r="D4" s="1" t="s">
        <v>126</v>
      </c>
      <c r="E4" s="1"/>
      <c r="F4" s="28"/>
      <c r="G4" s="1" t="s">
        <v>126</v>
      </c>
      <c r="H4" s="1"/>
      <c r="I4" s="21" t="s">
        <v>127</v>
      </c>
      <c r="J4" s="21" t="s">
        <v>127</v>
      </c>
    </row>
    <row r="5" spans="1:13" x14ac:dyDescent="0.2">
      <c r="B5" s="18"/>
      <c r="C5" s="7"/>
    </row>
    <row r="6" spans="1:13" x14ac:dyDescent="0.2">
      <c r="B6" s="14"/>
      <c r="C6" s="15"/>
      <c r="D6" s="6"/>
      <c r="E6" s="6"/>
      <c r="F6" s="15"/>
      <c r="G6" s="6"/>
      <c r="H6" s="6"/>
      <c r="I6" s="6"/>
      <c r="J6" s="6"/>
    </row>
    <row r="7" spans="1:13" x14ac:dyDescent="0.2">
      <c r="B7" s="18" t="s">
        <v>117</v>
      </c>
      <c r="C7" s="7">
        <v>17226012</v>
      </c>
      <c r="D7" s="5">
        <f>+C7/$C$16</f>
        <v>0.33990675361454059</v>
      </c>
      <c r="E7" s="5"/>
      <c r="F7" s="130">
        <v>18567629</v>
      </c>
      <c r="G7" s="5">
        <f>+F7/F16</f>
        <v>0.34662798050854449</v>
      </c>
      <c r="H7" s="5"/>
      <c r="I7" s="7">
        <f t="shared" ref="I7:I13" si="0">+F7-C7</f>
        <v>1341617</v>
      </c>
      <c r="J7" s="5">
        <f t="shared" ref="J7:J13" si="1">+I7/C7</f>
        <v>7.7883203610911222E-2</v>
      </c>
    </row>
    <row r="8" spans="1:13" x14ac:dyDescent="0.2">
      <c r="B8" s="18" t="s">
        <v>2559</v>
      </c>
      <c r="C8" s="7">
        <v>3871306</v>
      </c>
      <c r="D8" s="5">
        <f t="shared" ref="D8:D13" si="2">+C8/$C$16</f>
        <v>7.6389303264649558E-2</v>
      </c>
      <c r="E8" s="5"/>
      <c r="F8" s="130">
        <v>4351489</v>
      </c>
      <c r="G8" s="5">
        <f>+F8/F16</f>
        <v>8.1235350204118456E-2</v>
      </c>
      <c r="H8" s="5"/>
      <c r="I8" s="7">
        <f t="shared" si="0"/>
        <v>480183</v>
      </c>
      <c r="J8" s="5">
        <f t="shared" si="1"/>
        <v>0.12403643628274283</v>
      </c>
    </row>
    <row r="9" spans="1:13" x14ac:dyDescent="0.2">
      <c r="B9" s="18" t="s">
        <v>119</v>
      </c>
      <c r="C9" s="7">
        <v>2276129</v>
      </c>
      <c r="D9" s="5">
        <f t="shared" si="2"/>
        <v>4.4912985036693963E-2</v>
      </c>
      <c r="E9" s="5"/>
      <c r="F9" s="130">
        <v>3087060</v>
      </c>
      <c r="G9" s="5">
        <f>+F9/F16</f>
        <v>5.7630480095692743E-2</v>
      </c>
      <c r="H9" s="5"/>
      <c r="I9" s="7">
        <f t="shared" si="0"/>
        <v>810931</v>
      </c>
      <c r="J9" s="5">
        <f t="shared" si="1"/>
        <v>0.35627637976582172</v>
      </c>
    </row>
    <row r="10" spans="1:13" x14ac:dyDescent="0.2">
      <c r="B10" s="18" t="s">
        <v>120</v>
      </c>
      <c r="C10" s="7">
        <v>6669939</v>
      </c>
      <c r="D10" s="5">
        <f t="shared" si="2"/>
        <v>0.13161243079924798</v>
      </c>
      <c r="E10" s="5"/>
      <c r="F10" s="130">
        <v>7798449</v>
      </c>
      <c r="G10" s="5">
        <f>+F10/F16</f>
        <v>0.14558458853141013</v>
      </c>
      <c r="H10" s="5"/>
      <c r="I10" s="7">
        <f t="shared" si="0"/>
        <v>1128510</v>
      </c>
      <c r="J10" s="5">
        <f t="shared" si="1"/>
        <v>0.16919345139438308</v>
      </c>
    </row>
    <row r="11" spans="1:13" x14ac:dyDescent="0.2">
      <c r="B11" s="18" t="s">
        <v>297</v>
      </c>
      <c r="C11" s="7">
        <v>9937496</v>
      </c>
      <c r="D11" s="5">
        <f t="shared" si="2"/>
        <v>0.1960884506766559</v>
      </c>
      <c r="E11" s="5"/>
      <c r="F11" s="130">
        <v>10815870</v>
      </c>
      <c r="G11" s="5">
        <f>+F11/F16</f>
        <v>0.20191501971215339</v>
      </c>
      <c r="H11" s="5"/>
      <c r="I11" s="7">
        <f t="shared" si="0"/>
        <v>878374</v>
      </c>
      <c r="J11" s="5">
        <f t="shared" si="1"/>
        <v>8.8389872056300708E-2</v>
      </c>
    </row>
    <row r="12" spans="1:13" x14ac:dyDescent="0.2">
      <c r="B12" s="18" t="s">
        <v>122</v>
      </c>
      <c r="C12" s="7">
        <v>738777</v>
      </c>
      <c r="D12" s="5">
        <f t="shared" si="2"/>
        <v>1.4577680064026976E-2</v>
      </c>
      <c r="E12" s="5"/>
      <c r="F12" s="130">
        <v>850380</v>
      </c>
      <c r="G12" s="5">
        <f>+F12/F16</f>
        <v>1.5875236523998623E-2</v>
      </c>
      <c r="H12" s="5"/>
      <c r="I12" s="7">
        <f t="shared" si="0"/>
        <v>111603</v>
      </c>
      <c r="J12" s="5">
        <f t="shared" si="1"/>
        <v>0.15106452962125241</v>
      </c>
    </row>
    <row r="13" spans="1:13" x14ac:dyDescent="0.2">
      <c r="B13" s="18" t="s">
        <v>123</v>
      </c>
      <c r="C13" s="7">
        <f>9858060+100921</f>
        <v>9958981</v>
      </c>
      <c r="D13" s="5">
        <f t="shared" si="2"/>
        <v>0.19651239654418509</v>
      </c>
      <c r="E13" s="5"/>
      <c r="F13" s="130">
        <f>14936907-6841338</f>
        <v>8095569</v>
      </c>
      <c r="G13" s="5">
        <f>+F13/F16</f>
        <v>0.15113134442408219</v>
      </c>
      <c r="H13" s="5"/>
      <c r="I13" s="7">
        <f t="shared" si="0"/>
        <v>-1863412</v>
      </c>
      <c r="J13" s="5">
        <f t="shared" si="1"/>
        <v>-0.18710870118137587</v>
      </c>
      <c r="M13" s="7"/>
    </row>
    <row r="15" spans="1:13" x14ac:dyDescent="0.2">
      <c r="B15" s="14"/>
      <c r="C15" s="15"/>
      <c r="D15" s="6"/>
      <c r="E15" s="6"/>
      <c r="F15" s="15"/>
      <c r="G15" s="6"/>
      <c r="H15" s="6"/>
      <c r="I15" s="6"/>
      <c r="J15" s="6"/>
    </row>
    <row r="16" spans="1:13" x14ac:dyDescent="0.2">
      <c r="B16" s="24" t="s">
        <v>843</v>
      </c>
      <c r="C16" s="25">
        <f>SUM(C7:C15)</f>
        <v>50678640</v>
      </c>
      <c r="D16" s="26">
        <f>SUM(D7:D15)</f>
        <v>1</v>
      </c>
      <c r="E16" s="26"/>
      <c r="F16" s="25">
        <f>SUM(F7:F15)</f>
        <v>53566446</v>
      </c>
      <c r="G16" s="26">
        <f>SUM(G7:G15)</f>
        <v>0.99999999999999989</v>
      </c>
      <c r="H16" s="26"/>
      <c r="I16" s="27">
        <f>SUM(I7:I15)</f>
        <v>2887806</v>
      </c>
      <c r="J16" s="26">
        <f>+I16/C16</f>
        <v>5.6982705139680151E-2</v>
      </c>
    </row>
    <row r="17" spans="2:10" x14ac:dyDescent="0.2">
      <c r="C17" s="7"/>
      <c r="I17" s="4"/>
      <c r="J17" s="43"/>
    </row>
    <row r="18" spans="2:10" x14ac:dyDescent="0.2">
      <c r="B18" s="18" t="s">
        <v>121</v>
      </c>
      <c r="C18" s="7">
        <v>18158146</v>
      </c>
      <c r="D18" s="5"/>
      <c r="E18" s="5"/>
      <c r="F18" s="130">
        <v>18419317</v>
      </c>
      <c r="G18" s="5"/>
      <c r="H18" s="5"/>
      <c r="I18" s="7"/>
      <c r="J18" s="5"/>
    </row>
    <row r="19" spans="2:10" x14ac:dyDescent="0.2">
      <c r="C19" s="7"/>
    </row>
    <row r="20" spans="2:10" x14ac:dyDescent="0.2">
      <c r="B20" s="24" t="s">
        <v>108</v>
      </c>
      <c r="C20" s="25">
        <f>+C18+C16</f>
        <v>68836786</v>
      </c>
      <c r="D20" s="26"/>
      <c r="E20" s="26"/>
      <c r="F20" s="25">
        <f>+F18+F16</f>
        <v>71985763</v>
      </c>
      <c r="G20" s="97"/>
      <c r="H20" s="97"/>
      <c r="I20" s="98"/>
      <c r="J20" s="97"/>
    </row>
    <row r="21" spans="2:10" x14ac:dyDescent="0.2">
      <c r="C21" s="7"/>
    </row>
    <row r="22" spans="2:10" x14ac:dyDescent="0.2">
      <c r="C22" s="7"/>
    </row>
    <row r="23" spans="2:10" x14ac:dyDescent="0.2">
      <c r="C23" s="7"/>
    </row>
    <row r="24" spans="2:10" x14ac:dyDescent="0.2">
      <c r="C24" s="7"/>
    </row>
    <row r="26" spans="2:10" x14ac:dyDescent="0.2">
      <c r="B26" s="18" t="s">
        <v>119</v>
      </c>
      <c r="C26" s="7">
        <f>C9</f>
        <v>2276129</v>
      </c>
      <c r="D26" s="122">
        <f>F9</f>
        <v>3087060</v>
      </c>
      <c r="F26"/>
    </row>
    <row r="27" spans="2:10" x14ac:dyDescent="0.2">
      <c r="B27" s="18" t="s">
        <v>297</v>
      </c>
      <c r="C27" s="7">
        <f>C11</f>
        <v>9937496</v>
      </c>
      <c r="D27" s="122">
        <f>F11</f>
        <v>10815870</v>
      </c>
      <c r="F27"/>
      <c r="G27" s="7"/>
    </row>
    <row r="28" spans="2:10" x14ac:dyDescent="0.2">
      <c r="B28" s="18" t="s">
        <v>122</v>
      </c>
      <c r="C28" s="7">
        <f>C12</f>
        <v>738777</v>
      </c>
      <c r="D28" s="122">
        <f>F12</f>
        <v>850380</v>
      </c>
      <c r="F28"/>
    </row>
    <row r="29" spans="2:10" x14ac:dyDescent="0.2">
      <c r="B29" s="18" t="s">
        <v>117</v>
      </c>
      <c r="C29" s="7">
        <f>C7</f>
        <v>17226012</v>
      </c>
      <c r="D29" s="122">
        <f>F7</f>
        <v>18567629</v>
      </c>
      <c r="F29"/>
    </row>
    <row r="30" spans="2:10" x14ac:dyDescent="0.2">
      <c r="B30" s="18" t="s">
        <v>123</v>
      </c>
      <c r="C30" s="7">
        <f>C13</f>
        <v>9958981</v>
      </c>
      <c r="D30" s="122">
        <f>F13</f>
        <v>8095569</v>
      </c>
      <c r="F30"/>
    </row>
    <row r="31" spans="2:10" x14ac:dyDescent="0.2">
      <c r="B31" s="18" t="s">
        <v>118</v>
      </c>
      <c r="C31" s="7">
        <f>C8</f>
        <v>3871306</v>
      </c>
      <c r="D31" s="122">
        <f>F8</f>
        <v>4351489</v>
      </c>
      <c r="F31"/>
    </row>
    <row r="32" spans="2:10" x14ac:dyDescent="0.2">
      <c r="B32" s="18" t="s">
        <v>120</v>
      </c>
      <c r="C32" s="7">
        <f>C10</f>
        <v>6669939</v>
      </c>
      <c r="D32" s="122">
        <f>F10</f>
        <v>7798449</v>
      </c>
      <c r="F32"/>
    </row>
  </sheetData>
  <mergeCells count="3">
    <mergeCell ref="C1:D1"/>
    <mergeCell ref="F1:G1"/>
    <mergeCell ref="I2:J2"/>
  </mergeCells>
  <printOptions horizontalCentered="1"/>
  <pageMargins left="0.75" right="0.75" top="1.5" bottom="1" header="0.5" footer="0.5"/>
  <pageSetup orientation="landscape" r:id="rId1"/>
  <headerFooter alignWithMargins="0">
    <oddHeader>&amp;C&amp;"Arial,Bold"Lincoln University
Total University General Funds Program Expenses
Comparitive Summary
2017-18 vs. 2018-19</oddHeader>
    <oddFooter>&amp;L&amp;P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32"/>
  <sheetViews>
    <sheetView workbookViewId="0">
      <selection activeCell="F20" sqref="F20"/>
    </sheetView>
  </sheetViews>
  <sheetFormatPr defaultRowHeight="12.75" x14ac:dyDescent="0.2"/>
  <cols>
    <col min="1" max="1" width="7.140625" customWidth="1"/>
    <col min="2" max="2" width="47" bestFit="1" customWidth="1"/>
    <col min="3" max="3" width="10.7109375" bestFit="1" customWidth="1"/>
    <col min="4" max="4" width="10.5703125" bestFit="1" customWidth="1"/>
    <col min="5" max="5" width="0.7109375" customWidth="1"/>
    <col min="6" max="6" width="10.7109375" style="7" customWidth="1"/>
    <col min="7" max="7" width="10.5703125" customWidth="1"/>
    <col min="8" max="8" width="1.42578125" customWidth="1"/>
    <col min="9" max="9" width="17.85546875" bestFit="1" customWidth="1"/>
    <col min="10" max="10" width="11.42578125" bestFit="1" customWidth="1"/>
  </cols>
  <sheetData>
    <row r="1" spans="1:13" x14ac:dyDescent="0.2">
      <c r="A1" s="18"/>
      <c r="B1" s="18"/>
      <c r="C1" s="144" t="s">
        <v>1644</v>
      </c>
      <c r="D1" s="144"/>
      <c r="E1" s="1"/>
      <c r="F1" s="144" t="s">
        <v>2497</v>
      </c>
      <c r="G1" s="144"/>
      <c r="H1" s="18"/>
      <c r="I1" s="18"/>
      <c r="J1" s="18"/>
    </row>
    <row r="2" spans="1:13" x14ac:dyDescent="0.2">
      <c r="A2" s="18"/>
      <c r="B2" s="18"/>
      <c r="C2" s="28"/>
      <c r="D2" s="1" t="s">
        <v>124</v>
      </c>
      <c r="E2" s="1"/>
      <c r="F2" s="28"/>
      <c r="G2" s="1" t="s">
        <v>124</v>
      </c>
      <c r="H2" s="1"/>
      <c r="I2" s="144" t="s">
        <v>2498</v>
      </c>
      <c r="J2" s="144"/>
    </row>
    <row r="3" spans="1:13" x14ac:dyDescent="0.2">
      <c r="A3" s="18"/>
      <c r="B3" s="18"/>
      <c r="C3" s="28" t="s">
        <v>99</v>
      </c>
      <c r="D3" s="1" t="s">
        <v>125</v>
      </c>
      <c r="E3" s="1"/>
      <c r="F3" s="28" t="s">
        <v>99</v>
      </c>
      <c r="G3" s="1" t="s">
        <v>125</v>
      </c>
      <c r="H3" s="1"/>
      <c r="I3" s="21" t="s">
        <v>99</v>
      </c>
      <c r="J3" s="21" t="s">
        <v>124</v>
      </c>
    </row>
    <row r="4" spans="1:13" x14ac:dyDescent="0.2">
      <c r="A4" s="18"/>
      <c r="B4" s="18" t="s">
        <v>116</v>
      </c>
      <c r="C4" s="28"/>
      <c r="D4" s="1" t="s">
        <v>126</v>
      </c>
      <c r="E4" s="1"/>
      <c r="F4" s="28"/>
      <c r="G4" s="1" t="s">
        <v>126</v>
      </c>
      <c r="H4" s="1"/>
      <c r="I4" s="21" t="s">
        <v>127</v>
      </c>
      <c r="J4" s="21" t="s">
        <v>127</v>
      </c>
    </row>
    <row r="5" spans="1:13" x14ac:dyDescent="0.2">
      <c r="B5" s="18"/>
      <c r="C5" s="7"/>
    </row>
    <row r="6" spans="1:13" x14ac:dyDescent="0.2">
      <c r="B6" s="14"/>
      <c r="C6" s="15"/>
      <c r="D6" s="6"/>
      <c r="E6" s="6"/>
      <c r="F6" s="15"/>
      <c r="G6" s="6"/>
      <c r="H6" s="6"/>
      <c r="I6" s="6"/>
      <c r="J6" s="6"/>
    </row>
    <row r="7" spans="1:13" x14ac:dyDescent="0.2">
      <c r="B7" s="18" t="s">
        <v>117</v>
      </c>
      <c r="C7" s="7">
        <v>19026758</v>
      </c>
      <c r="D7" s="5">
        <f>+C7/$C$16</f>
        <v>0.37600408517123551</v>
      </c>
      <c r="E7" s="5"/>
      <c r="F7" s="130">
        <v>21255327</v>
      </c>
      <c r="G7" s="5">
        <f>+F7/F16</f>
        <v>0.36856336868013495</v>
      </c>
      <c r="H7" s="5"/>
      <c r="I7" s="7">
        <f t="shared" ref="I7:I13" si="0">+F7-C7</f>
        <v>2228569</v>
      </c>
      <c r="J7" s="5">
        <f t="shared" ref="J7:J13" si="1">+I7/C7</f>
        <v>0.11712815183753322</v>
      </c>
    </row>
    <row r="8" spans="1:13" x14ac:dyDescent="0.2">
      <c r="B8" s="18" t="s">
        <v>118</v>
      </c>
      <c r="C8" s="7">
        <v>831397</v>
      </c>
      <c r="D8" s="5">
        <f t="shared" ref="D8:D13" si="2">+C8/$C$16</f>
        <v>1.6429949253525467E-2</v>
      </c>
      <c r="E8" s="5"/>
      <c r="F8" s="130">
        <v>958024</v>
      </c>
      <c r="G8" s="5">
        <f>+F8/F16</f>
        <v>1.6611955803663602E-2</v>
      </c>
      <c r="H8" s="5"/>
      <c r="I8" s="7">
        <f t="shared" si="0"/>
        <v>126627</v>
      </c>
      <c r="J8" s="5">
        <f t="shared" si="1"/>
        <v>0.1523062989161616</v>
      </c>
    </row>
    <row r="9" spans="1:13" x14ac:dyDescent="0.2">
      <c r="B9" s="18" t="s">
        <v>119</v>
      </c>
      <c r="C9" s="7">
        <v>4143872</v>
      </c>
      <c r="D9" s="5">
        <f t="shared" si="2"/>
        <v>8.1890609026860905E-2</v>
      </c>
      <c r="E9" s="5"/>
      <c r="F9" s="130">
        <v>4450390</v>
      </c>
      <c r="G9" s="5">
        <f>+F9/F16</f>
        <v>7.7168924775440337E-2</v>
      </c>
      <c r="H9" s="5"/>
      <c r="I9" s="7">
        <f t="shared" si="0"/>
        <v>306518</v>
      </c>
      <c r="J9" s="5">
        <f t="shared" si="1"/>
        <v>7.396898359794897E-2</v>
      </c>
    </row>
    <row r="10" spans="1:13" x14ac:dyDescent="0.2">
      <c r="B10" s="18" t="s">
        <v>120</v>
      </c>
      <c r="C10" s="7">
        <v>9046896</v>
      </c>
      <c r="D10" s="5">
        <f t="shared" si="2"/>
        <v>0.178783471893599</v>
      </c>
      <c r="E10" s="5"/>
      <c r="F10" s="130">
        <v>9117875</v>
      </c>
      <c r="G10" s="5">
        <f>+F10/F16</f>
        <v>0.1581022359808619</v>
      </c>
      <c r="H10" s="5"/>
      <c r="I10" s="7">
        <f t="shared" si="0"/>
        <v>70979</v>
      </c>
      <c r="J10" s="5">
        <f t="shared" si="1"/>
        <v>7.8456743616816191E-3</v>
      </c>
    </row>
    <row r="11" spans="1:13" x14ac:dyDescent="0.2">
      <c r="B11" s="18" t="s">
        <v>297</v>
      </c>
      <c r="C11" s="7">
        <v>10507993</v>
      </c>
      <c r="D11" s="5">
        <f t="shared" si="2"/>
        <v>0.20765746297665355</v>
      </c>
      <c r="E11" s="5"/>
      <c r="F11" s="130">
        <v>11065070</v>
      </c>
      <c r="G11" s="5">
        <f>+F11/F16</f>
        <v>0.1918662307044959</v>
      </c>
      <c r="H11" s="5"/>
      <c r="I11" s="7">
        <f t="shared" si="0"/>
        <v>557077</v>
      </c>
      <c r="J11" s="5">
        <f t="shared" si="1"/>
        <v>5.3014595651139092E-2</v>
      </c>
    </row>
    <row r="12" spans="1:13" x14ac:dyDescent="0.2">
      <c r="B12" s="18" t="s">
        <v>122</v>
      </c>
      <c r="C12" s="7">
        <v>821658</v>
      </c>
      <c r="D12" s="5">
        <f t="shared" si="2"/>
        <v>1.6237488520830876E-2</v>
      </c>
      <c r="E12" s="5"/>
      <c r="F12" s="130">
        <v>966007</v>
      </c>
      <c r="G12" s="5">
        <f>+F12/F16</f>
        <v>1.6750379520794535E-2</v>
      </c>
      <c r="H12" s="5"/>
      <c r="I12" s="7">
        <f t="shared" si="0"/>
        <v>144349</v>
      </c>
      <c r="J12" s="5">
        <f t="shared" si="1"/>
        <v>0.17568014916181671</v>
      </c>
    </row>
    <row r="13" spans="1:13" x14ac:dyDescent="0.2">
      <c r="B13" s="18" t="s">
        <v>123</v>
      </c>
      <c r="C13" s="7">
        <v>6223956</v>
      </c>
      <c r="D13" s="5">
        <f t="shared" si="2"/>
        <v>0.12299693315729471</v>
      </c>
      <c r="E13" s="5"/>
      <c r="F13" s="130">
        <f>16227677-6369617</f>
        <v>9858060</v>
      </c>
      <c r="G13" s="5">
        <f>+F13/F16</f>
        <v>0.17093690453460872</v>
      </c>
      <c r="H13" s="5"/>
      <c r="I13" s="7">
        <f t="shared" si="0"/>
        <v>3634104</v>
      </c>
      <c r="J13" s="5">
        <f t="shared" si="1"/>
        <v>0.58388973186828441</v>
      </c>
      <c r="M13" s="7"/>
    </row>
    <row r="15" spans="1:13" x14ac:dyDescent="0.2">
      <c r="B15" s="14"/>
      <c r="C15" s="15"/>
      <c r="D15" s="6"/>
      <c r="E15" s="6"/>
      <c r="F15" s="15"/>
      <c r="G15" s="6"/>
      <c r="H15" s="6"/>
      <c r="I15" s="6"/>
      <c r="J15" s="6"/>
    </row>
    <row r="16" spans="1:13" x14ac:dyDescent="0.2">
      <c r="B16" s="24" t="s">
        <v>843</v>
      </c>
      <c r="C16" s="25">
        <f>SUM(C7:C15)</f>
        <v>50602530</v>
      </c>
      <c r="D16" s="26">
        <f>SUM(D7:D15)</f>
        <v>1</v>
      </c>
      <c r="E16" s="26"/>
      <c r="F16" s="25">
        <f>SUM(F7:F15)</f>
        <v>57670753</v>
      </c>
      <c r="G16" s="26">
        <f>SUM(G7:G15)</f>
        <v>1</v>
      </c>
      <c r="H16" s="26"/>
      <c r="I16" s="27">
        <f>SUM(I7:I15)</f>
        <v>7068223</v>
      </c>
      <c r="J16" s="26">
        <f>+I16/C16</f>
        <v>0.13968121752015167</v>
      </c>
    </row>
    <row r="17" spans="2:10" x14ac:dyDescent="0.2">
      <c r="C17" s="7"/>
      <c r="I17" s="4"/>
      <c r="J17" s="43"/>
    </row>
    <row r="18" spans="2:10" x14ac:dyDescent="0.2">
      <c r="B18" s="18" t="s">
        <v>121</v>
      </c>
      <c r="C18" s="7">
        <v>10752061</v>
      </c>
      <c r="D18" s="5"/>
      <c r="E18" s="5"/>
      <c r="F18" s="130">
        <v>11166033</v>
      </c>
      <c r="G18" s="5"/>
      <c r="H18" s="5"/>
      <c r="I18" s="7"/>
      <c r="J18" s="5"/>
    </row>
    <row r="19" spans="2:10" x14ac:dyDescent="0.2">
      <c r="C19" s="7"/>
    </row>
    <row r="20" spans="2:10" x14ac:dyDescent="0.2">
      <c r="B20" s="24" t="s">
        <v>108</v>
      </c>
      <c r="C20" s="25">
        <f>+C18+C16</f>
        <v>61354591</v>
      </c>
      <c r="D20" s="26"/>
      <c r="E20" s="26"/>
      <c r="F20" s="25">
        <f>+F18+F16</f>
        <v>68836786</v>
      </c>
      <c r="G20" s="97"/>
      <c r="H20" s="97"/>
      <c r="I20" s="98"/>
      <c r="J20" s="97"/>
    </row>
    <row r="21" spans="2:10" x14ac:dyDescent="0.2">
      <c r="C21" s="7"/>
    </row>
    <row r="22" spans="2:10" x14ac:dyDescent="0.2">
      <c r="C22" s="7"/>
    </row>
    <row r="23" spans="2:10" x14ac:dyDescent="0.2">
      <c r="C23" s="7"/>
    </row>
    <row r="24" spans="2:10" x14ac:dyDescent="0.2">
      <c r="C24" s="7"/>
    </row>
    <row r="26" spans="2:10" x14ac:dyDescent="0.2">
      <c r="B26" s="18" t="s">
        <v>119</v>
      </c>
      <c r="C26" s="7">
        <v>4143872</v>
      </c>
      <c r="D26" s="122">
        <f>F9</f>
        <v>4450390</v>
      </c>
      <c r="F26"/>
    </row>
    <row r="27" spans="2:10" x14ac:dyDescent="0.2">
      <c r="B27" s="18" t="s">
        <v>297</v>
      </c>
      <c r="C27" s="7">
        <v>10507993</v>
      </c>
      <c r="D27" s="122">
        <f>F11</f>
        <v>11065070</v>
      </c>
      <c r="F27"/>
      <c r="G27" s="7"/>
    </row>
    <row r="28" spans="2:10" x14ac:dyDescent="0.2">
      <c r="B28" s="18" t="s">
        <v>122</v>
      </c>
      <c r="C28" s="7">
        <v>821658</v>
      </c>
      <c r="D28" s="122">
        <f>F12</f>
        <v>966007</v>
      </c>
      <c r="F28"/>
    </row>
    <row r="29" spans="2:10" x14ac:dyDescent="0.2">
      <c r="B29" s="18" t="s">
        <v>117</v>
      </c>
      <c r="C29" s="7">
        <v>19026758</v>
      </c>
      <c r="D29" s="122">
        <f>F7</f>
        <v>21255327</v>
      </c>
      <c r="F29"/>
    </row>
    <row r="30" spans="2:10" x14ac:dyDescent="0.2">
      <c r="B30" s="18" t="s">
        <v>123</v>
      </c>
      <c r="C30" s="7">
        <v>6223956</v>
      </c>
      <c r="D30" s="122">
        <f>F13</f>
        <v>9858060</v>
      </c>
      <c r="F30"/>
    </row>
    <row r="31" spans="2:10" x14ac:dyDescent="0.2">
      <c r="B31" s="18" t="s">
        <v>118</v>
      </c>
      <c r="C31" s="7">
        <v>831397</v>
      </c>
      <c r="D31" s="122">
        <f>F8</f>
        <v>958024</v>
      </c>
      <c r="F31"/>
    </row>
    <row r="32" spans="2:10" x14ac:dyDescent="0.2">
      <c r="B32" s="18" t="s">
        <v>120</v>
      </c>
      <c r="C32" s="7">
        <v>9046896</v>
      </c>
      <c r="D32" s="122">
        <f>F10</f>
        <v>9117875</v>
      </c>
      <c r="F32"/>
    </row>
  </sheetData>
  <mergeCells count="3">
    <mergeCell ref="C1:D1"/>
    <mergeCell ref="F1:G1"/>
    <mergeCell ref="I2:J2"/>
  </mergeCells>
  <printOptions horizontalCentered="1"/>
  <pageMargins left="0.75" right="0.75" top="1.5" bottom="1" header="0.5" footer="0.5"/>
  <pageSetup orientation="landscape" r:id="rId1"/>
  <headerFooter alignWithMargins="0">
    <oddHeader>&amp;C&amp;"Arial,Bold"Lincoln University
Total University General Funds Program Expenses
Comparitive Summary
2016-17 vs. 2017-18</oddHeader>
    <oddFooter>&amp;L&amp;P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K12"/>
  <sheetViews>
    <sheetView workbookViewId="0"/>
  </sheetViews>
  <sheetFormatPr defaultRowHeight="12.75" x14ac:dyDescent="0.2"/>
  <cols>
    <col min="1" max="1" width="7.140625" customWidth="1"/>
    <col min="2" max="2" width="28.7109375" bestFit="1" customWidth="1"/>
    <col min="3" max="3" width="11" style="4" customWidth="1"/>
    <col min="4" max="4" width="14" bestFit="1" customWidth="1"/>
    <col min="6" max="6" width="10.7109375" customWidth="1"/>
    <col min="7" max="7" width="14" customWidth="1"/>
    <col min="9" max="9" width="11.85546875" bestFit="1" customWidth="1"/>
    <col min="10" max="10" width="13.85546875" bestFit="1" customWidth="1"/>
  </cols>
  <sheetData>
    <row r="1" spans="2:11" x14ac:dyDescent="0.2">
      <c r="C1" s="3"/>
      <c r="D1" s="8" t="s">
        <v>1103</v>
      </c>
      <c r="F1" s="3"/>
      <c r="G1" s="8" t="s">
        <v>1644</v>
      </c>
    </row>
    <row r="2" spans="2:11" x14ac:dyDescent="0.2">
      <c r="C2" s="20"/>
      <c r="D2" s="21" t="s">
        <v>111</v>
      </c>
      <c r="E2" s="18"/>
      <c r="F2" s="20"/>
      <c r="G2" s="21" t="s">
        <v>111</v>
      </c>
      <c r="H2" s="18"/>
      <c r="I2" s="13" t="s">
        <v>1646</v>
      </c>
      <c r="J2" s="14" t="s">
        <v>1644</v>
      </c>
    </row>
    <row r="3" spans="2:11" x14ac:dyDescent="0.2">
      <c r="C3" s="20"/>
      <c r="D3" s="1" t="s">
        <v>112</v>
      </c>
      <c r="E3" s="18"/>
      <c r="F3" s="20"/>
      <c r="G3" s="1" t="s">
        <v>112</v>
      </c>
      <c r="H3" s="18"/>
      <c r="I3" s="22" t="s">
        <v>110</v>
      </c>
      <c r="J3" s="1" t="s">
        <v>111</v>
      </c>
      <c r="K3" s="2"/>
    </row>
    <row r="4" spans="2:11" x14ac:dyDescent="0.2">
      <c r="B4" s="18" t="s">
        <v>109</v>
      </c>
      <c r="C4" s="20" t="s">
        <v>110</v>
      </c>
      <c r="D4" s="1" t="s">
        <v>113</v>
      </c>
      <c r="E4" s="18"/>
      <c r="F4" s="20" t="s">
        <v>110</v>
      </c>
      <c r="G4" s="1" t="s">
        <v>113</v>
      </c>
      <c r="H4" s="18"/>
      <c r="I4" s="22" t="s">
        <v>115</v>
      </c>
      <c r="J4" s="1" t="s">
        <v>115</v>
      </c>
      <c r="K4" s="2"/>
    </row>
    <row r="5" spans="2:11" x14ac:dyDescent="0.2">
      <c r="B5" s="14"/>
      <c r="C5" s="9"/>
      <c r="D5" s="6"/>
      <c r="E5" s="6"/>
      <c r="F5" s="9"/>
      <c r="G5" s="6"/>
      <c r="H5" s="6"/>
      <c r="I5" s="6"/>
      <c r="J5" s="6"/>
    </row>
    <row r="6" spans="2:11" x14ac:dyDescent="0.2">
      <c r="B6" s="18"/>
      <c r="D6" s="5"/>
      <c r="F6" s="4"/>
      <c r="G6" s="5"/>
      <c r="I6" s="4"/>
      <c r="J6" s="5"/>
    </row>
    <row r="7" spans="2:11" x14ac:dyDescent="0.2">
      <c r="B7" s="18" t="s">
        <v>128</v>
      </c>
      <c r="D7" s="5"/>
      <c r="F7" s="4"/>
      <c r="G7" s="5"/>
      <c r="I7" s="4"/>
      <c r="J7" s="5"/>
    </row>
    <row r="8" spans="2:11" x14ac:dyDescent="0.2">
      <c r="B8" s="18" t="s">
        <v>131</v>
      </c>
      <c r="C8" s="29">
        <f>'COMP SUMMARY - FY17'!$D$14</f>
        <v>13583347</v>
      </c>
      <c r="D8" s="5">
        <v>1</v>
      </c>
      <c r="F8" s="121">
        <f>+'COMP SUMMARY - FY17'!G14</f>
        <v>14688106</v>
      </c>
      <c r="G8" s="5">
        <v>1</v>
      </c>
      <c r="I8" s="40">
        <f>+F8-C8</f>
        <v>1104759</v>
      </c>
      <c r="J8" s="5">
        <f>+I8/C8</f>
        <v>8.1331869089407788E-2</v>
      </c>
    </row>
    <row r="9" spans="2:11" x14ac:dyDescent="0.2">
      <c r="B9" s="18"/>
      <c r="D9" s="5"/>
      <c r="F9" s="4"/>
      <c r="G9" s="5"/>
      <c r="I9" s="40"/>
      <c r="J9" s="5"/>
    </row>
    <row r="10" spans="2:11" x14ac:dyDescent="0.2">
      <c r="B10" s="18" t="s">
        <v>129</v>
      </c>
      <c r="C10" s="29">
        <f>'COMP SUMMARY - FY17'!$D$29</f>
        <v>10127040</v>
      </c>
      <c r="D10" s="5">
        <v>1</v>
      </c>
      <c r="F10" s="121">
        <f>'Comp Sum Exp - FY17'!$F$18</f>
        <v>10752061</v>
      </c>
      <c r="G10" s="5">
        <v>1</v>
      </c>
      <c r="I10" s="40">
        <f>+F10-C10</f>
        <v>625021</v>
      </c>
      <c r="J10" s="5">
        <f>+I10/C10</f>
        <v>6.171803409485891E-2</v>
      </c>
    </row>
    <row r="11" spans="2:11" x14ac:dyDescent="0.2">
      <c r="B11" s="18" t="s">
        <v>130</v>
      </c>
      <c r="F11" s="4"/>
    </row>
    <row r="12" spans="2:11" x14ac:dyDescent="0.2">
      <c r="B12" s="18"/>
    </row>
  </sheetData>
  <phoneticPr fontId="7" type="noConversion"/>
  <printOptions horizontalCentered="1"/>
  <pageMargins left="0" right="0" top="1.5" bottom="1" header="0.5" footer="0.5"/>
  <pageSetup orientation="landscape" r:id="rId1"/>
  <headerFooter alignWithMargins="0">
    <oddHeader xml:space="preserve">&amp;C&amp;"Arial,Bold"Lincoln University
Total University Auxiliary Enterprises Operating Revenues And Expenditures
Comparitive Summary
2015-16 vs. 2016-17
</oddHeader>
    <oddFooter>&amp;L&amp;P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B1:K12"/>
  <sheetViews>
    <sheetView workbookViewId="0">
      <selection activeCell="F41" sqref="F41"/>
    </sheetView>
  </sheetViews>
  <sheetFormatPr defaultRowHeight="12.75" x14ac:dyDescent="0.2"/>
  <cols>
    <col min="1" max="1" width="7.140625" customWidth="1"/>
    <col min="2" max="2" width="28.7109375" bestFit="1" customWidth="1"/>
    <col min="3" max="3" width="11" style="4" customWidth="1"/>
    <col min="4" max="4" width="14" bestFit="1" customWidth="1"/>
    <col min="6" max="6" width="10.7109375" customWidth="1"/>
    <col min="7" max="7" width="14" customWidth="1"/>
    <col min="9" max="9" width="11.85546875" bestFit="1" customWidth="1"/>
    <col min="10" max="10" width="13.85546875" bestFit="1" customWidth="1"/>
  </cols>
  <sheetData>
    <row r="1" spans="2:11" x14ac:dyDescent="0.2">
      <c r="C1" s="144" t="s">
        <v>2555</v>
      </c>
      <c r="D1" s="144"/>
      <c r="F1" s="144" t="s">
        <v>2560</v>
      </c>
      <c r="G1" s="144"/>
    </row>
    <row r="2" spans="2:11" x14ac:dyDescent="0.2">
      <c r="C2" s="20"/>
      <c r="D2" s="21" t="s">
        <v>111</v>
      </c>
      <c r="E2" s="18"/>
      <c r="F2" s="20"/>
      <c r="G2" s="21" t="s">
        <v>111</v>
      </c>
      <c r="H2" s="18"/>
      <c r="I2" s="144" t="s">
        <v>2561</v>
      </c>
      <c r="J2" s="144"/>
    </row>
    <row r="3" spans="2:11" x14ac:dyDescent="0.2">
      <c r="C3" s="20"/>
      <c r="D3" s="1" t="s">
        <v>112</v>
      </c>
      <c r="E3" s="18"/>
      <c r="F3" s="20"/>
      <c r="G3" s="1" t="s">
        <v>112</v>
      </c>
      <c r="H3" s="18"/>
      <c r="I3" s="22" t="s">
        <v>110</v>
      </c>
      <c r="J3" s="1" t="s">
        <v>111</v>
      </c>
      <c r="K3" s="2"/>
    </row>
    <row r="4" spans="2:11" x14ac:dyDescent="0.2">
      <c r="B4" s="18" t="s">
        <v>109</v>
      </c>
      <c r="C4" s="20" t="s">
        <v>110</v>
      </c>
      <c r="D4" s="1" t="s">
        <v>113</v>
      </c>
      <c r="E4" s="18"/>
      <c r="F4" s="20" t="s">
        <v>110</v>
      </c>
      <c r="G4" s="1" t="s">
        <v>113</v>
      </c>
      <c r="H4" s="18"/>
      <c r="I4" s="22" t="s">
        <v>115</v>
      </c>
      <c r="J4" s="1" t="s">
        <v>115</v>
      </c>
      <c r="K4" s="2"/>
    </row>
    <row r="5" spans="2:11" x14ac:dyDescent="0.2">
      <c r="B5" s="14"/>
      <c r="C5" s="9"/>
      <c r="D5" s="6"/>
      <c r="E5" s="6"/>
      <c r="F5" s="9"/>
      <c r="G5" s="6"/>
      <c r="H5" s="6"/>
      <c r="I5" s="6"/>
      <c r="J5" s="6"/>
    </row>
    <row r="6" spans="2:11" x14ac:dyDescent="0.2">
      <c r="B6" s="18"/>
      <c r="D6" s="5"/>
      <c r="F6" s="4"/>
      <c r="G6" s="5"/>
      <c r="I6" s="4"/>
      <c r="J6" s="5"/>
    </row>
    <row r="7" spans="2:11" x14ac:dyDescent="0.2">
      <c r="B7" s="18" t="s">
        <v>128</v>
      </c>
      <c r="D7" s="5"/>
      <c r="F7" s="4"/>
      <c r="G7" s="5"/>
      <c r="I7" s="4"/>
      <c r="J7" s="5"/>
    </row>
    <row r="8" spans="2:11" x14ac:dyDescent="0.2">
      <c r="B8" s="18" t="s">
        <v>131</v>
      </c>
      <c r="C8" s="29">
        <f>'COMP SUMMARY - FY20'!$D$14</f>
        <v>16988947</v>
      </c>
      <c r="D8" s="5">
        <v>1</v>
      </c>
      <c r="F8" s="121">
        <f>+'COMP SUMMARY - FY20'!G14</f>
        <v>14183317</v>
      </c>
      <c r="G8" s="5">
        <v>1</v>
      </c>
      <c r="I8" s="40">
        <f>+F8-C8</f>
        <v>-2805630</v>
      </c>
      <c r="J8" s="5">
        <f>+I8/C8</f>
        <v>-0.16514443184736524</v>
      </c>
    </row>
    <row r="9" spans="2:11" x14ac:dyDescent="0.2">
      <c r="B9" s="18"/>
      <c r="D9" s="5"/>
      <c r="F9" s="4"/>
      <c r="G9" s="5"/>
      <c r="I9" s="40"/>
      <c r="J9" s="5"/>
    </row>
    <row r="10" spans="2:11" x14ac:dyDescent="0.2">
      <c r="B10" s="18" t="s">
        <v>129</v>
      </c>
      <c r="C10" s="29">
        <f>'COMP SUMMARY - FY20'!$D$29</f>
        <v>18419317</v>
      </c>
      <c r="D10" s="5">
        <v>1</v>
      </c>
      <c r="F10" s="121">
        <f>'Comp Sum Exp - FY20'!$F$18</f>
        <v>18582310</v>
      </c>
      <c r="G10" s="5">
        <v>1</v>
      </c>
      <c r="I10" s="40">
        <f>+F10-C10</f>
        <v>162993</v>
      </c>
      <c r="J10" s="5">
        <f>+I10/C10</f>
        <v>8.8490251837242389E-3</v>
      </c>
    </row>
    <row r="11" spans="2:11" x14ac:dyDescent="0.2">
      <c r="B11" s="18" t="s">
        <v>130</v>
      </c>
      <c r="F11" s="4"/>
    </row>
    <row r="12" spans="2:11" x14ac:dyDescent="0.2">
      <c r="B12" s="18"/>
    </row>
  </sheetData>
  <mergeCells count="3">
    <mergeCell ref="C1:D1"/>
    <mergeCell ref="F1:G1"/>
    <mergeCell ref="I2:J2"/>
  </mergeCells>
  <printOptions horizontalCentered="1"/>
  <pageMargins left="0" right="0" top="1.5" bottom="1" header="0.5" footer="0.5"/>
  <pageSetup orientation="landscape" r:id="rId1"/>
  <headerFooter alignWithMargins="0">
    <oddHeader xml:space="preserve">&amp;C&amp;"Arial,Bold"Lincoln University
Total University Auxiliary Enterprises Operating Revenues And Expenditures
Comparitive Summary
2017-18 vs. 2018-19
</oddHeader>
    <oddFooter>&amp;L&amp;P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B1:K12"/>
  <sheetViews>
    <sheetView workbookViewId="0">
      <selection activeCell="C8" sqref="C8"/>
    </sheetView>
  </sheetViews>
  <sheetFormatPr defaultRowHeight="12.75" x14ac:dyDescent="0.2"/>
  <cols>
    <col min="1" max="1" width="7.140625" customWidth="1"/>
    <col min="2" max="2" width="28.7109375" bestFit="1" customWidth="1"/>
    <col min="3" max="3" width="11" style="4" customWidth="1"/>
    <col min="4" max="4" width="14" bestFit="1" customWidth="1"/>
    <col min="6" max="6" width="10.7109375" customWidth="1"/>
    <col min="7" max="7" width="14" customWidth="1"/>
    <col min="9" max="9" width="11.85546875" bestFit="1" customWidth="1"/>
    <col min="10" max="10" width="13.85546875" bestFit="1" customWidth="1"/>
  </cols>
  <sheetData>
    <row r="1" spans="2:11" x14ac:dyDescent="0.2">
      <c r="C1" s="144" t="s">
        <v>2497</v>
      </c>
      <c r="D1" s="144"/>
      <c r="F1" s="144" t="s">
        <v>2555</v>
      </c>
      <c r="G1" s="144"/>
    </row>
    <row r="2" spans="2:11" x14ac:dyDescent="0.2">
      <c r="C2" s="20"/>
      <c r="D2" s="21" t="s">
        <v>111</v>
      </c>
      <c r="E2" s="18"/>
      <c r="F2" s="20"/>
      <c r="G2" s="21" t="s">
        <v>111</v>
      </c>
      <c r="H2" s="18"/>
      <c r="I2" s="144" t="s">
        <v>2556</v>
      </c>
      <c r="J2" s="144"/>
    </row>
    <row r="3" spans="2:11" x14ac:dyDescent="0.2">
      <c r="C3" s="20"/>
      <c r="D3" s="1" t="s">
        <v>112</v>
      </c>
      <c r="E3" s="18"/>
      <c r="F3" s="20"/>
      <c r="G3" s="1" t="s">
        <v>112</v>
      </c>
      <c r="H3" s="18"/>
      <c r="I3" s="22" t="s">
        <v>110</v>
      </c>
      <c r="J3" s="1" t="s">
        <v>111</v>
      </c>
      <c r="K3" s="2"/>
    </row>
    <row r="4" spans="2:11" x14ac:dyDescent="0.2">
      <c r="B4" s="18" t="s">
        <v>109</v>
      </c>
      <c r="C4" s="20" t="s">
        <v>110</v>
      </c>
      <c r="D4" s="1" t="s">
        <v>113</v>
      </c>
      <c r="E4" s="18"/>
      <c r="F4" s="20" t="s">
        <v>110</v>
      </c>
      <c r="G4" s="1" t="s">
        <v>113</v>
      </c>
      <c r="H4" s="18"/>
      <c r="I4" s="22" t="s">
        <v>115</v>
      </c>
      <c r="J4" s="1" t="s">
        <v>115</v>
      </c>
      <c r="K4" s="2"/>
    </row>
    <row r="5" spans="2:11" x14ac:dyDescent="0.2">
      <c r="B5" s="14"/>
      <c r="C5" s="9"/>
      <c r="D5" s="6"/>
      <c r="E5" s="6"/>
      <c r="F5" s="9"/>
      <c r="G5" s="6"/>
      <c r="H5" s="6"/>
      <c r="I5" s="6"/>
      <c r="J5" s="6"/>
    </row>
    <row r="6" spans="2:11" x14ac:dyDescent="0.2">
      <c r="B6" s="18"/>
      <c r="D6" s="5"/>
      <c r="F6" s="4"/>
      <c r="G6" s="5"/>
      <c r="I6" s="4"/>
      <c r="J6" s="5"/>
    </row>
    <row r="7" spans="2:11" x14ac:dyDescent="0.2">
      <c r="B7" s="18" t="s">
        <v>128</v>
      </c>
      <c r="D7" s="5"/>
      <c r="F7" s="4"/>
      <c r="G7" s="5"/>
      <c r="I7" s="4"/>
      <c r="J7" s="5"/>
    </row>
    <row r="8" spans="2:11" x14ac:dyDescent="0.2">
      <c r="B8" s="18" t="s">
        <v>131</v>
      </c>
      <c r="C8" s="29">
        <f>'COMP SUMMARY - FY19'!$D$14</f>
        <v>16403796</v>
      </c>
      <c r="D8" s="5">
        <v>1</v>
      </c>
      <c r="F8" s="121">
        <f>+'COMP SUMMARY - FY19'!G14</f>
        <v>16988947</v>
      </c>
      <c r="G8" s="5">
        <v>1</v>
      </c>
      <c r="I8" s="40">
        <f>+F8-C8</f>
        <v>585151</v>
      </c>
      <c r="J8" s="5">
        <f>+I8/C8</f>
        <v>3.5671682334991239E-2</v>
      </c>
    </row>
    <row r="9" spans="2:11" x14ac:dyDescent="0.2">
      <c r="B9" s="18"/>
      <c r="D9" s="5"/>
      <c r="F9" s="4"/>
      <c r="G9" s="5"/>
      <c r="I9" s="40"/>
      <c r="J9" s="5"/>
    </row>
    <row r="10" spans="2:11" x14ac:dyDescent="0.2">
      <c r="B10" s="18" t="s">
        <v>129</v>
      </c>
      <c r="C10" s="29">
        <f>'COMP SUMMARY - FY19'!$D$29</f>
        <v>18158146</v>
      </c>
      <c r="D10" s="5">
        <v>1</v>
      </c>
      <c r="F10" s="121">
        <f>'Comp Sum Exp - FY19'!$F$18</f>
        <v>18419317</v>
      </c>
      <c r="G10" s="5">
        <v>1</v>
      </c>
      <c r="I10" s="40">
        <f>+F10-C10</f>
        <v>261171</v>
      </c>
      <c r="J10" s="5">
        <f>+I10/C10</f>
        <v>1.4383131405596144E-2</v>
      </c>
    </row>
    <row r="11" spans="2:11" x14ac:dyDescent="0.2">
      <c r="B11" s="18" t="s">
        <v>130</v>
      </c>
      <c r="F11" s="4"/>
    </row>
    <row r="12" spans="2:11" x14ac:dyDescent="0.2">
      <c r="B12" s="18"/>
    </row>
  </sheetData>
  <mergeCells count="3">
    <mergeCell ref="C1:D1"/>
    <mergeCell ref="F1:G1"/>
    <mergeCell ref="I2:J2"/>
  </mergeCells>
  <printOptions horizontalCentered="1"/>
  <pageMargins left="0" right="0" top="1.5" bottom="1" header="0.5" footer="0.5"/>
  <pageSetup orientation="landscape" r:id="rId1"/>
  <headerFooter alignWithMargins="0">
    <oddHeader xml:space="preserve">&amp;C&amp;"Arial,Bold"Lincoln University
Total University Auxiliary Enterprises Operating Revenues And Expenditures
Comparitive Summary
2017-18 vs. 2018-19
</oddHeader>
    <oddFooter>&amp;L&amp;P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K12"/>
  <sheetViews>
    <sheetView workbookViewId="0">
      <selection activeCell="F8" sqref="F8"/>
    </sheetView>
  </sheetViews>
  <sheetFormatPr defaultRowHeight="12.75" x14ac:dyDescent="0.2"/>
  <cols>
    <col min="1" max="1" width="7.140625" customWidth="1"/>
    <col min="2" max="2" width="28.7109375" bestFit="1" customWidth="1"/>
    <col min="3" max="3" width="11" style="4" customWidth="1"/>
    <col min="4" max="4" width="14" bestFit="1" customWidth="1"/>
    <col min="6" max="6" width="10.7109375" customWidth="1"/>
    <col min="7" max="7" width="14" customWidth="1"/>
    <col min="9" max="9" width="11.85546875" bestFit="1" customWidth="1"/>
    <col min="10" max="10" width="13.85546875" bestFit="1" customWidth="1"/>
  </cols>
  <sheetData>
    <row r="1" spans="2:11" x14ac:dyDescent="0.2">
      <c r="C1" s="144" t="s">
        <v>1644</v>
      </c>
      <c r="D1" s="144"/>
      <c r="F1" s="144" t="s">
        <v>2497</v>
      </c>
      <c r="G1" s="144"/>
    </row>
    <row r="2" spans="2:11" x14ac:dyDescent="0.2">
      <c r="C2" s="20"/>
      <c r="D2" s="21" t="s">
        <v>111</v>
      </c>
      <c r="E2" s="18"/>
      <c r="F2" s="20"/>
      <c r="G2" s="21" t="s">
        <v>111</v>
      </c>
      <c r="H2" s="18"/>
      <c r="I2" s="144" t="s">
        <v>2498</v>
      </c>
      <c r="J2" s="144"/>
    </row>
    <row r="3" spans="2:11" x14ac:dyDescent="0.2">
      <c r="C3" s="20"/>
      <c r="D3" s="1" t="s">
        <v>112</v>
      </c>
      <c r="E3" s="18"/>
      <c r="F3" s="20"/>
      <c r="G3" s="1" t="s">
        <v>112</v>
      </c>
      <c r="H3" s="18"/>
      <c r="I3" s="22" t="s">
        <v>110</v>
      </c>
      <c r="J3" s="1" t="s">
        <v>111</v>
      </c>
      <c r="K3" s="2"/>
    </row>
    <row r="4" spans="2:11" x14ac:dyDescent="0.2">
      <c r="B4" s="18" t="s">
        <v>109</v>
      </c>
      <c r="C4" s="20" t="s">
        <v>110</v>
      </c>
      <c r="D4" s="1" t="s">
        <v>113</v>
      </c>
      <c r="E4" s="18"/>
      <c r="F4" s="20" t="s">
        <v>110</v>
      </c>
      <c r="G4" s="1" t="s">
        <v>113</v>
      </c>
      <c r="H4" s="18"/>
      <c r="I4" s="22" t="s">
        <v>115</v>
      </c>
      <c r="J4" s="1" t="s">
        <v>115</v>
      </c>
      <c r="K4" s="2"/>
    </row>
    <row r="5" spans="2:11" x14ac:dyDescent="0.2">
      <c r="B5" s="14"/>
      <c r="C5" s="9"/>
      <c r="D5" s="6"/>
      <c r="E5" s="6"/>
      <c r="F5" s="9"/>
      <c r="G5" s="6"/>
      <c r="H5" s="6"/>
      <c r="I5" s="6"/>
      <c r="J5" s="6"/>
    </row>
    <row r="6" spans="2:11" x14ac:dyDescent="0.2">
      <c r="B6" s="18"/>
      <c r="D6" s="5"/>
      <c r="F6" s="4"/>
      <c r="G6" s="5"/>
      <c r="I6" s="4"/>
      <c r="J6" s="5"/>
    </row>
    <row r="7" spans="2:11" x14ac:dyDescent="0.2">
      <c r="B7" s="18" t="s">
        <v>128</v>
      </c>
      <c r="D7" s="5"/>
      <c r="F7" s="4"/>
      <c r="G7" s="5"/>
      <c r="I7" s="4"/>
      <c r="J7" s="5"/>
    </row>
    <row r="8" spans="2:11" x14ac:dyDescent="0.2">
      <c r="B8" s="18" t="s">
        <v>131</v>
      </c>
      <c r="C8" s="29">
        <f>'COMP SUMMARY - FY18'!$D$14</f>
        <v>14688106</v>
      </c>
      <c r="D8" s="5">
        <v>1</v>
      </c>
      <c r="F8" s="121">
        <f>+'COMP SUMMARY - FY18'!G14</f>
        <v>16713789</v>
      </c>
      <c r="G8" s="5">
        <v>1</v>
      </c>
      <c r="I8" s="40">
        <f>+F8-C8</f>
        <v>2025683</v>
      </c>
      <c r="J8" s="5">
        <f>+I8/C8</f>
        <v>0.13791315231521342</v>
      </c>
    </row>
    <row r="9" spans="2:11" x14ac:dyDescent="0.2">
      <c r="B9" s="18"/>
      <c r="D9" s="5"/>
      <c r="F9" s="4"/>
      <c r="G9" s="5"/>
      <c r="I9" s="40"/>
      <c r="J9" s="5"/>
    </row>
    <row r="10" spans="2:11" x14ac:dyDescent="0.2">
      <c r="B10" s="18" t="s">
        <v>129</v>
      </c>
      <c r="C10" s="29">
        <f>'COMP SUMMARY - FY18'!$D$29</f>
        <v>10752061</v>
      </c>
      <c r="D10" s="5">
        <v>1</v>
      </c>
      <c r="F10" s="121">
        <f>'Comp Sum Exp - FY18'!$F$18</f>
        <v>11166033</v>
      </c>
      <c r="G10" s="5">
        <v>1</v>
      </c>
      <c r="I10" s="40">
        <f>+F10-C10</f>
        <v>413972</v>
      </c>
      <c r="J10" s="5">
        <f>+I10/C10</f>
        <v>3.8501641685254578E-2</v>
      </c>
    </row>
    <row r="11" spans="2:11" x14ac:dyDescent="0.2">
      <c r="B11" s="18" t="s">
        <v>130</v>
      </c>
      <c r="F11" s="4"/>
    </row>
    <row r="12" spans="2:11" x14ac:dyDescent="0.2">
      <c r="B12" s="18"/>
    </row>
  </sheetData>
  <mergeCells count="3">
    <mergeCell ref="C1:D1"/>
    <mergeCell ref="F1:G1"/>
    <mergeCell ref="I2:J2"/>
  </mergeCells>
  <printOptions horizontalCentered="1"/>
  <pageMargins left="0" right="0" top="1.5" bottom="1" header="0.5" footer="0.5"/>
  <pageSetup orientation="landscape" r:id="rId1"/>
  <headerFooter alignWithMargins="0">
    <oddHeader xml:space="preserve">&amp;C&amp;"Arial,Bold"Lincoln University
Total University Auxiliary Enterprises Operating Revenues And Expenditures
Comparitive Summary
2016-17 vs. 2017-18
</oddHeader>
    <oddFooter>&amp;L&amp;P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20"/>
  <sheetViews>
    <sheetView workbookViewId="0">
      <selection activeCell="B11" sqref="B11"/>
    </sheetView>
  </sheetViews>
  <sheetFormatPr defaultRowHeight="12.75" x14ac:dyDescent="0.2"/>
  <cols>
    <col min="1" max="1" width="31.85546875" bestFit="1" customWidth="1"/>
    <col min="2" max="2" width="14.85546875" bestFit="1" customWidth="1"/>
    <col min="3" max="3" width="13.85546875" style="41" bestFit="1" customWidth="1"/>
    <col min="4" max="4" width="9.140625" hidden="1" customWidth="1"/>
    <col min="5" max="5" width="11.28515625" hidden="1" customWidth="1"/>
    <col min="6" max="8" width="9.140625" hidden="1" customWidth="1"/>
  </cols>
  <sheetData>
    <row r="1" spans="1:8" ht="1.5" customHeight="1" x14ac:dyDescent="0.2">
      <c r="B1" t="s">
        <v>133</v>
      </c>
      <c r="C1" s="48">
        <v>20942241</v>
      </c>
    </row>
    <row r="2" spans="1:8" ht="63" x14ac:dyDescent="0.25">
      <c r="A2" s="30" t="s">
        <v>134</v>
      </c>
      <c r="B2" s="31" t="s">
        <v>1648</v>
      </c>
      <c r="C2" s="32" t="s">
        <v>135</v>
      </c>
    </row>
    <row r="3" spans="1:8" ht="15" x14ac:dyDescent="0.2">
      <c r="A3" s="33" t="s">
        <v>136</v>
      </c>
      <c r="B3" s="118">
        <v>1536812.830000011</v>
      </c>
      <c r="C3" s="35">
        <f t="shared" ref="C3:C11" si="0">+B3/$C$1</f>
        <v>7.3383399130972235E-2</v>
      </c>
      <c r="D3" s="83">
        <f>+C3/$C$15</f>
        <v>0.23319282546018061</v>
      </c>
      <c r="E3" s="40">
        <v>12088</v>
      </c>
      <c r="H3" s="83">
        <f>+E3/$E$12</f>
        <v>0.23024761904761903</v>
      </c>
    </row>
    <row r="4" spans="1:8" ht="15" x14ac:dyDescent="0.2">
      <c r="A4" s="33" t="s">
        <v>137</v>
      </c>
      <c r="B4" s="118">
        <v>114410.42000000022</v>
      </c>
      <c r="C4" s="35">
        <f t="shared" si="0"/>
        <v>5.4631412177904085E-3</v>
      </c>
      <c r="D4" s="83">
        <f t="shared" ref="D4:D11" si="1">+C4/$C$15</f>
        <v>1.7360402373713796E-2</v>
      </c>
      <c r="E4" s="40">
        <v>1221</v>
      </c>
      <c r="H4" s="83">
        <f t="shared" ref="H4:H11" si="2">+E4/$E$12</f>
        <v>2.3257142857142858E-2</v>
      </c>
    </row>
    <row r="5" spans="1:8" ht="15" x14ac:dyDescent="0.2">
      <c r="A5" s="33" t="s">
        <v>138</v>
      </c>
      <c r="B5" s="118">
        <v>1690498.389999998</v>
      </c>
      <c r="C5" s="35">
        <f t="shared" si="0"/>
        <v>8.0721943272451024E-2</v>
      </c>
      <c r="D5" s="83">
        <f t="shared" si="1"/>
        <v>0.25651275698940063</v>
      </c>
      <c r="E5" s="40">
        <v>13479</v>
      </c>
      <c r="H5" s="83">
        <f t="shared" si="2"/>
        <v>0.25674285714285716</v>
      </c>
    </row>
    <row r="6" spans="1:8" ht="15" x14ac:dyDescent="0.2">
      <c r="A6" s="33" t="s">
        <v>139</v>
      </c>
      <c r="B6" s="118">
        <v>2574637.660000009</v>
      </c>
      <c r="C6" s="35">
        <f t="shared" si="0"/>
        <v>0.12293993083166262</v>
      </c>
      <c r="D6" s="83">
        <f t="shared" si="1"/>
        <v>0.39067023566662024</v>
      </c>
      <c r="E6" s="40">
        <v>19596</v>
      </c>
      <c r="H6" s="83">
        <f t="shared" si="2"/>
        <v>0.37325714285714284</v>
      </c>
    </row>
    <row r="7" spans="1:8" ht="15" x14ac:dyDescent="0.2">
      <c r="A7" s="33" t="s">
        <v>140</v>
      </c>
      <c r="B7" s="118">
        <v>103673.56999999839</v>
      </c>
      <c r="C7" s="35">
        <f t="shared" si="0"/>
        <v>4.9504525327541777E-3</v>
      </c>
      <c r="D7" s="83">
        <f t="shared" si="1"/>
        <v>1.5731214785500758E-2</v>
      </c>
      <c r="E7" s="40">
        <v>677</v>
      </c>
      <c r="H7" s="83">
        <f t="shared" si="2"/>
        <v>1.2895238095238095E-2</v>
      </c>
    </row>
    <row r="8" spans="1:8" ht="15" x14ac:dyDescent="0.2">
      <c r="A8" s="33" t="s">
        <v>141</v>
      </c>
      <c r="B8" s="118">
        <v>94239.899999999718</v>
      </c>
      <c r="C8" s="35">
        <f t="shared" si="0"/>
        <v>4.4999911900545754E-3</v>
      </c>
      <c r="D8" s="83">
        <f t="shared" si="1"/>
        <v>1.4299769056512011E-2</v>
      </c>
      <c r="E8" s="40">
        <v>893</v>
      </c>
      <c r="H8" s="83">
        <f t="shared" si="2"/>
        <v>1.7009523809523811E-2</v>
      </c>
    </row>
    <row r="9" spans="1:8" ht="15" x14ac:dyDescent="0.2">
      <c r="A9" s="33" t="s">
        <v>142</v>
      </c>
      <c r="B9" s="118">
        <v>251358.22999999984</v>
      </c>
      <c r="C9" s="35">
        <f t="shared" si="0"/>
        <v>1.2002451409092266E-2</v>
      </c>
      <c r="D9" s="83">
        <f t="shared" si="1"/>
        <v>3.8140582061882887E-2</v>
      </c>
      <c r="E9" s="40">
        <v>2651</v>
      </c>
      <c r="H9" s="83">
        <f t="shared" si="2"/>
        <v>5.0495238095238093E-2</v>
      </c>
    </row>
    <row r="10" spans="1:8" ht="15" x14ac:dyDescent="0.2">
      <c r="A10" s="33" t="s">
        <v>143</v>
      </c>
      <c r="B10" s="118">
        <v>6285.7599999999902</v>
      </c>
      <c r="C10" s="35">
        <f t="shared" si="0"/>
        <v>3.0014743885336772E-4</v>
      </c>
      <c r="D10" s="83">
        <f t="shared" si="1"/>
        <v>9.5378832473995683E-4</v>
      </c>
      <c r="E10" s="40">
        <v>41</v>
      </c>
      <c r="H10" s="83">
        <f t="shared" si="2"/>
        <v>7.8095238095238098E-4</v>
      </c>
    </row>
    <row r="11" spans="1:8" ht="15.75" thickBot="1" x14ac:dyDescent="0.25">
      <c r="A11" s="33" t="s">
        <v>144</v>
      </c>
      <c r="B11" s="118">
        <v>218392.47</v>
      </c>
      <c r="C11" s="35">
        <f t="shared" si="0"/>
        <v>1.0428323788270797E-2</v>
      </c>
      <c r="D11" s="83">
        <f t="shared" si="1"/>
        <v>3.313842528144912E-2</v>
      </c>
      <c r="E11" s="40">
        <v>1854</v>
      </c>
      <c r="H11" s="83">
        <f t="shared" si="2"/>
        <v>3.5314285714285715E-2</v>
      </c>
    </row>
    <row r="12" spans="1:8" ht="15.75" thickBot="1" x14ac:dyDescent="0.25">
      <c r="A12" s="36"/>
      <c r="B12" s="34"/>
      <c r="C12" s="35"/>
      <c r="E12" s="112">
        <f>SUM(E3:E11)</f>
        <v>52500</v>
      </c>
    </row>
    <row r="13" spans="1:8" ht="15" x14ac:dyDescent="0.2">
      <c r="A13" s="33"/>
      <c r="B13" s="34"/>
      <c r="C13" s="35"/>
    </row>
    <row r="14" spans="1:8" ht="15" x14ac:dyDescent="0.2">
      <c r="A14" s="33"/>
      <c r="B14" s="34"/>
      <c r="C14" s="35"/>
      <c r="E14" s="110">
        <v>79339</v>
      </c>
      <c r="H14" s="96" t="s">
        <v>1641</v>
      </c>
    </row>
    <row r="15" spans="1:8" ht="16.5" thickBot="1" x14ac:dyDescent="0.3">
      <c r="A15" s="37" t="s">
        <v>145</v>
      </c>
      <c r="B15" s="38">
        <f>SUM(B3:B13)</f>
        <v>6590309.2300000144</v>
      </c>
      <c r="C15" s="39">
        <f>SUM(C3:C13)</f>
        <v>0.31468978081190147</v>
      </c>
      <c r="E15" s="110">
        <v>-6049</v>
      </c>
      <c r="H15" s="84" t="s">
        <v>1642</v>
      </c>
    </row>
    <row r="16" spans="1:8" ht="16.5" thickTop="1" thickBot="1" x14ac:dyDescent="0.4">
      <c r="B16" s="46"/>
      <c r="E16" s="111">
        <v>-20790</v>
      </c>
      <c r="H16" s="84" t="s">
        <v>1643</v>
      </c>
    </row>
    <row r="17" spans="2:5" ht="13.5" thickBot="1" x14ac:dyDescent="0.25">
      <c r="B17" s="82"/>
      <c r="E17" s="113">
        <f>SUM(E14:E16)</f>
        <v>52500</v>
      </c>
    </row>
    <row r="19" spans="2:5" x14ac:dyDescent="0.2">
      <c r="B19" s="40"/>
    </row>
    <row r="20" spans="2:5" ht="15" x14ac:dyDescent="0.2">
      <c r="B20" s="34"/>
    </row>
  </sheetData>
  <phoneticPr fontId="7" type="noConversion"/>
  <printOptions horizontalCentered="1"/>
  <pageMargins left="0.75" right="0.75" top="1.25" bottom="0.75" header="0.5" footer="0.5"/>
  <pageSetup orientation="portrait" r:id="rId1"/>
  <headerFooter alignWithMargins="0">
    <oddHeader>&amp;C&amp;"Arial,Bold"Lincoln University
Benefits As A Percentage of Salaries
FY2016-17</oddHeader>
    <oddFooter>&amp;L&amp;P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H20"/>
  <sheetViews>
    <sheetView workbookViewId="0">
      <selection activeCell="B15" sqref="B15"/>
    </sheetView>
  </sheetViews>
  <sheetFormatPr defaultRowHeight="12.75" x14ac:dyDescent="0.2"/>
  <cols>
    <col min="1" max="1" width="31.85546875" bestFit="1" customWidth="1"/>
    <col min="2" max="2" width="14.85546875" bestFit="1" customWidth="1"/>
    <col min="3" max="3" width="13.85546875" style="41" bestFit="1" customWidth="1"/>
    <col min="4" max="4" width="9.140625" hidden="1" customWidth="1"/>
    <col min="5" max="5" width="11.28515625" hidden="1" customWidth="1"/>
    <col min="6" max="8" width="9.140625" hidden="1" customWidth="1"/>
  </cols>
  <sheetData>
    <row r="1" spans="1:8" ht="1.5" customHeight="1" x14ac:dyDescent="0.2">
      <c r="B1" t="s">
        <v>133</v>
      </c>
      <c r="C1" s="48">
        <v>20942241</v>
      </c>
    </row>
    <row r="2" spans="1:8" ht="63" x14ac:dyDescent="0.25">
      <c r="A2" s="30" t="s">
        <v>134</v>
      </c>
      <c r="B2" s="135" t="s">
        <v>2577</v>
      </c>
      <c r="C2" s="136" t="s">
        <v>135</v>
      </c>
    </row>
    <row r="3" spans="1:8" ht="15.75" x14ac:dyDescent="0.25">
      <c r="A3" s="33" t="s">
        <v>136</v>
      </c>
      <c r="B3" s="131">
        <v>1841983.9700000002</v>
      </c>
      <c r="C3" s="35">
        <f t="shared" ref="C3:C11" si="0">+B3/$C$1</f>
        <v>8.7955437529345606E-2</v>
      </c>
      <c r="D3" s="83">
        <f>+C3/$C$15</f>
        <v>0.23272732480480079</v>
      </c>
      <c r="E3" s="40">
        <v>12088</v>
      </c>
      <c r="H3" s="83">
        <f>+E3/$E$12</f>
        <v>0.23024761904761903</v>
      </c>
    </row>
    <row r="4" spans="1:8" ht="15.75" x14ac:dyDescent="0.25">
      <c r="A4" s="33" t="s">
        <v>137</v>
      </c>
      <c r="B4" s="131">
        <v>57392.499999999993</v>
      </c>
      <c r="C4" s="35">
        <f t="shared" si="0"/>
        <v>2.7405137778712409E-3</v>
      </c>
      <c r="D4" s="83">
        <f t="shared" ref="D4:D11" si="1">+C4/$C$15</f>
        <v>7.2513133699309692E-3</v>
      </c>
      <c r="E4" s="40">
        <v>1221</v>
      </c>
      <c r="H4" s="83">
        <f t="shared" ref="H4:H11" si="2">+E4/$E$12</f>
        <v>2.3257142857142858E-2</v>
      </c>
    </row>
    <row r="5" spans="1:8" ht="15.75" x14ac:dyDescent="0.25">
      <c r="A5" s="33" t="s">
        <v>138</v>
      </c>
      <c r="B5" s="131">
        <v>1995079.66</v>
      </c>
      <c r="C5" s="35">
        <f t="shared" si="0"/>
        <v>9.5265815153211156E-2</v>
      </c>
      <c r="D5" s="83">
        <f t="shared" si="1"/>
        <v>0.2520703543605059</v>
      </c>
      <c r="E5" s="40">
        <v>13479</v>
      </c>
      <c r="H5" s="83">
        <f t="shared" si="2"/>
        <v>0.25674285714285716</v>
      </c>
    </row>
    <row r="6" spans="1:8" ht="15.75" x14ac:dyDescent="0.25">
      <c r="A6" s="33" t="s">
        <v>139</v>
      </c>
      <c r="B6" s="131">
        <v>2989339.7199999997</v>
      </c>
      <c r="C6" s="35">
        <f t="shared" si="0"/>
        <v>0.1427421124606483</v>
      </c>
      <c r="D6" s="83">
        <f t="shared" si="1"/>
        <v>0.37769114568805506</v>
      </c>
      <c r="E6" s="40">
        <v>19596</v>
      </c>
      <c r="H6" s="83">
        <f t="shared" si="2"/>
        <v>0.37325714285714284</v>
      </c>
    </row>
    <row r="7" spans="1:8" ht="15.75" x14ac:dyDescent="0.25">
      <c r="A7" s="33" t="s">
        <v>140</v>
      </c>
      <c r="B7" s="131">
        <v>138176.63999999998</v>
      </c>
      <c r="C7" s="35">
        <f t="shared" si="0"/>
        <v>6.5979872927639403E-3</v>
      </c>
      <c r="D7" s="83">
        <f t="shared" si="1"/>
        <v>1.7458067117552614E-2</v>
      </c>
      <c r="E7" s="40">
        <v>677</v>
      </c>
      <c r="H7" s="83">
        <f t="shared" si="2"/>
        <v>1.2895238095238095E-2</v>
      </c>
    </row>
    <row r="8" spans="1:8" ht="15.75" x14ac:dyDescent="0.25">
      <c r="A8" s="33" t="s">
        <v>141</v>
      </c>
      <c r="B8" s="131">
        <v>167972.08999999997</v>
      </c>
      <c r="C8" s="35">
        <f t="shared" si="0"/>
        <v>8.0207314011905388E-3</v>
      </c>
      <c r="D8" s="83">
        <f t="shared" si="1"/>
        <v>2.1222603336537839E-2</v>
      </c>
      <c r="E8" s="40">
        <v>893</v>
      </c>
      <c r="H8" s="83">
        <f t="shared" si="2"/>
        <v>1.7009523809523811E-2</v>
      </c>
    </row>
    <row r="9" spans="1:8" ht="15.75" x14ac:dyDescent="0.25">
      <c r="A9" s="33" t="s">
        <v>142</v>
      </c>
      <c r="B9" s="131">
        <v>182663.24000000005</v>
      </c>
      <c r="C9" s="35">
        <f t="shared" si="0"/>
        <v>8.7222394203180093E-3</v>
      </c>
      <c r="D9" s="83">
        <f t="shared" si="1"/>
        <v>2.3078771519047088E-2</v>
      </c>
      <c r="E9" s="40">
        <v>2651</v>
      </c>
      <c r="H9" s="83">
        <f t="shared" si="2"/>
        <v>5.0495238095238093E-2</v>
      </c>
    </row>
    <row r="10" spans="1:8" ht="15.75" x14ac:dyDescent="0.25">
      <c r="A10" s="33" t="s">
        <v>143</v>
      </c>
      <c r="B10" s="131">
        <v>4215.1499999999996</v>
      </c>
      <c r="C10" s="35">
        <f t="shared" si="0"/>
        <v>2.0127502114028768E-4</v>
      </c>
      <c r="D10" s="83">
        <f t="shared" si="1"/>
        <v>5.3256738339094005E-4</v>
      </c>
      <c r="E10" s="40">
        <v>41</v>
      </c>
      <c r="H10" s="83">
        <f t="shared" si="2"/>
        <v>7.8095238095238098E-4</v>
      </c>
    </row>
    <row r="11" spans="1:8" ht="16.5" thickBot="1" x14ac:dyDescent="0.3">
      <c r="A11" s="33" t="s">
        <v>144</v>
      </c>
      <c r="B11" s="131">
        <v>537950.13</v>
      </c>
      <c r="C11" s="35">
        <f t="shared" si="0"/>
        <v>2.5687324007015296E-2</v>
      </c>
      <c r="D11" s="83">
        <f t="shared" si="1"/>
        <v>6.7967852420178651E-2</v>
      </c>
      <c r="E11" s="40">
        <v>1854</v>
      </c>
      <c r="H11" s="83">
        <f t="shared" si="2"/>
        <v>3.5314285714285715E-2</v>
      </c>
    </row>
    <row r="12" spans="1:8" ht="15.75" thickBot="1" x14ac:dyDescent="0.25">
      <c r="A12" s="36"/>
      <c r="B12" s="34"/>
      <c r="C12" s="35"/>
      <c r="E12" s="112">
        <f>SUM(E3:E11)</f>
        <v>52500</v>
      </c>
    </row>
    <row r="13" spans="1:8" ht="15" x14ac:dyDescent="0.2">
      <c r="A13" s="33"/>
      <c r="B13" s="34"/>
      <c r="C13" s="35"/>
    </row>
    <row r="14" spans="1:8" ht="15" x14ac:dyDescent="0.2">
      <c r="A14" s="33"/>
      <c r="B14" s="34"/>
      <c r="C14" s="35"/>
      <c r="E14" s="110">
        <v>79339</v>
      </c>
      <c r="H14" s="96" t="s">
        <v>1641</v>
      </c>
    </row>
    <row r="15" spans="1:8" ht="16.5" thickBot="1" x14ac:dyDescent="0.3">
      <c r="A15" s="37" t="s">
        <v>145</v>
      </c>
      <c r="B15" s="38">
        <f>SUM(B3:B13)</f>
        <v>7914773.0999999996</v>
      </c>
      <c r="C15" s="39">
        <f>SUM(C3:C13)</f>
        <v>0.37793343606350444</v>
      </c>
      <c r="E15" s="110">
        <v>-6049</v>
      </c>
      <c r="H15" s="84" t="s">
        <v>1642</v>
      </c>
    </row>
    <row r="16" spans="1:8" ht="16.5" thickTop="1" thickBot="1" x14ac:dyDescent="0.4">
      <c r="B16" s="46"/>
      <c r="E16" s="111">
        <v>-20790</v>
      </c>
      <c r="H16" s="84" t="s">
        <v>1643</v>
      </c>
    </row>
    <row r="17" spans="2:5" ht="13.5" thickBot="1" x14ac:dyDescent="0.25">
      <c r="B17" s="82"/>
      <c r="E17" s="113">
        <f>SUM(E14:E16)</f>
        <v>52500</v>
      </c>
    </row>
    <row r="19" spans="2:5" x14ac:dyDescent="0.2">
      <c r="B19" s="40"/>
    </row>
    <row r="20" spans="2:5" ht="15" x14ac:dyDescent="0.2">
      <c r="B20" s="34"/>
    </row>
  </sheetData>
  <printOptions horizontalCentered="1"/>
  <pageMargins left="0.75" right="0.75" top="1.25" bottom="0.75" header="0.5" footer="0.5"/>
  <pageSetup orientation="portrait" r:id="rId1"/>
  <headerFooter alignWithMargins="0">
    <oddHeader>&amp;C&amp;"Arial,Bold"Lincoln University
Benefits As A Percentage of Salaries
FY2018-19</oddHeader>
    <oddFooter>&amp;L&amp;P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A1:H20"/>
  <sheetViews>
    <sheetView workbookViewId="0">
      <selection activeCell="J32" sqref="J32"/>
    </sheetView>
  </sheetViews>
  <sheetFormatPr defaultRowHeight="12.75" x14ac:dyDescent="0.2"/>
  <cols>
    <col min="1" max="1" width="31.85546875" bestFit="1" customWidth="1"/>
    <col min="2" max="2" width="14.85546875" bestFit="1" customWidth="1"/>
    <col min="3" max="3" width="13.85546875" style="41" bestFit="1" customWidth="1"/>
    <col min="4" max="4" width="9.140625" hidden="1" customWidth="1"/>
    <col min="5" max="5" width="11.28515625" hidden="1" customWidth="1"/>
    <col min="6" max="8" width="9.140625" hidden="1" customWidth="1"/>
  </cols>
  <sheetData>
    <row r="1" spans="1:8" ht="1.5" customHeight="1" x14ac:dyDescent="0.2">
      <c r="B1" t="s">
        <v>133</v>
      </c>
      <c r="C1" s="48">
        <v>20942241</v>
      </c>
    </row>
    <row r="2" spans="1:8" ht="63" x14ac:dyDescent="0.25">
      <c r="A2" s="30" t="s">
        <v>134</v>
      </c>
      <c r="B2" s="135" t="s">
        <v>2558</v>
      </c>
      <c r="C2" s="136" t="s">
        <v>135</v>
      </c>
    </row>
    <row r="3" spans="1:8" ht="15.75" x14ac:dyDescent="0.25">
      <c r="A3" s="33" t="s">
        <v>136</v>
      </c>
      <c r="B3" s="131">
        <v>1721034.16</v>
      </c>
      <c r="C3" s="35">
        <f t="shared" ref="C3:C11" si="0">+B3/$C$1</f>
        <v>8.2180037943408252E-2</v>
      </c>
      <c r="D3" s="83">
        <f>+C3/$C$15</f>
        <v>0.22969256809853419</v>
      </c>
      <c r="E3" s="40">
        <v>12088</v>
      </c>
      <c r="H3" s="83">
        <f>+E3/$E$12</f>
        <v>0.23024761904761903</v>
      </c>
    </row>
    <row r="4" spans="1:8" ht="15.75" x14ac:dyDescent="0.25">
      <c r="A4" s="33" t="s">
        <v>137</v>
      </c>
      <c r="B4" s="131">
        <v>212791.89</v>
      </c>
      <c r="C4" s="35">
        <f t="shared" si="0"/>
        <v>1.0160893955904719E-2</v>
      </c>
      <c r="D4" s="83">
        <f t="shared" ref="D4:D11" si="1">+C4/$C$15</f>
        <v>2.8399619729012698E-2</v>
      </c>
      <c r="E4" s="40">
        <v>1221</v>
      </c>
      <c r="H4" s="83">
        <f t="shared" ref="H4:H11" si="2">+E4/$E$12</f>
        <v>2.3257142857142858E-2</v>
      </c>
    </row>
    <row r="5" spans="1:8" ht="15.75" x14ac:dyDescent="0.25">
      <c r="A5" s="33" t="s">
        <v>138</v>
      </c>
      <c r="B5" s="131">
        <v>1891479.05</v>
      </c>
      <c r="C5" s="35">
        <f t="shared" si="0"/>
        <v>9.0318846488300852E-2</v>
      </c>
      <c r="D5" s="83">
        <f t="shared" si="1"/>
        <v>0.2524404748009626</v>
      </c>
      <c r="E5" s="40">
        <v>13479</v>
      </c>
      <c r="H5" s="83">
        <f t="shared" si="2"/>
        <v>0.25674285714285716</v>
      </c>
    </row>
    <row r="6" spans="1:8" ht="15.75" x14ac:dyDescent="0.25">
      <c r="A6" s="33" t="s">
        <v>139</v>
      </c>
      <c r="B6" s="131">
        <v>2963272.33</v>
      </c>
      <c r="C6" s="35">
        <f t="shared" si="0"/>
        <v>0.14149738463997238</v>
      </c>
      <c r="D6" s="83">
        <f t="shared" si="1"/>
        <v>0.39548409164233383</v>
      </c>
      <c r="E6" s="40">
        <v>19596</v>
      </c>
      <c r="H6" s="83">
        <f t="shared" si="2"/>
        <v>0.37325714285714284</v>
      </c>
    </row>
    <row r="7" spans="1:8" ht="15.75" x14ac:dyDescent="0.25">
      <c r="A7" s="33" t="s">
        <v>140</v>
      </c>
      <c r="B7" s="131">
        <v>143838.76</v>
      </c>
      <c r="C7" s="35">
        <f t="shared" si="0"/>
        <v>6.8683556836157131E-3</v>
      </c>
      <c r="D7" s="83">
        <f t="shared" si="1"/>
        <v>1.9197000817525157E-2</v>
      </c>
      <c r="E7" s="40">
        <v>677</v>
      </c>
      <c r="H7" s="83">
        <f t="shared" si="2"/>
        <v>1.2895238095238095E-2</v>
      </c>
    </row>
    <row r="8" spans="1:8" ht="15.75" x14ac:dyDescent="0.25">
      <c r="A8" s="33" t="s">
        <v>141</v>
      </c>
      <c r="B8" s="131">
        <v>156966.94</v>
      </c>
      <c r="C8" s="35">
        <f t="shared" si="0"/>
        <v>7.4952312887622673E-3</v>
      </c>
      <c r="D8" s="83">
        <f t="shared" si="1"/>
        <v>2.0949113267553346E-2</v>
      </c>
      <c r="E8" s="40">
        <v>893</v>
      </c>
      <c r="H8" s="83">
        <f t="shared" si="2"/>
        <v>1.7009523809523811E-2</v>
      </c>
    </row>
    <row r="9" spans="1:8" ht="15.75" x14ac:dyDescent="0.25">
      <c r="A9" s="33" t="s">
        <v>142</v>
      </c>
      <c r="B9" s="131">
        <v>174438.7</v>
      </c>
      <c r="C9" s="35">
        <f t="shared" si="0"/>
        <v>8.3295144965622354E-3</v>
      </c>
      <c r="D9" s="83">
        <f t="shared" si="1"/>
        <v>2.3280928356918713E-2</v>
      </c>
      <c r="E9" s="40">
        <v>2651</v>
      </c>
      <c r="H9" s="83">
        <f t="shared" si="2"/>
        <v>5.0495238095238093E-2</v>
      </c>
    </row>
    <row r="10" spans="1:8" ht="15.75" x14ac:dyDescent="0.25">
      <c r="A10" s="33" t="s">
        <v>143</v>
      </c>
      <c r="B10" s="131">
        <v>74.58</v>
      </c>
      <c r="C10" s="35">
        <f t="shared" si="0"/>
        <v>3.5612234621882155E-6</v>
      </c>
      <c r="D10" s="83">
        <f t="shared" si="1"/>
        <v>9.9535919314865191E-6</v>
      </c>
      <c r="E10" s="40">
        <v>41</v>
      </c>
      <c r="H10" s="83">
        <f t="shared" si="2"/>
        <v>7.8095238095238098E-4</v>
      </c>
    </row>
    <row r="11" spans="1:8" ht="16.5" thickBot="1" x14ac:dyDescent="0.3">
      <c r="A11" s="33" t="s">
        <v>144</v>
      </c>
      <c r="B11" s="131">
        <f>183635.67+45240.43</f>
        <v>228876.1</v>
      </c>
      <c r="C11" s="35">
        <f t="shared" si="0"/>
        <v>1.0928921121669835E-2</v>
      </c>
      <c r="D11" s="83">
        <f t="shared" si="1"/>
        <v>3.054624969522797E-2</v>
      </c>
      <c r="E11" s="40">
        <v>1854</v>
      </c>
      <c r="H11" s="83">
        <f t="shared" si="2"/>
        <v>3.5314285714285715E-2</v>
      </c>
    </row>
    <row r="12" spans="1:8" ht="15.75" thickBot="1" x14ac:dyDescent="0.25">
      <c r="A12" s="36"/>
      <c r="B12" s="34"/>
      <c r="C12" s="35"/>
      <c r="E12" s="112">
        <f>SUM(E3:E11)</f>
        <v>52500</v>
      </c>
    </row>
    <row r="13" spans="1:8" ht="15" x14ac:dyDescent="0.2">
      <c r="A13" s="33"/>
      <c r="B13" s="34"/>
      <c r="C13" s="35"/>
    </row>
    <row r="14" spans="1:8" ht="15" x14ac:dyDescent="0.2">
      <c r="A14" s="33"/>
      <c r="B14" s="34"/>
      <c r="C14" s="35"/>
      <c r="E14" s="110">
        <v>79339</v>
      </c>
      <c r="H14" s="96" t="s">
        <v>1641</v>
      </c>
    </row>
    <row r="15" spans="1:8" ht="16.5" thickBot="1" x14ac:dyDescent="0.3">
      <c r="A15" s="37" t="s">
        <v>145</v>
      </c>
      <c r="B15" s="38">
        <f>SUM(B3:B13)</f>
        <v>7492772.5099999998</v>
      </c>
      <c r="C15" s="39">
        <f>SUM(C3:C13)</f>
        <v>0.35778274684165845</v>
      </c>
      <c r="E15" s="110">
        <v>-6049</v>
      </c>
      <c r="H15" s="84" t="s">
        <v>1642</v>
      </c>
    </row>
    <row r="16" spans="1:8" ht="16.5" thickTop="1" thickBot="1" x14ac:dyDescent="0.4">
      <c r="B16" s="46"/>
      <c r="E16" s="111">
        <v>-20790</v>
      </c>
      <c r="H16" s="84" t="s">
        <v>1643</v>
      </c>
    </row>
    <row r="17" spans="2:5" ht="13.5" thickBot="1" x14ac:dyDescent="0.25">
      <c r="B17" s="82"/>
      <c r="E17" s="113">
        <f>SUM(E14:E16)</f>
        <v>52500</v>
      </c>
    </row>
    <row r="19" spans="2:5" x14ac:dyDescent="0.2">
      <c r="B19" s="40"/>
    </row>
    <row r="20" spans="2:5" ht="15" x14ac:dyDescent="0.2">
      <c r="B20" s="34"/>
    </row>
  </sheetData>
  <printOptions horizontalCentered="1"/>
  <pageMargins left="0.75" right="0.75" top="1.25" bottom="0.75" header="0.5" footer="0.5"/>
  <pageSetup orientation="portrait" r:id="rId1"/>
  <headerFooter alignWithMargins="0">
    <oddHeader>&amp;C&amp;"Arial,Bold"Lincoln University
Benefits As A Percentage of Salaries
FY2018-19</oddHeader>
    <oddFooter>&amp;L&amp;P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102"/>
  <sheetViews>
    <sheetView topLeftCell="A22" workbookViewId="0">
      <selection activeCell="D2" sqref="D2:E47"/>
    </sheetView>
  </sheetViews>
  <sheetFormatPr defaultRowHeight="12.75" x14ac:dyDescent="0.2"/>
  <cols>
    <col min="1" max="1" width="41.140625" bestFit="1" customWidth="1"/>
    <col min="2" max="2" width="11.28515625" style="60" bestFit="1" customWidth="1"/>
    <col min="3" max="3" width="14.7109375" customWidth="1"/>
    <col min="4" max="4" width="39.28515625" bestFit="1" customWidth="1"/>
    <col min="5" max="5" width="11.28515625" style="60" bestFit="1" customWidth="1"/>
    <col min="7" max="7" width="9.85546875" bestFit="1" customWidth="1"/>
    <col min="9" max="9" width="10.28515625" bestFit="1" customWidth="1"/>
  </cols>
  <sheetData>
    <row r="1" spans="1:7" ht="36.75" customHeight="1" x14ac:dyDescent="0.25">
      <c r="A1" s="61" t="s">
        <v>132</v>
      </c>
      <c r="B1" s="44" t="s">
        <v>99</v>
      </c>
      <c r="C1" s="80"/>
      <c r="D1" s="58" t="s">
        <v>132</v>
      </c>
      <c r="E1" s="45" t="s">
        <v>99</v>
      </c>
      <c r="F1" s="17"/>
      <c r="G1" s="17"/>
    </row>
    <row r="2" spans="1:7" x14ac:dyDescent="0.2">
      <c r="A2" s="84" t="s">
        <v>2562</v>
      </c>
      <c r="B2" s="82">
        <v>15203.18</v>
      </c>
      <c r="D2" s="84" t="s">
        <v>2442</v>
      </c>
      <c r="E2" s="82">
        <v>42707.659999999989</v>
      </c>
    </row>
    <row r="3" spans="1:7" x14ac:dyDescent="0.2">
      <c r="A3" t="s">
        <v>2504</v>
      </c>
      <c r="B3" s="82">
        <v>85171.709999999963</v>
      </c>
      <c r="D3" t="s">
        <v>2527</v>
      </c>
      <c r="E3" s="82">
        <v>11920.520000000008</v>
      </c>
    </row>
    <row r="4" spans="1:7" x14ac:dyDescent="0.2">
      <c r="A4" t="s">
        <v>2403</v>
      </c>
      <c r="B4" s="82">
        <v>7234.230000000005</v>
      </c>
      <c r="D4" t="s">
        <v>2572</v>
      </c>
      <c r="E4" s="82">
        <v>2771.76</v>
      </c>
      <c r="G4">
        <f>48-2+1</f>
        <v>47</v>
      </c>
    </row>
    <row r="5" spans="1:7" x14ac:dyDescent="0.2">
      <c r="A5" t="s">
        <v>2405</v>
      </c>
      <c r="B5" s="82">
        <v>4889.18</v>
      </c>
      <c r="D5" s="84" t="s">
        <v>2450</v>
      </c>
      <c r="E5" s="82">
        <v>734.96</v>
      </c>
    </row>
    <row r="6" spans="1:7" x14ac:dyDescent="0.2">
      <c r="A6" t="s">
        <v>2406</v>
      </c>
      <c r="B6" s="82">
        <v>40.700000000000003</v>
      </c>
      <c r="D6" s="84" t="s">
        <v>2530</v>
      </c>
      <c r="E6" s="82">
        <v>11183.13</v>
      </c>
    </row>
    <row r="7" spans="1:7" x14ac:dyDescent="0.2">
      <c r="A7" t="s">
        <v>2506</v>
      </c>
      <c r="B7" s="82">
        <v>16984.579999999987</v>
      </c>
      <c r="D7" t="s">
        <v>2452</v>
      </c>
      <c r="E7" s="82">
        <v>1636.69</v>
      </c>
    </row>
    <row r="8" spans="1:7" x14ac:dyDescent="0.2">
      <c r="A8" t="s">
        <v>2563</v>
      </c>
      <c r="B8" s="82">
        <v>10325.169999999996</v>
      </c>
      <c r="D8" s="84" t="s">
        <v>2453</v>
      </c>
      <c r="E8" s="82">
        <v>933.9</v>
      </c>
    </row>
    <row r="9" spans="1:7" x14ac:dyDescent="0.2">
      <c r="A9" t="s">
        <v>2407</v>
      </c>
      <c r="B9" s="82">
        <v>16252.25</v>
      </c>
      <c r="D9" s="84" t="s">
        <v>2459</v>
      </c>
      <c r="E9" s="82">
        <v>3193.16</v>
      </c>
      <c r="G9">
        <f>63-11+1</f>
        <v>53</v>
      </c>
    </row>
    <row r="10" spans="1:7" x14ac:dyDescent="0.2">
      <c r="A10" t="s">
        <v>2408</v>
      </c>
      <c r="B10" s="82">
        <v>15255.560000000012</v>
      </c>
      <c r="D10" t="s">
        <v>2462</v>
      </c>
      <c r="E10" s="82">
        <v>17142.330000000027</v>
      </c>
    </row>
    <row r="11" spans="1:7" x14ac:dyDescent="0.2">
      <c r="A11" t="s">
        <v>2409</v>
      </c>
      <c r="B11" s="82">
        <v>40990.979999999996</v>
      </c>
      <c r="D11" t="s">
        <v>2463</v>
      </c>
      <c r="E11" s="82">
        <v>3804.2099999999996</v>
      </c>
    </row>
    <row r="12" spans="1:7" x14ac:dyDescent="0.2">
      <c r="A12" t="s">
        <v>2564</v>
      </c>
      <c r="B12" s="82">
        <v>220</v>
      </c>
      <c r="D12" s="84" t="s">
        <v>2465</v>
      </c>
      <c r="E12" s="82">
        <v>3365.6599999999985</v>
      </c>
      <c r="G12">
        <f>G9-G4</f>
        <v>6</v>
      </c>
    </row>
    <row r="13" spans="1:7" x14ac:dyDescent="0.2">
      <c r="A13" t="s">
        <v>2410</v>
      </c>
      <c r="B13" s="82">
        <v>1258.5999999999999</v>
      </c>
      <c r="D13" t="s">
        <v>2533</v>
      </c>
      <c r="E13" s="82">
        <v>679.90000000000509</v>
      </c>
    </row>
    <row r="14" spans="1:7" x14ac:dyDescent="0.2">
      <c r="A14" t="s">
        <v>2507</v>
      </c>
      <c r="B14" s="82">
        <v>1750.57</v>
      </c>
      <c r="D14" t="s">
        <v>2534</v>
      </c>
      <c r="E14" s="82">
        <v>205.25</v>
      </c>
    </row>
    <row r="15" spans="1:7" x14ac:dyDescent="0.2">
      <c r="A15" t="s">
        <v>2565</v>
      </c>
      <c r="B15" s="82">
        <v>43.1</v>
      </c>
      <c r="D15" t="s">
        <v>2573</v>
      </c>
      <c r="E15" s="82">
        <v>2399.7299999999977</v>
      </c>
    </row>
    <row r="16" spans="1:7" x14ac:dyDescent="0.2">
      <c r="A16" t="s">
        <v>2566</v>
      </c>
      <c r="B16" s="82">
        <v>1802.85</v>
      </c>
      <c r="D16" t="s">
        <v>2535</v>
      </c>
      <c r="E16" s="82">
        <v>2623.8900000000067</v>
      </c>
    </row>
    <row r="17" spans="1:5" x14ac:dyDescent="0.2">
      <c r="A17" t="s">
        <v>2414</v>
      </c>
      <c r="B17" s="82">
        <v>12880.89</v>
      </c>
      <c r="D17" t="s">
        <v>2536</v>
      </c>
      <c r="E17" s="82">
        <v>2347.56</v>
      </c>
    </row>
    <row r="18" spans="1:5" x14ac:dyDescent="0.2">
      <c r="A18" t="s">
        <v>2415</v>
      </c>
      <c r="B18" s="82">
        <v>4259.8500000000004</v>
      </c>
      <c r="D18" t="s">
        <v>2537</v>
      </c>
      <c r="E18" s="82">
        <v>1114.5</v>
      </c>
    </row>
    <row r="19" spans="1:5" x14ac:dyDescent="0.2">
      <c r="A19" t="s">
        <v>2509</v>
      </c>
      <c r="B19" s="82">
        <v>2396.35</v>
      </c>
      <c r="D19" t="s">
        <v>2538</v>
      </c>
      <c r="E19" s="82">
        <v>305.26</v>
      </c>
    </row>
    <row r="20" spans="1:5" x14ac:dyDescent="0.2">
      <c r="A20" t="s">
        <v>2567</v>
      </c>
      <c r="B20" s="82">
        <v>825.81999999999925</v>
      </c>
      <c r="D20" t="s">
        <v>2467</v>
      </c>
      <c r="E20" s="82">
        <v>214.64999999999998</v>
      </c>
    </row>
    <row r="21" spans="1:5" x14ac:dyDescent="0.2">
      <c r="A21" t="s">
        <v>2568</v>
      </c>
      <c r="B21" s="82">
        <v>300</v>
      </c>
      <c r="D21" t="s">
        <v>2469</v>
      </c>
      <c r="E21" s="82">
        <v>1691.9299999999998</v>
      </c>
    </row>
    <row r="22" spans="1:5" x14ac:dyDescent="0.2">
      <c r="A22" s="84" t="s">
        <v>2418</v>
      </c>
      <c r="B22" s="82">
        <v>22985</v>
      </c>
      <c r="D22" t="s">
        <v>2574</v>
      </c>
      <c r="E22" s="82">
        <v>919.07999999999993</v>
      </c>
    </row>
    <row r="23" spans="1:5" x14ac:dyDescent="0.2">
      <c r="A23" t="s">
        <v>2569</v>
      </c>
      <c r="B23" s="82">
        <v>2197.91</v>
      </c>
      <c r="D23" t="s">
        <v>2539</v>
      </c>
      <c r="E23" s="82">
        <v>3820.79</v>
      </c>
    </row>
    <row r="24" spans="1:5" x14ac:dyDescent="0.2">
      <c r="A24" t="s">
        <v>2511</v>
      </c>
      <c r="B24" s="82">
        <v>1818.3100000000002</v>
      </c>
      <c r="D24" t="s">
        <v>2540</v>
      </c>
      <c r="E24" s="82">
        <v>19.999999999999943</v>
      </c>
    </row>
    <row r="25" spans="1:5" x14ac:dyDescent="0.2">
      <c r="A25" s="84" t="s">
        <v>2512</v>
      </c>
      <c r="B25" s="82">
        <v>3991.8799999998737</v>
      </c>
      <c r="D25" t="s">
        <v>2541</v>
      </c>
      <c r="E25" s="82">
        <v>24228.320000000022</v>
      </c>
    </row>
    <row r="26" spans="1:5" x14ac:dyDescent="0.2">
      <c r="A26" s="84" t="s">
        <v>2513</v>
      </c>
      <c r="B26" s="82">
        <v>12174.209999999995</v>
      </c>
      <c r="D26" t="s">
        <v>2575</v>
      </c>
      <c r="E26" s="82">
        <v>1850.8</v>
      </c>
    </row>
    <row r="27" spans="1:5" x14ac:dyDescent="0.2">
      <c r="A27" s="84" t="s">
        <v>2514</v>
      </c>
      <c r="B27" s="82">
        <v>7070.5199999999995</v>
      </c>
      <c r="D27" t="s">
        <v>2472</v>
      </c>
      <c r="E27" s="82">
        <v>4728.6900000000005</v>
      </c>
    </row>
    <row r="28" spans="1:5" x14ac:dyDescent="0.2">
      <c r="A28" s="84" t="s">
        <v>2421</v>
      </c>
      <c r="B28" s="82">
        <v>15741.69</v>
      </c>
      <c r="D28" t="s">
        <v>2477</v>
      </c>
      <c r="E28" s="82">
        <v>13937.810000000001</v>
      </c>
    </row>
    <row r="29" spans="1:5" x14ac:dyDescent="0.2">
      <c r="A29" s="84" t="s">
        <v>2422</v>
      </c>
      <c r="B29" s="82">
        <v>5208.43</v>
      </c>
      <c r="D29" t="s">
        <v>2542</v>
      </c>
      <c r="E29" s="82">
        <v>5320.2</v>
      </c>
    </row>
    <row r="30" spans="1:5" x14ac:dyDescent="0.2">
      <c r="A30" s="84" t="s">
        <v>2424</v>
      </c>
      <c r="B30" s="82">
        <v>16947.240000000002</v>
      </c>
      <c r="D30" t="s">
        <v>2543</v>
      </c>
      <c r="E30" s="82">
        <v>4743.8899999999994</v>
      </c>
    </row>
    <row r="31" spans="1:5" x14ac:dyDescent="0.2">
      <c r="A31" t="s">
        <v>2517</v>
      </c>
      <c r="B31" s="82">
        <v>-630.44000000003143</v>
      </c>
      <c r="D31" t="s">
        <v>2544</v>
      </c>
      <c r="E31" s="82">
        <v>14.3</v>
      </c>
    </row>
    <row r="32" spans="1:5" x14ac:dyDescent="0.2">
      <c r="A32" t="s">
        <v>2427</v>
      </c>
      <c r="B32" s="82">
        <v>1547.05</v>
      </c>
      <c r="D32" t="s">
        <v>2576</v>
      </c>
      <c r="E32" s="82">
        <v>20696.43</v>
      </c>
    </row>
    <row r="33" spans="1:5" x14ac:dyDescent="0.2">
      <c r="A33" s="84" t="s">
        <v>2519</v>
      </c>
      <c r="B33" s="82">
        <v>637.20000000000005</v>
      </c>
      <c r="D33" t="s">
        <v>2481</v>
      </c>
      <c r="E33" s="82">
        <v>2284.59</v>
      </c>
    </row>
    <row r="34" spans="1:5" x14ac:dyDescent="0.2">
      <c r="A34" t="s">
        <v>2428</v>
      </c>
      <c r="B34" s="82">
        <v>52936.199999999939</v>
      </c>
      <c r="D34" s="84" t="s">
        <v>2547</v>
      </c>
      <c r="E34" s="82">
        <v>7584.8499999999976</v>
      </c>
    </row>
    <row r="35" spans="1:5" x14ac:dyDescent="0.2">
      <c r="A35" t="s">
        <v>2429</v>
      </c>
      <c r="B35" s="82">
        <v>221.5</v>
      </c>
      <c r="D35" s="84" t="s">
        <v>2488</v>
      </c>
      <c r="E35" s="82">
        <v>1597.16</v>
      </c>
    </row>
    <row r="36" spans="1:5" x14ac:dyDescent="0.2">
      <c r="A36" t="s">
        <v>2523</v>
      </c>
      <c r="B36" s="82">
        <v>153</v>
      </c>
      <c r="D36" t="s">
        <v>2489</v>
      </c>
      <c r="E36" s="82">
        <v>1740.58</v>
      </c>
    </row>
    <row r="37" spans="1:5" x14ac:dyDescent="0.2">
      <c r="A37" t="s">
        <v>2570</v>
      </c>
      <c r="B37" s="82">
        <v>83.38</v>
      </c>
      <c r="D37" t="s">
        <v>2549</v>
      </c>
      <c r="E37" s="82">
        <v>3237.2799999999997</v>
      </c>
    </row>
    <row r="38" spans="1:5" x14ac:dyDescent="0.2">
      <c r="A38" t="s">
        <v>2430</v>
      </c>
      <c r="B38" s="82">
        <v>2162.2399999999998</v>
      </c>
      <c r="D38" s="84" t="s">
        <v>2550</v>
      </c>
      <c r="E38" s="82">
        <v>7832.7600000000111</v>
      </c>
    </row>
    <row r="39" spans="1:5" x14ac:dyDescent="0.2">
      <c r="A39" s="84" t="s">
        <v>2433</v>
      </c>
      <c r="B39" s="82">
        <v>7008.91</v>
      </c>
      <c r="D39" t="s">
        <v>2551</v>
      </c>
      <c r="E39" s="82">
        <v>8037.519999999995</v>
      </c>
    </row>
    <row r="40" spans="1:5" x14ac:dyDescent="0.2">
      <c r="A40" t="s">
        <v>2571</v>
      </c>
      <c r="B40" s="82">
        <v>8304.07</v>
      </c>
      <c r="D40" s="84" t="s">
        <v>2552</v>
      </c>
      <c r="E40" s="82">
        <v>3668.3100000000027</v>
      </c>
    </row>
    <row r="41" spans="1:5" x14ac:dyDescent="0.2">
      <c r="A41" t="s">
        <v>2434</v>
      </c>
      <c r="B41" s="82">
        <v>1338.86</v>
      </c>
      <c r="D41" t="s">
        <v>2553</v>
      </c>
      <c r="E41" s="82">
        <v>4770.0500000000284</v>
      </c>
    </row>
    <row r="42" spans="1:5" x14ac:dyDescent="0.2">
      <c r="A42" s="84" t="s">
        <v>2435</v>
      </c>
      <c r="B42" s="82">
        <v>7554.3099999999904</v>
      </c>
      <c r="D42" t="s">
        <v>2554</v>
      </c>
      <c r="E42" s="82">
        <v>1081.18</v>
      </c>
    </row>
    <row r="43" spans="1:5" x14ac:dyDescent="0.2">
      <c r="A43" s="84" t="s">
        <v>2437</v>
      </c>
      <c r="B43" s="82">
        <v>2658.85</v>
      </c>
      <c r="D43" t="s">
        <v>2491</v>
      </c>
      <c r="E43" s="82">
        <v>54654.929999999949</v>
      </c>
    </row>
    <row r="44" spans="1:5" x14ac:dyDescent="0.2">
      <c r="A44" s="84" t="s">
        <v>342</v>
      </c>
      <c r="B44" s="82">
        <v>7696.56</v>
      </c>
      <c r="D44" t="s">
        <v>2493</v>
      </c>
      <c r="E44" s="82">
        <v>9690.1899999999987</v>
      </c>
    </row>
    <row r="45" spans="1:5" x14ac:dyDescent="0.2">
      <c r="A45" t="s">
        <v>2439</v>
      </c>
      <c r="B45" s="82">
        <v>214</v>
      </c>
      <c r="D45" t="s">
        <v>2494</v>
      </c>
      <c r="E45" s="82">
        <v>7726.5599999999986</v>
      </c>
    </row>
    <row r="46" spans="1:5" x14ac:dyDescent="0.2">
      <c r="A46" t="s">
        <v>2440</v>
      </c>
      <c r="B46" s="82">
        <v>5269.5199999999995</v>
      </c>
      <c r="D46" t="s">
        <v>2495</v>
      </c>
      <c r="E46" s="82">
        <v>11920.73</v>
      </c>
    </row>
    <row r="47" spans="1:5" x14ac:dyDescent="0.2">
      <c r="A47" t="s">
        <v>2441</v>
      </c>
      <c r="B47" s="82">
        <v>4769.3</v>
      </c>
      <c r="D47" t="s">
        <v>2496</v>
      </c>
      <c r="E47" s="82">
        <v>10919.2</v>
      </c>
    </row>
    <row r="48" spans="1:5" x14ac:dyDescent="0.2">
      <c r="A48" t="s">
        <v>2526</v>
      </c>
      <c r="B48" s="82">
        <v>1819.6399999999999</v>
      </c>
      <c r="E48" s="82"/>
    </row>
    <row r="49" spans="1:9" x14ac:dyDescent="0.2">
      <c r="B49" s="82"/>
      <c r="D49" s="82"/>
      <c r="E49" s="82"/>
    </row>
    <row r="50" spans="1:9" x14ac:dyDescent="0.2">
      <c r="B50" s="82"/>
      <c r="E50" s="134">
        <f>SUM(B2:B48)+SUM(D2:E47)</f>
        <v>757967.75999999978</v>
      </c>
    </row>
    <row r="51" spans="1:9" x14ac:dyDescent="0.2">
      <c r="A51" s="119" t="s">
        <v>1696</v>
      </c>
      <c r="E51"/>
    </row>
    <row r="53" spans="1:9" x14ac:dyDescent="0.2">
      <c r="G53" s="104"/>
      <c r="I53" s="83"/>
    </row>
    <row r="102" spans="1:2" ht="15" x14ac:dyDescent="0.25">
      <c r="A102" s="55"/>
      <c r="B102" s="60">
        <v>719698.55999999994</v>
      </c>
    </row>
  </sheetData>
  <printOptions horizontalCentered="1"/>
  <pageMargins left="0" right="0" top="1" bottom="0.75" header="0.3" footer="0.3"/>
  <pageSetup scale="80" orientation="portrait" r:id="rId1"/>
  <headerFooter>
    <oddHeader xml:space="preserve">&amp;C&amp;"Arial,Bold"Lincoln University
Total University General Funds Operating Expenditures
Travel, Subsistance, and Lodging
By Academic/Administrative Unit 2018/19
</oddHeader>
    <oddFooter>&amp;L&amp;P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H20"/>
  <sheetViews>
    <sheetView workbookViewId="0">
      <selection activeCell="L26" sqref="L26"/>
    </sheetView>
  </sheetViews>
  <sheetFormatPr defaultRowHeight="12.75" x14ac:dyDescent="0.2"/>
  <cols>
    <col min="1" max="1" width="31.85546875" bestFit="1" customWidth="1"/>
    <col min="2" max="2" width="14.85546875" bestFit="1" customWidth="1"/>
    <col min="3" max="3" width="13.85546875" style="41" bestFit="1" customWidth="1"/>
    <col min="4" max="4" width="9.140625" hidden="1" customWidth="1"/>
    <col min="5" max="5" width="11.28515625" hidden="1" customWidth="1"/>
    <col min="6" max="8" width="9.140625" hidden="1" customWidth="1"/>
  </cols>
  <sheetData>
    <row r="1" spans="1:8" ht="1.5" customHeight="1" x14ac:dyDescent="0.2">
      <c r="B1" t="s">
        <v>133</v>
      </c>
      <c r="C1" s="48">
        <v>20942241</v>
      </c>
    </row>
    <row r="2" spans="1:8" ht="63" x14ac:dyDescent="0.25">
      <c r="A2" s="30" t="s">
        <v>134</v>
      </c>
      <c r="B2" s="135" t="s">
        <v>2499</v>
      </c>
      <c r="C2" s="136" t="s">
        <v>135</v>
      </c>
    </row>
    <row r="3" spans="1:8" ht="15.75" x14ac:dyDescent="0.25">
      <c r="A3" s="33" t="s">
        <v>136</v>
      </c>
      <c r="B3" s="131">
        <v>1577815.2199999797</v>
      </c>
      <c r="C3" s="35">
        <f t="shared" ref="C3:C11" si="0">+B3/$C$1</f>
        <v>7.5341278901335337E-2</v>
      </c>
      <c r="D3" s="83">
        <f>+C3/$C$15</f>
        <v>0.23307301956590862</v>
      </c>
      <c r="E3" s="40">
        <v>12088</v>
      </c>
      <c r="H3" s="83">
        <f>+E3/$E$12</f>
        <v>0.23024761904761903</v>
      </c>
    </row>
    <row r="4" spans="1:8" ht="15.75" x14ac:dyDescent="0.25">
      <c r="A4" s="33" t="s">
        <v>137</v>
      </c>
      <c r="B4" s="131">
        <v>124058.58000000034</v>
      </c>
      <c r="C4" s="35">
        <f t="shared" si="0"/>
        <v>5.92384453984654E-3</v>
      </c>
      <c r="D4" s="83">
        <f t="shared" ref="D4:D11" si="1">+C4/$C$15</f>
        <v>1.8325788392166281E-2</v>
      </c>
      <c r="E4" s="40">
        <v>1221</v>
      </c>
      <c r="H4" s="83">
        <f t="shared" ref="H4:H11" si="2">+E4/$E$12</f>
        <v>2.3257142857142858E-2</v>
      </c>
    </row>
    <row r="5" spans="1:8" ht="15.75" x14ac:dyDescent="0.25">
      <c r="A5" s="33" t="s">
        <v>138</v>
      </c>
      <c r="B5" s="131">
        <v>1756889.8499999875</v>
      </c>
      <c r="C5" s="35">
        <f t="shared" si="0"/>
        <v>8.3892160824621753E-2</v>
      </c>
      <c r="D5" s="83">
        <f t="shared" si="1"/>
        <v>0.25952571454102119</v>
      </c>
      <c r="E5" s="40">
        <v>13479</v>
      </c>
      <c r="H5" s="83">
        <f t="shared" si="2"/>
        <v>0.25674285714285716</v>
      </c>
    </row>
    <row r="6" spans="1:8" ht="15.75" x14ac:dyDescent="0.25">
      <c r="A6" s="33" t="s">
        <v>139</v>
      </c>
      <c r="B6" s="131">
        <v>2657609.2700000312</v>
      </c>
      <c r="C6" s="35">
        <f t="shared" si="0"/>
        <v>0.1269018568738671</v>
      </c>
      <c r="D6" s="83">
        <f t="shared" si="1"/>
        <v>0.39257893417029233</v>
      </c>
      <c r="E6" s="40">
        <v>19596</v>
      </c>
      <c r="H6" s="83">
        <f t="shared" si="2"/>
        <v>0.37325714285714284</v>
      </c>
    </row>
    <row r="7" spans="1:8" ht="15.75" x14ac:dyDescent="0.25">
      <c r="A7" s="33" t="s">
        <v>140</v>
      </c>
      <c r="B7" s="131">
        <v>91963.870000001334</v>
      </c>
      <c r="C7" s="35">
        <f t="shared" si="0"/>
        <v>4.3913098889465235E-3</v>
      </c>
      <c r="D7" s="83">
        <f t="shared" si="1"/>
        <v>1.358479535510328E-2</v>
      </c>
      <c r="E7" s="40">
        <v>677</v>
      </c>
      <c r="H7" s="83">
        <f t="shared" si="2"/>
        <v>1.2895238095238095E-2</v>
      </c>
    </row>
    <row r="8" spans="1:8" ht="15.75" x14ac:dyDescent="0.25">
      <c r="A8" s="33" t="s">
        <v>141</v>
      </c>
      <c r="B8" s="131">
        <v>109335.45000000039</v>
      </c>
      <c r="C8" s="35">
        <f t="shared" si="0"/>
        <v>5.2208094635144532E-3</v>
      </c>
      <c r="D8" s="83">
        <f t="shared" si="1"/>
        <v>1.6150904842392025E-2</v>
      </c>
      <c r="E8" s="40">
        <v>893</v>
      </c>
      <c r="H8" s="83">
        <f t="shared" si="2"/>
        <v>1.7009523809523811E-2</v>
      </c>
    </row>
    <row r="9" spans="1:8" ht="15.75" x14ac:dyDescent="0.25">
      <c r="A9" s="33" t="s">
        <v>142</v>
      </c>
      <c r="B9" s="131">
        <v>215948.25000000023</v>
      </c>
      <c r="C9" s="35">
        <f t="shared" si="0"/>
        <v>1.0311611350475827E-2</v>
      </c>
      <c r="D9" s="83">
        <f t="shared" si="1"/>
        <v>3.189962301002168E-2</v>
      </c>
      <c r="E9" s="40">
        <v>2651</v>
      </c>
      <c r="H9" s="83">
        <f t="shared" si="2"/>
        <v>5.0495238095238093E-2</v>
      </c>
    </row>
    <row r="10" spans="1:8" ht="15.75" x14ac:dyDescent="0.25">
      <c r="A10" s="33" t="s">
        <v>143</v>
      </c>
      <c r="B10" s="131">
        <v>6131.0399999999927</v>
      </c>
      <c r="C10" s="35">
        <f t="shared" si="0"/>
        <v>2.9275949980711201E-4</v>
      </c>
      <c r="D10" s="83">
        <f t="shared" si="1"/>
        <v>9.0567006057869378E-4</v>
      </c>
      <c r="E10" s="40">
        <v>41</v>
      </c>
      <c r="H10" s="83">
        <f t="shared" si="2"/>
        <v>7.8095238095238098E-4</v>
      </c>
    </row>
    <row r="11" spans="1:8" ht="16.5" thickBot="1" x14ac:dyDescent="0.3">
      <c r="A11" s="33" t="s">
        <v>144</v>
      </c>
      <c r="B11" s="131">
        <v>229866.09000000084</v>
      </c>
      <c r="C11" s="35">
        <f t="shared" si="0"/>
        <v>1.0976193521982716E-2</v>
      </c>
      <c r="D11" s="83">
        <f t="shared" si="1"/>
        <v>3.3955550062516063E-2</v>
      </c>
      <c r="E11" s="40">
        <v>1854</v>
      </c>
      <c r="H11" s="83">
        <f t="shared" si="2"/>
        <v>3.5314285714285715E-2</v>
      </c>
    </row>
    <row r="12" spans="1:8" ht="15.75" thickBot="1" x14ac:dyDescent="0.25">
      <c r="A12" s="36"/>
      <c r="B12" s="34"/>
      <c r="C12" s="35"/>
      <c r="E12" s="112">
        <f>SUM(E3:E11)</f>
        <v>52500</v>
      </c>
    </row>
    <row r="13" spans="1:8" ht="15" x14ac:dyDescent="0.2">
      <c r="A13" s="33"/>
      <c r="B13" s="34"/>
      <c r="C13" s="35"/>
    </row>
    <row r="14" spans="1:8" ht="15" x14ac:dyDescent="0.2">
      <c r="A14" s="33"/>
      <c r="B14" s="34"/>
      <c r="C14" s="35"/>
      <c r="E14" s="110">
        <v>79339</v>
      </c>
      <c r="H14" s="96" t="s">
        <v>1641</v>
      </c>
    </row>
    <row r="15" spans="1:8" ht="16.5" thickBot="1" x14ac:dyDescent="0.3">
      <c r="A15" s="37" t="s">
        <v>145</v>
      </c>
      <c r="B15" s="38">
        <f>SUM(B3:B13)</f>
        <v>6769617.620000001</v>
      </c>
      <c r="C15" s="39">
        <f>SUM(C3:C13)</f>
        <v>0.3232518248643973</v>
      </c>
      <c r="E15" s="110">
        <v>-6049</v>
      </c>
      <c r="H15" s="84" t="s">
        <v>1642</v>
      </c>
    </row>
    <row r="16" spans="1:8" ht="16.5" thickTop="1" thickBot="1" x14ac:dyDescent="0.4">
      <c r="B16" s="46"/>
      <c r="E16" s="111">
        <v>-20790</v>
      </c>
      <c r="H16" s="84" t="s">
        <v>1643</v>
      </c>
    </row>
    <row r="17" spans="2:5" ht="13.5" thickBot="1" x14ac:dyDescent="0.25">
      <c r="B17" s="82"/>
      <c r="E17" s="113">
        <f>SUM(E14:E16)</f>
        <v>52500</v>
      </c>
    </row>
    <row r="19" spans="2:5" x14ac:dyDescent="0.2">
      <c r="B19" s="40"/>
    </row>
    <row r="20" spans="2:5" ht="15" x14ac:dyDescent="0.2">
      <c r="B20" s="34"/>
    </row>
  </sheetData>
  <printOptions horizontalCentered="1"/>
  <pageMargins left="0.75" right="0.75" top="1.25" bottom="0.75" header="0.5" footer="0.5"/>
  <pageSetup orientation="portrait" r:id="rId1"/>
  <headerFooter alignWithMargins="0">
    <oddHeader>&amp;C&amp;"Arial,Bold"Lincoln University
Benefits As A Percentage of Salaries
FY2017-18</oddHeader>
    <oddFooter>&amp;L&amp;P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Z19"/>
  <sheetViews>
    <sheetView workbookViewId="0">
      <selection sqref="A1:U1"/>
    </sheetView>
  </sheetViews>
  <sheetFormatPr defaultColWidth="9.140625" defaultRowHeight="12.75" x14ac:dyDescent="0.2"/>
  <cols>
    <col min="1" max="1" width="25.85546875" style="62" customWidth="1"/>
    <col min="2" max="2" width="1" style="62" customWidth="1"/>
    <col min="3" max="3" width="7.42578125" style="62" bestFit="1" customWidth="1"/>
    <col min="4" max="4" width="11" style="62" customWidth="1"/>
    <col min="5" max="5" width="12.7109375" style="62" customWidth="1"/>
    <col min="6" max="6" width="1.5703125" style="62" customWidth="1"/>
    <col min="7" max="7" width="7.42578125" style="62" bestFit="1" customWidth="1"/>
    <col min="8" max="9" width="8.7109375" style="62" bestFit="1" customWidth="1"/>
    <col min="10" max="10" width="1.28515625" style="62" customWidth="1"/>
    <col min="11" max="11" width="7.42578125" style="62" bestFit="1" customWidth="1"/>
    <col min="12" max="13" width="8.7109375" style="62" bestFit="1" customWidth="1"/>
    <col min="14" max="14" width="1.42578125" style="62" customWidth="1"/>
    <col min="15" max="15" width="7.42578125" style="62" bestFit="1" customWidth="1"/>
    <col min="16" max="17" width="8.7109375" style="62" bestFit="1" customWidth="1"/>
    <col min="18" max="18" width="1.7109375" style="62" customWidth="1"/>
    <col min="19" max="19" width="7.42578125" style="62" bestFit="1" customWidth="1"/>
    <col min="20" max="21" width="8.7109375" style="62" bestFit="1" customWidth="1"/>
    <col min="22" max="22" width="1.42578125" style="62" customWidth="1"/>
    <col min="23" max="16384" width="9.140625" style="62"/>
  </cols>
  <sheetData>
    <row r="1" spans="1:26" x14ac:dyDescent="0.2">
      <c r="A1" s="145" t="s">
        <v>80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86"/>
      <c r="W1" s="65"/>
    </row>
    <row r="2" spans="1:26" x14ac:dyDescent="0.2">
      <c r="A2" s="145" t="s">
        <v>81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86"/>
      <c r="W2" s="65"/>
    </row>
    <row r="3" spans="1:26" x14ac:dyDescent="0.2">
      <c r="A3" s="145" t="s">
        <v>82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86"/>
      <c r="W3" s="65"/>
    </row>
    <row r="4" spans="1:26" x14ac:dyDescent="0.2">
      <c r="A4" s="145" t="s">
        <v>1647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86"/>
      <c r="W4" s="65"/>
    </row>
    <row r="5" spans="1:26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6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6" x14ac:dyDescent="0.2">
      <c r="A7" s="65"/>
      <c r="B7" s="65"/>
      <c r="C7" s="146" t="s">
        <v>83</v>
      </c>
      <c r="D7" s="146"/>
      <c r="E7" s="146"/>
      <c r="F7" s="63"/>
      <c r="G7" s="146" t="s">
        <v>84</v>
      </c>
      <c r="H7" s="146"/>
      <c r="I7" s="146"/>
      <c r="J7" s="67"/>
      <c r="K7" s="146" t="s">
        <v>85</v>
      </c>
      <c r="L7" s="146"/>
      <c r="M7" s="146"/>
      <c r="N7" s="63"/>
      <c r="O7" s="146" t="s">
        <v>86</v>
      </c>
      <c r="P7" s="146"/>
      <c r="Q7" s="146"/>
      <c r="R7" s="63"/>
      <c r="S7" s="146" t="s">
        <v>87</v>
      </c>
      <c r="T7" s="146"/>
      <c r="U7" s="146"/>
      <c r="V7" s="85"/>
      <c r="W7" s="66"/>
    </row>
    <row r="8" spans="1:26" x14ac:dyDescent="0.2">
      <c r="A8" s="65"/>
      <c r="B8" s="65"/>
      <c r="C8" s="65"/>
      <c r="D8" s="68" t="s">
        <v>88</v>
      </c>
      <c r="E8" s="68" t="s">
        <v>89</v>
      </c>
      <c r="F8" s="63"/>
      <c r="G8" s="65"/>
      <c r="H8" s="68" t="s">
        <v>88</v>
      </c>
      <c r="I8" s="68" t="s">
        <v>89</v>
      </c>
      <c r="J8" s="63"/>
      <c r="K8" s="65"/>
      <c r="L8" s="68" t="s">
        <v>88</v>
      </c>
      <c r="M8" s="68" t="s">
        <v>89</v>
      </c>
      <c r="N8" s="63"/>
      <c r="O8" s="65"/>
      <c r="P8" s="68" t="s">
        <v>88</v>
      </c>
      <c r="Q8" s="68" t="s">
        <v>89</v>
      </c>
      <c r="R8" s="63"/>
      <c r="S8" s="65"/>
      <c r="T8" s="68" t="s">
        <v>88</v>
      </c>
      <c r="U8" s="68" t="s">
        <v>89</v>
      </c>
      <c r="V8" s="85"/>
      <c r="W8" s="68" t="s">
        <v>90</v>
      </c>
    </row>
    <row r="9" spans="1:26" x14ac:dyDescent="0.2">
      <c r="A9" s="66" t="s">
        <v>91</v>
      </c>
      <c r="B9" s="66"/>
      <c r="C9" s="69" t="s">
        <v>92</v>
      </c>
      <c r="D9" s="69" t="s">
        <v>93</v>
      </c>
      <c r="E9" s="69" t="s">
        <v>93</v>
      </c>
      <c r="F9" s="69"/>
      <c r="G9" s="69" t="s">
        <v>92</v>
      </c>
      <c r="H9" s="69" t="s">
        <v>93</v>
      </c>
      <c r="I9" s="69" t="s">
        <v>93</v>
      </c>
      <c r="J9" s="69"/>
      <c r="K9" s="69" t="s">
        <v>92</v>
      </c>
      <c r="L9" s="69" t="s">
        <v>93</v>
      </c>
      <c r="M9" s="69" t="s">
        <v>93</v>
      </c>
      <c r="N9" s="69"/>
      <c r="O9" s="69" t="s">
        <v>92</v>
      </c>
      <c r="P9" s="69" t="s">
        <v>93</v>
      </c>
      <c r="Q9" s="69" t="s">
        <v>93</v>
      </c>
      <c r="R9" s="69"/>
      <c r="S9" s="69" t="s">
        <v>92</v>
      </c>
      <c r="T9" s="69" t="s">
        <v>93</v>
      </c>
      <c r="U9" s="69" t="s">
        <v>93</v>
      </c>
      <c r="V9" s="85"/>
      <c r="W9" s="87" t="s">
        <v>92</v>
      </c>
    </row>
    <row r="10" spans="1:26" x14ac:dyDescent="0.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7"/>
      <c r="W10" s="65"/>
    </row>
    <row r="11" spans="1:26" x14ac:dyDescent="0.2">
      <c r="A11" s="71" t="s">
        <v>126</v>
      </c>
      <c r="B11" s="71">
        <v>31</v>
      </c>
      <c r="C11" s="72">
        <v>27</v>
      </c>
      <c r="D11" s="73">
        <v>99568.103703703717</v>
      </c>
      <c r="E11" s="73">
        <v>98776.68</v>
      </c>
      <c r="F11" s="71"/>
      <c r="G11" s="72">
        <v>30</v>
      </c>
      <c r="H11" s="73">
        <v>74365.765333333329</v>
      </c>
      <c r="I11" s="74">
        <v>70053.01999999999</v>
      </c>
      <c r="J11" s="71"/>
      <c r="K11" s="72">
        <v>29</v>
      </c>
      <c r="L11" s="73">
        <v>64509.388275862068</v>
      </c>
      <c r="M11" s="74">
        <v>60140.04</v>
      </c>
      <c r="N11" s="71"/>
      <c r="O11" s="72">
        <v>3</v>
      </c>
      <c r="P11" s="73">
        <v>62437.383333333331</v>
      </c>
      <c r="Q11" s="74">
        <v>55630.8</v>
      </c>
      <c r="R11" s="71"/>
      <c r="S11" s="72">
        <v>4</v>
      </c>
      <c r="T11" s="74">
        <v>56392.677499999998</v>
      </c>
      <c r="U11" s="74">
        <v>54200.104999999996</v>
      </c>
      <c r="V11" s="74"/>
      <c r="W11" s="71">
        <f>+C11+G11+K11+O11+S11</f>
        <v>93</v>
      </c>
      <c r="X11" s="75"/>
    </row>
    <row r="14" spans="1:26" x14ac:dyDescent="0.2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79"/>
      <c r="Z14" s="79"/>
    </row>
    <row r="15" spans="1:26" x14ac:dyDescent="0.2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79"/>
      <c r="Z15" s="79"/>
    </row>
    <row r="16" spans="1:26" x14ac:dyDescent="0.2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79"/>
      <c r="Z16" s="79"/>
    </row>
    <row r="17" spans="1:24" x14ac:dyDescent="0.2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x14ac:dyDescent="0.2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4" x14ac:dyDescent="0.2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</row>
  </sheetData>
  <mergeCells count="9">
    <mergeCell ref="A1:U1"/>
    <mergeCell ref="A2:U2"/>
    <mergeCell ref="A3:U3"/>
    <mergeCell ref="A4:U4"/>
    <mergeCell ref="C7:E7"/>
    <mergeCell ref="G7:I7"/>
    <mergeCell ref="K7:M7"/>
    <mergeCell ref="O7:Q7"/>
    <mergeCell ref="S7:U7"/>
  </mergeCells>
  <pageMargins left="0" right="0" top="1" bottom="1" header="0.5" footer="0.5"/>
  <pageSetup scale="82" orientation="landscape" r:id="rId1"/>
  <headerFooter alignWithMargins="0">
    <oddFooter>&amp;L&amp;P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Z19"/>
  <sheetViews>
    <sheetView workbookViewId="0">
      <selection activeCell="U11" sqref="U11"/>
    </sheetView>
  </sheetViews>
  <sheetFormatPr defaultColWidth="9.140625" defaultRowHeight="12.75" x14ac:dyDescent="0.2"/>
  <cols>
    <col min="1" max="1" width="27" style="62" bestFit="1" customWidth="1"/>
    <col min="2" max="2" width="1" style="62" customWidth="1"/>
    <col min="3" max="3" width="7.42578125" style="62" bestFit="1" customWidth="1"/>
    <col min="4" max="4" width="11" style="62" customWidth="1"/>
    <col min="5" max="5" width="12.7109375" style="62" customWidth="1"/>
    <col min="6" max="6" width="1.5703125" style="62" customWidth="1"/>
    <col min="7" max="7" width="7.42578125" style="62" bestFit="1" customWidth="1"/>
    <col min="8" max="9" width="8.7109375" style="62" bestFit="1" customWidth="1"/>
    <col min="10" max="10" width="1.28515625" style="62" customWidth="1"/>
    <col min="11" max="11" width="7.42578125" style="62" bestFit="1" customWidth="1"/>
    <col min="12" max="13" width="8.7109375" style="62" bestFit="1" customWidth="1"/>
    <col min="14" max="14" width="1.42578125" style="62" customWidth="1"/>
    <col min="15" max="15" width="7.42578125" style="62" bestFit="1" customWidth="1"/>
    <col min="16" max="17" width="8.7109375" style="62" bestFit="1" customWidth="1"/>
    <col min="18" max="18" width="1.7109375" style="62" customWidth="1"/>
    <col min="19" max="19" width="7.42578125" style="62" bestFit="1" customWidth="1"/>
    <col min="20" max="21" width="8.7109375" style="62" bestFit="1" customWidth="1"/>
    <col min="22" max="22" width="1.42578125" style="62" customWidth="1"/>
    <col min="23" max="16384" width="9.140625" style="62"/>
  </cols>
  <sheetData>
    <row r="1" spans="1:26" x14ac:dyDescent="0.2">
      <c r="A1" s="145" t="s">
        <v>80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6" x14ac:dyDescent="0.2">
      <c r="A2" s="145" t="s">
        <v>81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</row>
    <row r="3" spans="1:26" x14ac:dyDescent="0.2">
      <c r="A3" s="145" t="s">
        <v>82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</row>
    <row r="4" spans="1:26" x14ac:dyDescent="0.2">
      <c r="A4" s="145" t="s">
        <v>2578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</row>
    <row r="5" spans="1:26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6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6" x14ac:dyDescent="0.2">
      <c r="A7" s="65"/>
      <c r="B7" s="65"/>
      <c r="C7" s="146" t="s">
        <v>83</v>
      </c>
      <c r="D7" s="146"/>
      <c r="E7" s="146"/>
      <c r="F7" s="85"/>
      <c r="G7" s="146" t="s">
        <v>84</v>
      </c>
      <c r="H7" s="146"/>
      <c r="I7" s="146"/>
      <c r="J7" s="67"/>
      <c r="K7" s="146" t="s">
        <v>85</v>
      </c>
      <c r="L7" s="146"/>
      <c r="M7" s="146"/>
      <c r="N7" s="85"/>
      <c r="O7" s="146" t="s">
        <v>86</v>
      </c>
      <c r="P7" s="146"/>
      <c r="Q7" s="146"/>
      <c r="R7" s="85"/>
      <c r="S7" s="146" t="s">
        <v>87</v>
      </c>
      <c r="T7" s="146"/>
      <c r="U7" s="146"/>
      <c r="V7" s="85"/>
      <c r="W7" s="66"/>
    </row>
    <row r="8" spans="1:26" x14ac:dyDescent="0.2">
      <c r="A8" s="65"/>
      <c r="B8" s="65"/>
      <c r="C8" s="65"/>
      <c r="D8" s="68" t="s">
        <v>88</v>
      </c>
      <c r="E8" s="68" t="s">
        <v>89</v>
      </c>
      <c r="F8" s="85"/>
      <c r="G8" s="65"/>
      <c r="H8" s="68" t="s">
        <v>88</v>
      </c>
      <c r="I8" s="68" t="s">
        <v>89</v>
      </c>
      <c r="J8" s="85"/>
      <c r="K8" s="65"/>
      <c r="L8" s="68" t="s">
        <v>88</v>
      </c>
      <c r="M8" s="68" t="s">
        <v>89</v>
      </c>
      <c r="N8" s="85"/>
      <c r="O8" s="65"/>
      <c r="P8" s="68" t="s">
        <v>88</v>
      </c>
      <c r="Q8" s="68" t="s">
        <v>89</v>
      </c>
      <c r="R8" s="85"/>
      <c r="S8" s="65"/>
      <c r="T8" s="68" t="s">
        <v>88</v>
      </c>
      <c r="U8" s="68" t="s">
        <v>89</v>
      </c>
      <c r="V8" s="85"/>
      <c r="W8" s="68" t="s">
        <v>90</v>
      </c>
    </row>
    <row r="9" spans="1:26" x14ac:dyDescent="0.2">
      <c r="A9" s="66" t="s">
        <v>91</v>
      </c>
      <c r="B9" s="66"/>
      <c r="C9" s="140" t="s">
        <v>92</v>
      </c>
      <c r="D9" s="140" t="s">
        <v>93</v>
      </c>
      <c r="E9" s="140" t="s">
        <v>93</v>
      </c>
      <c r="F9" s="140"/>
      <c r="G9" s="140" t="s">
        <v>92</v>
      </c>
      <c r="H9" s="140" t="s">
        <v>93</v>
      </c>
      <c r="I9" s="140" t="s">
        <v>93</v>
      </c>
      <c r="J9" s="140"/>
      <c r="K9" s="140" t="s">
        <v>92</v>
      </c>
      <c r="L9" s="140" t="s">
        <v>93</v>
      </c>
      <c r="M9" s="140" t="s">
        <v>93</v>
      </c>
      <c r="N9" s="140"/>
      <c r="O9" s="140" t="s">
        <v>92</v>
      </c>
      <c r="P9" s="140" t="s">
        <v>93</v>
      </c>
      <c r="Q9" s="140" t="s">
        <v>93</v>
      </c>
      <c r="R9" s="140"/>
      <c r="S9" s="140" t="s">
        <v>92</v>
      </c>
      <c r="T9" s="140" t="s">
        <v>93</v>
      </c>
      <c r="U9" s="140" t="s">
        <v>93</v>
      </c>
      <c r="V9" s="85"/>
      <c r="W9" s="140" t="s">
        <v>92</v>
      </c>
    </row>
    <row r="10" spans="1:26" x14ac:dyDescent="0.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7"/>
      <c r="W10" s="65"/>
    </row>
    <row r="11" spans="1:26" x14ac:dyDescent="0.2">
      <c r="A11" s="71" t="s">
        <v>126</v>
      </c>
      <c r="B11" s="71">
        <v>31</v>
      </c>
      <c r="C11" s="72">
        <v>28</v>
      </c>
      <c r="D11" s="73">
        <v>106436.50714285715</v>
      </c>
      <c r="E11" s="73">
        <v>108207.48000000001</v>
      </c>
      <c r="F11" s="71"/>
      <c r="G11" s="72">
        <v>26</v>
      </c>
      <c r="H11" s="73">
        <v>82281.392307692295</v>
      </c>
      <c r="I11" s="74">
        <v>77376.179999999993</v>
      </c>
      <c r="J11" s="71"/>
      <c r="K11" s="72">
        <v>43</v>
      </c>
      <c r="L11" s="73">
        <v>70500.153488372089</v>
      </c>
      <c r="M11" s="74">
        <v>66999.960000000006</v>
      </c>
      <c r="N11" s="71"/>
      <c r="O11" s="72">
        <v>2</v>
      </c>
      <c r="P11" s="73">
        <v>62176.979999999996</v>
      </c>
      <c r="Q11" s="74">
        <v>62176.979999999996</v>
      </c>
      <c r="R11" s="71"/>
      <c r="S11" s="72">
        <v>10</v>
      </c>
      <c r="T11" s="74">
        <v>61252.931999999993</v>
      </c>
      <c r="U11" s="74">
        <v>56888.04</v>
      </c>
      <c r="V11" s="74"/>
      <c r="W11" s="71">
        <f>+C11+G11+K11+O11+S11</f>
        <v>109</v>
      </c>
      <c r="X11" s="75"/>
    </row>
    <row r="14" spans="1:26" x14ac:dyDescent="0.2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79"/>
      <c r="Z14" s="79"/>
    </row>
    <row r="15" spans="1:26" x14ac:dyDescent="0.2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79"/>
      <c r="Z15" s="79"/>
    </row>
    <row r="16" spans="1:26" x14ac:dyDescent="0.2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79"/>
      <c r="Z16" s="79"/>
    </row>
    <row r="17" spans="1:24" x14ac:dyDescent="0.2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x14ac:dyDescent="0.2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4" x14ac:dyDescent="0.2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</row>
  </sheetData>
  <mergeCells count="9">
    <mergeCell ref="A1:W1"/>
    <mergeCell ref="A2:W2"/>
    <mergeCell ref="A3:W3"/>
    <mergeCell ref="A4:W4"/>
    <mergeCell ref="C7:E7"/>
    <mergeCell ref="G7:I7"/>
    <mergeCell ref="K7:M7"/>
    <mergeCell ref="O7:Q7"/>
    <mergeCell ref="S7:U7"/>
  </mergeCells>
  <pageMargins left="0" right="0" top="1" bottom="1" header="0.5" footer="0.5"/>
  <pageSetup scale="81" orientation="landscape" r:id="rId1"/>
  <headerFooter alignWithMargins="0">
    <oddFooter>&amp;L&amp;P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  <pageSetUpPr fitToPage="1"/>
  </sheetPr>
  <dimension ref="A1:Z19"/>
  <sheetViews>
    <sheetView workbookViewId="0">
      <selection activeCell="G43" sqref="G43"/>
    </sheetView>
  </sheetViews>
  <sheetFormatPr defaultColWidth="9.140625" defaultRowHeight="12.75" x14ac:dyDescent="0.2"/>
  <cols>
    <col min="1" max="1" width="25.85546875" style="62" customWidth="1"/>
    <col min="2" max="2" width="1" style="62" customWidth="1"/>
    <col min="3" max="3" width="7.42578125" style="62" bestFit="1" customWidth="1"/>
    <col min="4" max="4" width="11" style="62" customWidth="1"/>
    <col min="5" max="5" width="12.7109375" style="62" customWidth="1"/>
    <col min="6" max="6" width="1.5703125" style="62" customWidth="1"/>
    <col min="7" max="7" width="7.42578125" style="62" bestFit="1" customWidth="1"/>
    <col min="8" max="9" width="8.7109375" style="62" bestFit="1" customWidth="1"/>
    <col min="10" max="10" width="1.28515625" style="62" customWidth="1"/>
    <col min="11" max="11" width="7.42578125" style="62" bestFit="1" customWidth="1"/>
    <col min="12" max="13" width="8.7109375" style="62" bestFit="1" customWidth="1"/>
    <col min="14" max="14" width="1.42578125" style="62" customWidth="1"/>
    <col min="15" max="15" width="7.42578125" style="62" bestFit="1" customWidth="1"/>
    <col min="16" max="17" width="8.7109375" style="62" bestFit="1" customWidth="1"/>
    <col min="18" max="18" width="1.7109375" style="62" customWidth="1"/>
    <col min="19" max="19" width="7.42578125" style="62" bestFit="1" customWidth="1"/>
    <col min="20" max="21" width="8.7109375" style="62" bestFit="1" customWidth="1"/>
    <col min="22" max="22" width="1.42578125" style="62" customWidth="1"/>
    <col min="23" max="16384" width="9.140625" style="62"/>
  </cols>
  <sheetData>
    <row r="1" spans="1:26" x14ac:dyDescent="0.2">
      <c r="A1" s="145" t="s">
        <v>80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6" x14ac:dyDescent="0.2">
      <c r="A2" s="145" t="s">
        <v>81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</row>
    <row r="3" spans="1:26" x14ac:dyDescent="0.2">
      <c r="A3" s="145" t="s">
        <v>82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</row>
    <row r="4" spans="1:26" x14ac:dyDescent="0.2">
      <c r="A4" s="145" t="s">
        <v>2557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</row>
    <row r="5" spans="1:26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6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6" x14ac:dyDescent="0.2">
      <c r="A7" s="65"/>
      <c r="B7" s="65"/>
      <c r="C7" s="146" t="s">
        <v>83</v>
      </c>
      <c r="D7" s="146"/>
      <c r="E7" s="146"/>
      <c r="F7" s="85"/>
      <c r="G7" s="146" t="s">
        <v>84</v>
      </c>
      <c r="H7" s="146"/>
      <c r="I7" s="146"/>
      <c r="J7" s="67"/>
      <c r="K7" s="146" t="s">
        <v>85</v>
      </c>
      <c r="L7" s="146"/>
      <c r="M7" s="146"/>
      <c r="N7" s="85"/>
      <c r="O7" s="146" t="s">
        <v>86</v>
      </c>
      <c r="P7" s="146"/>
      <c r="Q7" s="146"/>
      <c r="R7" s="85"/>
      <c r="S7" s="146" t="s">
        <v>87</v>
      </c>
      <c r="T7" s="146"/>
      <c r="U7" s="146"/>
      <c r="V7" s="85"/>
      <c r="W7" s="66"/>
    </row>
    <row r="8" spans="1:26" x14ac:dyDescent="0.2">
      <c r="A8" s="65"/>
      <c r="B8" s="65"/>
      <c r="C8" s="65"/>
      <c r="D8" s="68" t="s">
        <v>88</v>
      </c>
      <c r="E8" s="68" t="s">
        <v>89</v>
      </c>
      <c r="F8" s="85"/>
      <c r="G8" s="65"/>
      <c r="H8" s="68" t="s">
        <v>88</v>
      </c>
      <c r="I8" s="68" t="s">
        <v>89</v>
      </c>
      <c r="J8" s="85"/>
      <c r="K8" s="65"/>
      <c r="L8" s="68" t="s">
        <v>88</v>
      </c>
      <c r="M8" s="68" t="s">
        <v>89</v>
      </c>
      <c r="N8" s="85"/>
      <c r="O8" s="65"/>
      <c r="P8" s="68" t="s">
        <v>88</v>
      </c>
      <c r="Q8" s="68" t="s">
        <v>89</v>
      </c>
      <c r="R8" s="85"/>
      <c r="S8" s="65"/>
      <c r="T8" s="68" t="s">
        <v>88</v>
      </c>
      <c r="U8" s="68" t="s">
        <v>89</v>
      </c>
      <c r="V8" s="85"/>
      <c r="W8" s="68" t="s">
        <v>90</v>
      </c>
    </row>
    <row r="9" spans="1:26" x14ac:dyDescent="0.2">
      <c r="A9" s="66" t="s">
        <v>91</v>
      </c>
      <c r="B9" s="66"/>
      <c r="C9" s="138" t="s">
        <v>92</v>
      </c>
      <c r="D9" s="138" t="s">
        <v>93</v>
      </c>
      <c r="E9" s="138" t="s">
        <v>93</v>
      </c>
      <c r="F9" s="138"/>
      <c r="G9" s="138" t="s">
        <v>92</v>
      </c>
      <c r="H9" s="138" t="s">
        <v>93</v>
      </c>
      <c r="I9" s="138" t="s">
        <v>93</v>
      </c>
      <c r="J9" s="138"/>
      <c r="K9" s="138" t="s">
        <v>92</v>
      </c>
      <c r="L9" s="138" t="s">
        <v>93</v>
      </c>
      <c r="M9" s="138" t="s">
        <v>93</v>
      </c>
      <c r="N9" s="138"/>
      <c r="O9" s="138" t="s">
        <v>92</v>
      </c>
      <c r="P9" s="138" t="s">
        <v>93</v>
      </c>
      <c r="Q9" s="138" t="s">
        <v>93</v>
      </c>
      <c r="R9" s="138"/>
      <c r="S9" s="138" t="s">
        <v>92</v>
      </c>
      <c r="T9" s="138" t="s">
        <v>93</v>
      </c>
      <c r="U9" s="138" t="s">
        <v>93</v>
      </c>
      <c r="V9" s="85"/>
      <c r="W9" s="138" t="s">
        <v>92</v>
      </c>
    </row>
    <row r="10" spans="1:26" x14ac:dyDescent="0.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7"/>
      <c r="W10" s="65"/>
    </row>
    <row r="11" spans="1:26" x14ac:dyDescent="0.2">
      <c r="A11" s="71" t="s">
        <v>126</v>
      </c>
      <c r="B11" s="71">
        <v>31</v>
      </c>
      <c r="C11" s="72">
        <v>27</v>
      </c>
      <c r="D11" s="73">
        <v>102815.63555555558</v>
      </c>
      <c r="E11" s="73">
        <v>104777.4</v>
      </c>
      <c r="F11" s="71"/>
      <c r="G11" s="72">
        <v>24</v>
      </c>
      <c r="H11" s="73">
        <v>79873.330000000016</v>
      </c>
      <c r="I11" s="74">
        <v>75217.98000000001</v>
      </c>
      <c r="J11" s="71"/>
      <c r="K11" s="72">
        <v>40</v>
      </c>
      <c r="L11" s="73">
        <v>67657.69200000001</v>
      </c>
      <c r="M11" s="74">
        <v>64252.020000000004</v>
      </c>
      <c r="N11" s="71"/>
      <c r="O11" s="72">
        <v>3</v>
      </c>
      <c r="P11" s="73">
        <v>68844.12</v>
      </c>
      <c r="Q11" s="74">
        <v>62000.04</v>
      </c>
      <c r="R11" s="71"/>
      <c r="S11" s="72">
        <v>12</v>
      </c>
      <c r="T11" s="74">
        <v>60071.520000000011</v>
      </c>
      <c r="U11" s="74">
        <v>58174.979999999996</v>
      </c>
      <c r="V11" s="74"/>
      <c r="W11" s="71">
        <f>+C11+G11+K11+O11+S11</f>
        <v>106</v>
      </c>
      <c r="X11" s="75"/>
    </row>
    <row r="14" spans="1:26" x14ac:dyDescent="0.2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79"/>
      <c r="Z14" s="79"/>
    </row>
    <row r="15" spans="1:26" x14ac:dyDescent="0.2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79"/>
      <c r="Z15" s="79"/>
    </row>
    <row r="16" spans="1:26" x14ac:dyDescent="0.2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79"/>
      <c r="Z16" s="79"/>
    </row>
    <row r="17" spans="1:24" x14ac:dyDescent="0.2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x14ac:dyDescent="0.2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4" x14ac:dyDescent="0.2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</row>
  </sheetData>
  <mergeCells count="9">
    <mergeCell ref="A1:W1"/>
    <mergeCell ref="A2:W2"/>
    <mergeCell ref="A3:W3"/>
    <mergeCell ref="A4:W4"/>
    <mergeCell ref="C7:E7"/>
    <mergeCell ref="G7:I7"/>
    <mergeCell ref="K7:M7"/>
    <mergeCell ref="O7:Q7"/>
    <mergeCell ref="S7:U7"/>
  </mergeCells>
  <pageMargins left="0" right="0" top="1" bottom="1" header="0.5" footer="0.5"/>
  <pageSetup scale="82" orientation="landscape" r:id="rId1"/>
  <headerFooter alignWithMargins="0">
    <oddFooter>&amp;L&amp;P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Z19"/>
  <sheetViews>
    <sheetView workbookViewId="0">
      <selection activeCell="I15" sqref="I15"/>
    </sheetView>
  </sheetViews>
  <sheetFormatPr defaultColWidth="9.140625" defaultRowHeight="12.75" x14ac:dyDescent="0.2"/>
  <cols>
    <col min="1" max="1" width="25.85546875" style="62" customWidth="1"/>
    <col min="2" max="2" width="1" style="62" customWidth="1"/>
    <col min="3" max="3" width="7.42578125" style="62" bestFit="1" customWidth="1"/>
    <col min="4" max="4" width="11" style="62" customWidth="1"/>
    <col min="5" max="5" width="12.7109375" style="62" customWidth="1"/>
    <col min="6" max="6" width="1.5703125" style="62" customWidth="1"/>
    <col min="7" max="7" width="7.42578125" style="62" bestFit="1" customWidth="1"/>
    <col min="8" max="9" width="8.7109375" style="62" bestFit="1" customWidth="1"/>
    <col min="10" max="10" width="1.28515625" style="62" customWidth="1"/>
    <col min="11" max="11" width="7.42578125" style="62" bestFit="1" customWidth="1"/>
    <col min="12" max="13" width="8.7109375" style="62" bestFit="1" customWidth="1"/>
    <col min="14" max="14" width="1.42578125" style="62" customWidth="1"/>
    <col min="15" max="15" width="7.42578125" style="62" bestFit="1" customWidth="1"/>
    <col min="16" max="17" width="8.7109375" style="62" bestFit="1" customWidth="1"/>
    <col min="18" max="18" width="1.7109375" style="62" customWidth="1"/>
    <col min="19" max="19" width="7.42578125" style="62" bestFit="1" customWidth="1"/>
    <col min="20" max="21" width="8.7109375" style="62" bestFit="1" customWidth="1"/>
    <col min="22" max="22" width="1.42578125" style="62" customWidth="1"/>
    <col min="23" max="16384" width="9.140625" style="62"/>
  </cols>
  <sheetData>
    <row r="1" spans="1:26" x14ac:dyDescent="0.2">
      <c r="A1" s="145" t="s">
        <v>80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6" x14ac:dyDescent="0.2">
      <c r="A2" s="145" t="s">
        <v>81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</row>
    <row r="3" spans="1:26" x14ac:dyDescent="0.2">
      <c r="A3" s="145" t="s">
        <v>82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</row>
    <row r="4" spans="1:26" x14ac:dyDescent="0.2">
      <c r="A4" s="145" t="s">
        <v>2500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</row>
    <row r="5" spans="1:26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6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6" x14ac:dyDescent="0.2">
      <c r="A7" s="65"/>
      <c r="B7" s="65"/>
      <c r="C7" s="146" t="s">
        <v>83</v>
      </c>
      <c r="D7" s="146"/>
      <c r="E7" s="146"/>
      <c r="F7" s="85"/>
      <c r="G7" s="146" t="s">
        <v>84</v>
      </c>
      <c r="H7" s="146"/>
      <c r="I7" s="146"/>
      <c r="J7" s="67"/>
      <c r="K7" s="146" t="s">
        <v>85</v>
      </c>
      <c r="L7" s="146"/>
      <c r="M7" s="146"/>
      <c r="N7" s="85"/>
      <c r="O7" s="146" t="s">
        <v>86</v>
      </c>
      <c r="P7" s="146"/>
      <c r="Q7" s="146"/>
      <c r="R7" s="85"/>
      <c r="S7" s="146" t="s">
        <v>87</v>
      </c>
      <c r="T7" s="146"/>
      <c r="U7" s="146"/>
      <c r="V7" s="85"/>
      <c r="W7" s="66"/>
    </row>
    <row r="8" spans="1:26" x14ac:dyDescent="0.2">
      <c r="A8" s="65"/>
      <c r="B8" s="65"/>
      <c r="C8" s="65"/>
      <c r="D8" s="68" t="s">
        <v>88</v>
      </c>
      <c r="E8" s="68" t="s">
        <v>89</v>
      </c>
      <c r="F8" s="85"/>
      <c r="G8" s="65"/>
      <c r="H8" s="68" t="s">
        <v>88</v>
      </c>
      <c r="I8" s="68" t="s">
        <v>89</v>
      </c>
      <c r="J8" s="85"/>
      <c r="K8" s="65"/>
      <c r="L8" s="68" t="s">
        <v>88</v>
      </c>
      <c r="M8" s="68" t="s">
        <v>89</v>
      </c>
      <c r="N8" s="85"/>
      <c r="O8" s="65"/>
      <c r="P8" s="68" t="s">
        <v>88</v>
      </c>
      <c r="Q8" s="68" t="s">
        <v>89</v>
      </c>
      <c r="R8" s="85"/>
      <c r="S8" s="65"/>
      <c r="T8" s="68" t="s">
        <v>88</v>
      </c>
      <c r="U8" s="68" t="s">
        <v>89</v>
      </c>
      <c r="V8" s="85"/>
      <c r="W8" s="68" t="s">
        <v>90</v>
      </c>
    </row>
    <row r="9" spans="1:26" x14ac:dyDescent="0.2">
      <c r="A9" s="66" t="s">
        <v>91</v>
      </c>
      <c r="B9" s="66"/>
      <c r="C9" s="128" t="s">
        <v>92</v>
      </c>
      <c r="D9" s="128" t="s">
        <v>93</v>
      </c>
      <c r="E9" s="128" t="s">
        <v>93</v>
      </c>
      <c r="F9" s="128"/>
      <c r="G9" s="128" t="s">
        <v>92</v>
      </c>
      <c r="H9" s="128" t="s">
        <v>93</v>
      </c>
      <c r="I9" s="128" t="s">
        <v>93</v>
      </c>
      <c r="J9" s="128"/>
      <c r="K9" s="128" t="s">
        <v>92</v>
      </c>
      <c r="L9" s="128" t="s">
        <v>93</v>
      </c>
      <c r="M9" s="128" t="s">
        <v>93</v>
      </c>
      <c r="N9" s="128"/>
      <c r="O9" s="128" t="s">
        <v>92</v>
      </c>
      <c r="P9" s="128" t="s">
        <v>93</v>
      </c>
      <c r="Q9" s="128" t="s">
        <v>93</v>
      </c>
      <c r="R9" s="128"/>
      <c r="S9" s="128" t="s">
        <v>92</v>
      </c>
      <c r="T9" s="128" t="s">
        <v>93</v>
      </c>
      <c r="U9" s="128" t="s">
        <v>93</v>
      </c>
      <c r="V9" s="85"/>
      <c r="W9" s="128" t="s">
        <v>92</v>
      </c>
    </row>
    <row r="10" spans="1:26" x14ac:dyDescent="0.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7"/>
      <c r="W10" s="65"/>
    </row>
    <row r="11" spans="1:26" x14ac:dyDescent="0.2">
      <c r="A11" s="71" t="s">
        <v>126</v>
      </c>
      <c r="B11" s="71">
        <v>31</v>
      </c>
      <c r="C11" s="72">
        <v>25</v>
      </c>
      <c r="D11" s="73">
        <v>103028.61834400002</v>
      </c>
      <c r="E11" s="73">
        <v>104826.602</v>
      </c>
      <c r="F11" s="71"/>
      <c r="G11" s="72">
        <v>27</v>
      </c>
      <c r="H11" s="73">
        <v>77223.301255555547</v>
      </c>
      <c r="I11" s="74">
        <v>73276.054000000004</v>
      </c>
      <c r="J11" s="71"/>
      <c r="K11" s="72">
        <v>34</v>
      </c>
      <c r="L11" s="73">
        <v>65839.237805882352</v>
      </c>
      <c r="M11" s="74">
        <v>61944.220600000001</v>
      </c>
      <c r="N11" s="71"/>
      <c r="O11" s="72">
        <v>5</v>
      </c>
      <c r="P11" s="73">
        <v>64089.626140000008</v>
      </c>
      <c r="Q11" s="74">
        <v>59227.575000000004</v>
      </c>
      <c r="R11" s="71"/>
      <c r="S11" s="72">
        <v>6</v>
      </c>
      <c r="T11" s="74">
        <v>52570.740216666665</v>
      </c>
      <c r="U11" s="74">
        <v>52599.96</v>
      </c>
      <c r="V11" s="74"/>
      <c r="W11" s="71">
        <f>+C11+G11+K11+O11+S11</f>
        <v>97</v>
      </c>
      <c r="X11" s="75"/>
    </row>
    <row r="14" spans="1:26" x14ac:dyDescent="0.2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79"/>
      <c r="Z14" s="79"/>
    </row>
    <row r="15" spans="1:26" x14ac:dyDescent="0.2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79"/>
      <c r="Z15" s="79"/>
    </row>
    <row r="16" spans="1:26" x14ac:dyDescent="0.2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79"/>
      <c r="Z16" s="79"/>
    </row>
    <row r="17" spans="1:24" x14ac:dyDescent="0.2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x14ac:dyDescent="0.2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4" x14ac:dyDescent="0.2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</row>
  </sheetData>
  <mergeCells count="9">
    <mergeCell ref="A1:W1"/>
    <mergeCell ref="A2:W2"/>
    <mergeCell ref="A3:W3"/>
    <mergeCell ref="A4:W4"/>
    <mergeCell ref="C7:E7"/>
    <mergeCell ref="G7:I7"/>
    <mergeCell ref="K7:M7"/>
    <mergeCell ref="O7:Q7"/>
    <mergeCell ref="S7:U7"/>
  </mergeCells>
  <pageMargins left="0" right="0" top="1" bottom="1" header="0.5" footer="0.5"/>
  <pageSetup scale="82" orientation="landscape" r:id="rId1"/>
  <headerFooter alignWithMargins="0">
    <oddFooter>&amp;L&amp;P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V19"/>
  <sheetViews>
    <sheetView workbookViewId="0">
      <selection activeCell="O12" sqref="O12"/>
    </sheetView>
  </sheetViews>
  <sheetFormatPr defaultColWidth="9.140625" defaultRowHeight="12.75" x14ac:dyDescent="0.2"/>
  <cols>
    <col min="1" max="1" width="26.42578125" style="62" bestFit="1" customWidth="1"/>
    <col min="2" max="2" width="2.85546875" style="62" customWidth="1"/>
    <col min="3" max="5" width="12.7109375" style="62" customWidth="1"/>
    <col min="6" max="6" width="2.7109375" style="62" customWidth="1"/>
    <col min="7" max="9" width="9.140625" style="62"/>
    <col min="10" max="10" width="2" style="62" customWidth="1"/>
    <col min="11" max="13" width="9.140625" style="62"/>
    <col min="14" max="14" width="2.7109375" style="62" customWidth="1"/>
    <col min="15" max="17" width="9.140625" style="62"/>
    <col min="18" max="18" width="2.85546875" style="62" hidden="1" customWidth="1"/>
    <col min="19" max="19" width="2.85546875" style="62" customWidth="1"/>
    <col min="20" max="16384" width="9.140625" style="62"/>
  </cols>
  <sheetData>
    <row r="1" spans="1:22" x14ac:dyDescent="0.2">
      <c r="A1" s="145" t="s">
        <v>80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86"/>
      <c r="T1" s="65"/>
    </row>
    <row r="2" spans="1:22" x14ac:dyDescent="0.2">
      <c r="A2" s="145" t="s">
        <v>94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86"/>
      <c r="T2" s="65"/>
    </row>
    <row r="3" spans="1:22" x14ac:dyDescent="0.2">
      <c r="A3" s="145" t="s">
        <v>82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86"/>
      <c r="T3" s="65"/>
    </row>
    <row r="4" spans="1:22" x14ac:dyDescent="0.2">
      <c r="A4" s="145" t="s">
        <v>1647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86"/>
      <c r="T4" s="65"/>
    </row>
    <row r="5" spans="1:22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2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  <c r="T6" s="65"/>
    </row>
    <row r="7" spans="1:22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102"/>
    </row>
    <row r="8" spans="1:22" x14ac:dyDescent="0.2">
      <c r="A8" s="65"/>
      <c r="B8" s="65"/>
      <c r="C8" s="147" t="s">
        <v>95</v>
      </c>
      <c r="D8" s="147"/>
      <c r="E8" s="147"/>
      <c r="F8" s="63"/>
      <c r="G8" s="146" t="s">
        <v>96</v>
      </c>
      <c r="H8" s="146"/>
      <c r="I8" s="146"/>
      <c r="J8" s="67"/>
      <c r="K8" s="146" t="s">
        <v>97</v>
      </c>
      <c r="L8" s="146"/>
      <c r="M8" s="146"/>
      <c r="N8" s="63"/>
      <c r="O8" s="146" t="s">
        <v>98</v>
      </c>
      <c r="P8" s="146"/>
      <c r="Q8" s="146"/>
      <c r="R8" s="63"/>
      <c r="S8" s="85"/>
      <c r="T8" s="65"/>
    </row>
    <row r="9" spans="1:22" x14ac:dyDescent="0.2">
      <c r="A9" s="65"/>
      <c r="B9" s="65"/>
      <c r="C9" s="65"/>
      <c r="D9" s="68" t="s">
        <v>88</v>
      </c>
      <c r="E9" s="68" t="s">
        <v>89</v>
      </c>
      <c r="F9" s="63"/>
      <c r="G9" s="65"/>
      <c r="H9" s="68" t="s">
        <v>88</v>
      </c>
      <c r="I9" s="68" t="s">
        <v>89</v>
      </c>
      <c r="J9" s="63"/>
      <c r="K9" s="65"/>
      <c r="L9" s="68" t="s">
        <v>88</v>
      </c>
      <c r="M9" s="68" t="s">
        <v>89</v>
      </c>
      <c r="N9" s="63"/>
      <c r="O9" s="65"/>
      <c r="P9" s="68" t="s">
        <v>88</v>
      </c>
      <c r="Q9" s="68" t="s">
        <v>89</v>
      </c>
      <c r="R9" s="63"/>
      <c r="S9" s="85"/>
      <c r="T9" s="101" t="s">
        <v>90</v>
      </c>
    </row>
    <row r="10" spans="1:22" x14ac:dyDescent="0.2">
      <c r="A10" s="66" t="s">
        <v>91</v>
      </c>
      <c r="B10" s="66"/>
      <c r="C10" s="69" t="s">
        <v>92</v>
      </c>
      <c r="D10" s="69" t="s">
        <v>93</v>
      </c>
      <c r="E10" s="69" t="s">
        <v>93</v>
      </c>
      <c r="F10" s="69"/>
      <c r="G10" s="69" t="s">
        <v>92</v>
      </c>
      <c r="H10" s="69" t="s">
        <v>93</v>
      </c>
      <c r="I10" s="69" t="s">
        <v>93</v>
      </c>
      <c r="J10" s="69"/>
      <c r="K10" s="69" t="s">
        <v>92</v>
      </c>
      <c r="L10" s="69" t="s">
        <v>93</v>
      </c>
      <c r="M10" s="69" t="s">
        <v>93</v>
      </c>
      <c r="N10" s="69"/>
      <c r="O10" s="69" t="s">
        <v>92</v>
      </c>
      <c r="P10" s="69" t="s">
        <v>93</v>
      </c>
      <c r="Q10" s="69" t="s">
        <v>93</v>
      </c>
      <c r="R10" s="69"/>
      <c r="S10" s="87"/>
      <c r="T10" s="87" t="s">
        <v>92</v>
      </c>
    </row>
    <row r="11" spans="1:22" x14ac:dyDescent="0.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2" spans="1:22" x14ac:dyDescent="0.2">
      <c r="A12" s="65" t="s">
        <v>126</v>
      </c>
      <c r="B12" s="65"/>
      <c r="C12" s="64">
        <v>132</v>
      </c>
      <c r="D12" s="70">
        <v>57488.456969696919</v>
      </c>
      <c r="E12" s="70">
        <v>51886.604999999996</v>
      </c>
      <c r="F12" s="67"/>
      <c r="G12" s="64">
        <v>4</v>
      </c>
      <c r="H12" s="70">
        <v>38894.83</v>
      </c>
      <c r="I12" s="70">
        <v>44672.160000000003</v>
      </c>
      <c r="J12" s="67"/>
      <c r="K12" s="64">
        <v>71</v>
      </c>
      <c r="L12" s="70">
        <v>41612.987746478873</v>
      </c>
      <c r="M12" s="70">
        <v>46566</v>
      </c>
      <c r="N12" s="67"/>
      <c r="O12" s="64">
        <v>7</v>
      </c>
      <c r="P12" s="70">
        <v>31711.214285714286</v>
      </c>
      <c r="Q12" s="70">
        <v>23920</v>
      </c>
      <c r="R12" s="67"/>
      <c r="S12" s="67"/>
      <c r="T12" s="67">
        <f>+C12+G12+K12+O12</f>
        <v>214</v>
      </c>
    </row>
    <row r="15" spans="1:22" x14ac:dyDescent="0.2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x14ac:dyDescent="0.2">
      <c r="A16" s="67"/>
      <c r="B16" s="67"/>
      <c r="C16" s="67"/>
      <c r="D16" s="63"/>
      <c r="E16" s="63"/>
      <c r="F16" s="63"/>
      <c r="G16" s="67"/>
      <c r="H16" s="63"/>
      <c r="I16" s="63"/>
      <c r="J16" s="63"/>
      <c r="K16" s="67"/>
      <c r="L16" s="63"/>
      <c r="M16" s="63"/>
      <c r="N16" s="63"/>
      <c r="O16" s="67"/>
      <c r="P16" s="63"/>
      <c r="Q16" s="63"/>
      <c r="R16" s="63"/>
      <c r="S16" s="85"/>
      <c r="T16" s="63"/>
      <c r="U16" s="67"/>
      <c r="V16" s="67"/>
    </row>
    <row r="17" spans="1:22" x14ac:dyDescent="0.2">
      <c r="A17" s="67"/>
      <c r="B17" s="67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85"/>
      <c r="T17" s="63"/>
      <c r="U17" s="67"/>
      <c r="V17" s="67"/>
    </row>
    <row r="18" spans="1:22" x14ac:dyDescent="0.2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 x14ac:dyDescent="0.2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</row>
  </sheetData>
  <mergeCells count="8">
    <mergeCell ref="A1:R1"/>
    <mergeCell ref="A2:R2"/>
    <mergeCell ref="A3:R3"/>
    <mergeCell ref="A4:R4"/>
    <mergeCell ref="C8:E8"/>
    <mergeCell ref="G8:I8"/>
    <mergeCell ref="K8:M8"/>
    <mergeCell ref="O8:Q8"/>
  </mergeCells>
  <pageMargins left="0" right="0" top="1" bottom="1" header="0.5" footer="0.5"/>
  <pageSetup scale="80" orientation="landscape" r:id="rId1"/>
  <headerFooter alignWithMargins="0">
    <oddFooter>&amp;L&amp;P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</sheetPr>
  <dimension ref="A1:V19"/>
  <sheetViews>
    <sheetView workbookViewId="0">
      <selection activeCell="Q12" sqref="Q12"/>
    </sheetView>
  </sheetViews>
  <sheetFormatPr defaultColWidth="9.140625" defaultRowHeight="12.75" x14ac:dyDescent="0.2"/>
  <cols>
    <col min="1" max="1" width="26.42578125" style="62" bestFit="1" customWidth="1"/>
    <col min="2" max="2" width="2.85546875" style="62" customWidth="1"/>
    <col min="3" max="5" width="12.7109375" style="62" customWidth="1"/>
    <col min="6" max="6" width="2.7109375" style="62" customWidth="1"/>
    <col min="7" max="9" width="9.140625" style="62"/>
    <col min="10" max="10" width="2" style="62" customWidth="1"/>
    <col min="11" max="13" width="9.140625" style="62"/>
    <col min="14" max="14" width="2.7109375" style="62" customWidth="1"/>
    <col min="15" max="17" width="9.140625" style="62"/>
    <col min="18" max="18" width="2.85546875" style="62" hidden="1" customWidth="1"/>
    <col min="19" max="19" width="2.85546875" style="62" customWidth="1"/>
    <col min="20" max="16384" width="9.140625" style="62"/>
  </cols>
  <sheetData>
    <row r="1" spans="1:22" x14ac:dyDescent="0.2">
      <c r="A1" s="145" t="s">
        <v>80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39"/>
      <c r="T1" s="65"/>
    </row>
    <row r="2" spans="1:22" x14ac:dyDescent="0.2">
      <c r="A2" s="145" t="s">
        <v>94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39"/>
      <c r="T2" s="65"/>
    </row>
    <row r="3" spans="1:22" x14ac:dyDescent="0.2">
      <c r="A3" s="145" t="s">
        <v>82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39"/>
      <c r="T3" s="65"/>
    </row>
    <row r="4" spans="1:22" x14ac:dyDescent="0.2">
      <c r="A4" s="145" t="s">
        <v>2578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39"/>
      <c r="T4" s="65"/>
    </row>
    <row r="5" spans="1:22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2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  <c r="T6" s="65"/>
    </row>
    <row r="7" spans="1:22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102"/>
    </row>
    <row r="8" spans="1:22" x14ac:dyDescent="0.2">
      <c r="A8" s="65"/>
      <c r="B8" s="65"/>
      <c r="C8" s="147" t="s">
        <v>95</v>
      </c>
      <c r="D8" s="147"/>
      <c r="E8" s="147"/>
      <c r="F8" s="85"/>
      <c r="G8" s="146" t="s">
        <v>96</v>
      </c>
      <c r="H8" s="146"/>
      <c r="I8" s="146"/>
      <c r="J8" s="67"/>
      <c r="K8" s="146" t="s">
        <v>97</v>
      </c>
      <c r="L8" s="146"/>
      <c r="M8" s="146"/>
      <c r="N8" s="85"/>
      <c r="O8" s="146" t="s">
        <v>98</v>
      </c>
      <c r="P8" s="146"/>
      <c r="Q8" s="146"/>
      <c r="R8" s="85"/>
      <c r="S8" s="85"/>
      <c r="T8" s="65"/>
    </row>
    <row r="9" spans="1:22" x14ac:dyDescent="0.2">
      <c r="A9" s="65"/>
      <c r="B9" s="65"/>
      <c r="C9" s="65"/>
      <c r="D9" s="68" t="s">
        <v>88</v>
      </c>
      <c r="E9" s="68" t="s">
        <v>89</v>
      </c>
      <c r="F9" s="85"/>
      <c r="G9" s="65"/>
      <c r="H9" s="68" t="s">
        <v>88</v>
      </c>
      <c r="I9" s="68" t="s">
        <v>89</v>
      </c>
      <c r="J9" s="85"/>
      <c r="K9" s="65"/>
      <c r="L9" s="68" t="s">
        <v>88</v>
      </c>
      <c r="M9" s="68" t="s">
        <v>89</v>
      </c>
      <c r="N9" s="85"/>
      <c r="O9" s="65"/>
      <c r="P9" s="68" t="s">
        <v>88</v>
      </c>
      <c r="Q9" s="68" t="s">
        <v>89</v>
      </c>
      <c r="R9" s="85"/>
      <c r="S9" s="85"/>
      <c r="T9" s="101" t="s">
        <v>90</v>
      </c>
    </row>
    <row r="10" spans="1:22" x14ac:dyDescent="0.2">
      <c r="A10" s="66" t="s">
        <v>91</v>
      </c>
      <c r="B10" s="66"/>
      <c r="C10" s="140" t="s">
        <v>92</v>
      </c>
      <c r="D10" s="140" t="s">
        <v>93</v>
      </c>
      <c r="E10" s="140" t="s">
        <v>93</v>
      </c>
      <c r="F10" s="140"/>
      <c r="G10" s="140" t="s">
        <v>92</v>
      </c>
      <c r="H10" s="140" t="s">
        <v>93</v>
      </c>
      <c r="I10" s="140" t="s">
        <v>93</v>
      </c>
      <c r="J10" s="140"/>
      <c r="K10" s="140" t="s">
        <v>92</v>
      </c>
      <c r="L10" s="140" t="s">
        <v>93</v>
      </c>
      <c r="M10" s="140" t="s">
        <v>93</v>
      </c>
      <c r="N10" s="140"/>
      <c r="O10" s="140" t="s">
        <v>92</v>
      </c>
      <c r="P10" s="140" t="s">
        <v>93</v>
      </c>
      <c r="Q10" s="140" t="s">
        <v>93</v>
      </c>
      <c r="R10" s="140"/>
      <c r="S10" s="140"/>
      <c r="T10" s="140" t="s">
        <v>92</v>
      </c>
    </row>
    <row r="11" spans="1:22" x14ac:dyDescent="0.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2" spans="1:22" x14ac:dyDescent="0.2">
      <c r="A12" s="65" t="s">
        <v>126</v>
      </c>
      <c r="B12" s="65"/>
      <c r="C12" s="64">
        <v>164</v>
      </c>
      <c r="D12" s="70">
        <v>67528.082195121955</v>
      </c>
      <c r="E12" s="70">
        <v>57195.78</v>
      </c>
      <c r="F12" s="67"/>
      <c r="G12" s="64">
        <v>29</v>
      </c>
      <c r="H12" s="70">
        <v>42051.8620689655</v>
      </c>
      <c r="I12" s="70">
        <v>43555.199999999997</v>
      </c>
      <c r="J12" s="67"/>
      <c r="K12" s="64">
        <v>53</v>
      </c>
      <c r="L12" s="70">
        <v>47550.958490566038</v>
      </c>
      <c r="M12" s="70">
        <v>51304.5</v>
      </c>
      <c r="N12" s="67"/>
      <c r="O12" s="64">
        <v>4</v>
      </c>
      <c r="P12" s="70">
        <v>52596.119999999995</v>
      </c>
      <c r="Q12" s="70">
        <v>52876.619999999995</v>
      </c>
      <c r="R12" s="67"/>
      <c r="S12" s="67"/>
      <c r="T12" s="67">
        <f>+C12+G12+K12+O12</f>
        <v>250</v>
      </c>
    </row>
    <row r="15" spans="1:22" x14ac:dyDescent="0.2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x14ac:dyDescent="0.2">
      <c r="A16" s="67"/>
      <c r="B16" s="67"/>
      <c r="C16" s="67"/>
      <c r="D16" s="85"/>
      <c r="E16" s="85"/>
      <c r="F16" s="85"/>
      <c r="G16" s="67"/>
      <c r="H16" s="85"/>
      <c r="I16" s="85"/>
      <c r="J16" s="85"/>
      <c r="K16" s="67"/>
      <c r="L16" s="85"/>
      <c r="M16" s="85"/>
      <c r="N16" s="85"/>
      <c r="O16" s="67"/>
      <c r="P16" s="85"/>
      <c r="Q16" s="85"/>
      <c r="R16" s="85"/>
      <c r="S16" s="85"/>
      <c r="T16" s="85"/>
      <c r="U16" s="67"/>
      <c r="V16" s="67"/>
    </row>
    <row r="17" spans="1:22" x14ac:dyDescent="0.2">
      <c r="A17" s="67"/>
      <c r="B17" s="67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67"/>
      <c r="V17" s="67"/>
    </row>
    <row r="18" spans="1:22" x14ac:dyDescent="0.2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 x14ac:dyDescent="0.2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</row>
  </sheetData>
  <mergeCells count="8">
    <mergeCell ref="A1:R1"/>
    <mergeCell ref="A2:R2"/>
    <mergeCell ref="A3:R3"/>
    <mergeCell ref="A4:R4"/>
    <mergeCell ref="C8:E8"/>
    <mergeCell ref="G8:I8"/>
    <mergeCell ref="K8:M8"/>
    <mergeCell ref="O8:Q8"/>
  </mergeCells>
  <pageMargins left="0" right="0" top="1" bottom="1" header="0.5" footer="0.5"/>
  <pageSetup scale="80" orientation="landscape" r:id="rId1"/>
  <headerFooter alignWithMargins="0">
    <oddFooter>&amp;L&amp;P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V19"/>
  <sheetViews>
    <sheetView workbookViewId="0">
      <selection activeCell="L30" sqref="L30"/>
    </sheetView>
  </sheetViews>
  <sheetFormatPr defaultColWidth="9.140625" defaultRowHeight="12.75" x14ac:dyDescent="0.2"/>
  <cols>
    <col min="1" max="1" width="26.42578125" style="62" bestFit="1" customWidth="1"/>
    <col min="2" max="2" width="2.85546875" style="62" customWidth="1"/>
    <col min="3" max="5" width="12.7109375" style="62" customWidth="1"/>
    <col min="6" max="6" width="2.7109375" style="62" customWidth="1"/>
    <col min="7" max="9" width="9.140625" style="62"/>
    <col min="10" max="10" width="2" style="62" customWidth="1"/>
    <col min="11" max="13" width="9.140625" style="62"/>
    <col min="14" max="14" width="2.7109375" style="62" customWidth="1"/>
    <col min="15" max="17" width="9.140625" style="62"/>
    <col min="18" max="18" width="2.85546875" style="62" hidden="1" customWidth="1"/>
    <col min="19" max="19" width="2.85546875" style="62" customWidth="1"/>
    <col min="20" max="16384" width="9.140625" style="62"/>
  </cols>
  <sheetData>
    <row r="1" spans="1:22" x14ac:dyDescent="0.2">
      <c r="A1" s="145" t="s">
        <v>80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37"/>
      <c r="T1" s="65"/>
    </row>
    <row r="2" spans="1:22" x14ac:dyDescent="0.2">
      <c r="A2" s="145" t="s">
        <v>94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37"/>
      <c r="T2" s="65"/>
    </row>
    <row r="3" spans="1:22" x14ac:dyDescent="0.2">
      <c r="A3" s="145" t="s">
        <v>82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37"/>
      <c r="T3" s="65"/>
    </row>
    <row r="4" spans="1:22" x14ac:dyDescent="0.2">
      <c r="A4" s="145" t="s">
        <v>2557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37"/>
      <c r="T4" s="65"/>
    </row>
    <row r="5" spans="1:22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2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  <c r="T6" s="65"/>
    </row>
    <row r="7" spans="1:22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102"/>
    </row>
    <row r="8" spans="1:22" x14ac:dyDescent="0.2">
      <c r="A8" s="65"/>
      <c r="B8" s="65"/>
      <c r="C8" s="147" t="s">
        <v>95</v>
      </c>
      <c r="D8" s="147"/>
      <c r="E8" s="147"/>
      <c r="F8" s="85"/>
      <c r="G8" s="146" t="s">
        <v>96</v>
      </c>
      <c r="H8" s="146"/>
      <c r="I8" s="146"/>
      <c r="J8" s="67"/>
      <c r="K8" s="146" t="s">
        <v>97</v>
      </c>
      <c r="L8" s="146"/>
      <c r="M8" s="146"/>
      <c r="N8" s="85"/>
      <c r="O8" s="146" t="s">
        <v>98</v>
      </c>
      <c r="P8" s="146"/>
      <c r="Q8" s="146"/>
      <c r="R8" s="85"/>
      <c r="S8" s="85"/>
      <c r="T8" s="65"/>
    </row>
    <row r="9" spans="1:22" x14ac:dyDescent="0.2">
      <c r="A9" s="65"/>
      <c r="B9" s="65"/>
      <c r="C9" s="65"/>
      <c r="D9" s="68" t="s">
        <v>88</v>
      </c>
      <c r="E9" s="68" t="s">
        <v>89</v>
      </c>
      <c r="F9" s="85"/>
      <c r="G9" s="65"/>
      <c r="H9" s="68" t="s">
        <v>88</v>
      </c>
      <c r="I9" s="68" t="s">
        <v>89</v>
      </c>
      <c r="J9" s="85"/>
      <c r="K9" s="65"/>
      <c r="L9" s="68" t="s">
        <v>88</v>
      </c>
      <c r="M9" s="68" t="s">
        <v>89</v>
      </c>
      <c r="N9" s="85"/>
      <c r="O9" s="65"/>
      <c r="P9" s="68" t="s">
        <v>88</v>
      </c>
      <c r="Q9" s="68" t="s">
        <v>89</v>
      </c>
      <c r="R9" s="85"/>
      <c r="S9" s="85"/>
      <c r="T9" s="101" t="s">
        <v>90</v>
      </c>
    </row>
    <row r="10" spans="1:22" x14ac:dyDescent="0.2">
      <c r="A10" s="66" t="s">
        <v>91</v>
      </c>
      <c r="B10" s="66"/>
      <c r="C10" s="138" t="s">
        <v>92</v>
      </c>
      <c r="D10" s="138" t="s">
        <v>93</v>
      </c>
      <c r="E10" s="138" t="s">
        <v>93</v>
      </c>
      <c r="F10" s="138"/>
      <c r="G10" s="138" t="s">
        <v>92</v>
      </c>
      <c r="H10" s="138" t="s">
        <v>93</v>
      </c>
      <c r="I10" s="138" t="s">
        <v>93</v>
      </c>
      <c r="J10" s="138"/>
      <c r="K10" s="138" t="s">
        <v>92</v>
      </c>
      <c r="L10" s="138" t="s">
        <v>93</v>
      </c>
      <c r="M10" s="138" t="s">
        <v>93</v>
      </c>
      <c r="N10" s="138"/>
      <c r="O10" s="138" t="s">
        <v>92</v>
      </c>
      <c r="P10" s="138" t="s">
        <v>93</v>
      </c>
      <c r="Q10" s="138" t="s">
        <v>93</v>
      </c>
      <c r="R10" s="138"/>
      <c r="S10" s="138"/>
      <c r="T10" s="138" t="s">
        <v>92</v>
      </c>
    </row>
    <row r="11" spans="1:22" x14ac:dyDescent="0.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2" spans="1:22" x14ac:dyDescent="0.2">
      <c r="A12" s="65" t="s">
        <v>126</v>
      </c>
      <c r="B12" s="65"/>
      <c r="C12" s="64">
        <v>163</v>
      </c>
      <c r="D12" s="70">
        <v>67335.615460122688</v>
      </c>
      <c r="E12" s="70">
        <v>56291.64</v>
      </c>
      <c r="F12" s="67"/>
      <c r="G12" s="64">
        <v>17</v>
      </c>
      <c r="H12" s="70">
        <v>37890.25882352941</v>
      </c>
      <c r="I12" s="70">
        <v>37377.599999999999</v>
      </c>
      <c r="J12" s="67"/>
      <c r="K12" s="64">
        <v>45</v>
      </c>
      <c r="L12" s="70">
        <v>45587.88</v>
      </c>
      <c r="M12" s="70">
        <v>49042.5</v>
      </c>
      <c r="N12" s="67"/>
      <c r="O12" s="64">
        <v>4</v>
      </c>
      <c r="P12" s="70">
        <v>49295.64</v>
      </c>
      <c r="Q12" s="70">
        <v>52091.28</v>
      </c>
      <c r="R12" s="67"/>
      <c r="S12" s="67"/>
      <c r="T12" s="67">
        <f>+C12+G12+K12+O12</f>
        <v>229</v>
      </c>
    </row>
    <row r="15" spans="1:22" x14ac:dyDescent="0.2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x14ac:dyDescent="0.2">
      <c r="A16" s="67"/>
      <c r="B16" s="67"/>
      <c r="C16" s="67"/>
      <c r="D16" s="85"/>
      <c r="E16" s="85"/>
      <c r="F16" s="85"/>
      <c r="G16" s="67"/>
      <c r="H16" s="85"/>
      <c r="I16" s="85"/>
      <c r="J16" s="85"/>
      <c r="K16" s="67"/>
      <c r="L16" s="85"/>
      <c r="M16" s="85"/>
      <c r="N16" s="85"/>
      <c r="O16" s="67"/>
      <c r="P16" s="85"/>
      <c r="Q16" s="85"/>
      <c r="R16" s="85"/>
      <c r="S16" s="85"/>
      <c r="T16" s="85"/>
      <c r="U16" s="67"/>
      <c r="V16" s="67"/>
    </row>
    <row r="17" spans="1:22" x14ac:dyDescent="0.2">
      <c r="A17" s="67"/>
      <c r="B17" s="67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67"/>
      <c r="V17" s="67"/>
    </row>
    <row r="18" spans="1:22" x14ac:dyDescent="0.2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 x14ac:dyDescent="0.2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</row>
  </sheetData>
  <mergeCells count="8">
    <mergeCell ref="A1:R1"/>
    <mergeCell ref="A2:R2"/>
    <mergeCell ref="A3:R3"/>
    <mergeCell ref="A4:R4"/>
    <mergeCell ref="C8:E8"/>
    <mergeCell ref="G8:I8"/>
    <mergeCell ref="K8:M8"/>
    <mergeCell ref="O8:Q8"/>
  </mergeCells>
  <pageMargins left="0" right="0" top="1" bottom="1" header="0.5" footer="0.5"/>
  <pageSetup scale="80" orientation="landscape" r:id="rId1"/>
  <headerFooter alignWithMargins="0">
    <oddFooter>&amp;L&amp;P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V19"/>
  <sheetViews>
    <sheetView workbookViewId="0">
      <selection activeCell="O38" sqref="O38"/>
    </sheetView>
  </sheetViews>
  <sheetFormatPr defaultColWidth="9.140625" defaultRowHeight="12.75" x14ac:dyDescent="0.2"/>
  <cols>
    <col min="1" max="1" width="26.42578125" style="62" bestFit="1" customWidth="1"/>
    <col min="2" max="2" width="2.85546875" style="62" customWidth="1"/>
    <col min="3" max="5" width="12.7109375" style="62" customWidth="1"/>
    <col min="6" max="6" width="2.7109375" style="62" customWidth="1"/>
    <col min="7" max="9" width="9.140625" style="62"/>
    <col min="10" max="10" width="2" style="62" customWidth="1"/>
    <col min="11" max="13" width="9.140625" style="62"/>
    <col min="14" max="14" width="2.7109375" style="62" customWidth="1"/>
    <col min="15" max="17" width="9.140625" style="62"/>
    <col min="18" max="18" width="2.85546875" style="62" hidden="1" customWidth="1"/>
    <col min="19" max="19" width="2.85546875" style="62" customWidth="1"/>
    <col min="20" max="16384" width="9.140625" style="62"/>
  </cols>
  <sheetData>
    <row r="1" spans="1:22" x14ac:dyDescent="0.2">
      <c r="A1" s="145" t="s">
        <v>80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27"/>
      <c r="T1" s="65"/>
    </row>
    <row r="2" spans="1:22" x14ac:dyDescent="0.2">
      <c r="A2" s="145" t="s">
        <v>94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27"/>
      <c r="T2" s="65"/>
    </row>
    <row r="3" spans="1:22" x14ac:dyDescent="0.2">
      <c r="A3" s="145" t="s">
        <v>82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27"/>
      <c r="T3" s="65"/>
    </row>
    <row r="4" spans="1:22" x14ac:dyDescent="0.2">
      <c r="A4" s="145" t="s">
        <v>2500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7"/>
      <c r="T4" s="65"/>
    </row>
    <row r="5" spans="1:22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2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  <c r="T6" s="65"/>
    </row>
    <row r="7" spans="1:22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102"/>
    </row>
    <row r="8" spans="1:22" x14ac:dyDescent="0.2">
      <c r="A8" s="65"/>
      <c r="B8" s="65"/>
      <c r="C8" s="147" t="s">
        <v>95</v>
      </c>
      <c r="D8" s="147"/>
      <c r="E8" s="147"/>
      <c r="F8" s="85"/>
      <c r="G8" s="146" t="s">
        <v>96</v>
      </c>
      <c r="H8" s="146"/>
      <c r="I8" s="146"/>
      <c r="J8" s="67"/>
      <c r="K8" s="146" t="s">
        <v>97</v>
      </c>
      <c r="L8" s="146"/>
      <c r="M8" s="146"/>
      <c r="N8" s="85"/>
      <c r="O8" s="146" t="s">
        <v>98</v>
      </c>
      <c r="P8" s="146"/>
      <c r="Q8" s="146"/>
      <c r="R8" s="85"/>
      <c r="S8" s="85"/>
      <c r="T8" s="65"/>
    </row>
    <row r="9" spans="1:22" x14ac:dyDescent="0.2">
      <c r="A9" s="65"/>
      <c r="B9" s="65"/>
      <c r="C9" s="65"/>
      <c r="D9" s="68" t="s">
        <v>88</v>
      </c>
      <c r="E9" s="68" t="s">
        <v>89</v>
      </c>
      <c r="F9" s="85"/>
      <c r="G9" s="65"/>
      <c r="H9" s="68" t="s">
        <v>88</v>
      </c>
      <c r="I9" s="68" t="s">
        <v>89</v>
      </c>
      <c r="J9" s="85"/>
      <c r="K9" s="65"/>
      <c r="L9" s="68" t="s">
        <v>88</v>
      </c>
      <c r="M9" s="68" t="s">
        <v>89</v>
      </c>
      <c r="N9" s="85"/>
      <c r="O9" s="65"/>
      <c r="P9" s="68" t="s">
        <v>88</v>
      </c>
      <c r="Q9" s="68" t="s">
        <v>89</v>
      </c>
      <c r="R9" s="85"/>
      <c r="S9" s="85"/>
      <c r="T9" s="101" t="s">
        <v>90</v>
      </c>
    </row>
    <row r="10" spans="1:22" x14ac:dyDescent="0.2">
      <c r="A10" s="66" t="s">
        <v>91</v>
      </c>
      <c r="B10" s="66"/>
      <c r="C10" s="128" t="s">
        <v>92</v>
      </c>
      <c r="D10" s="128" t="s">
        <v>93</v>
      </c>
      <c r="E10" s="128" t="s">
        <v>93</v>
      </c>
      <c r="F10" s="128"/>
      <c r="G10" s="128" t="s">
        <v>92</v>
      </c>
      <c r="H10" s="128" t="s">
        <v>93</v>
      </c>
      <c r="I10" s="128" t="s">
        <v>93</v>
      </c>
      <c r="J10" s="128"/>
      <c r="K10" s="128" t="s">
        <v>92</v>
      </c>
      <c r="L10" s="128" t="s">
        <v>93</v>
      </c>
      <c r="M10" s="128" t="s">
        <v>93</v>
      </c>
      <c r="N10" s="128"/>
      <c r="O10" s="128" t="s">
        <v>92</v>
      </c>
      <c r="P10" s="128" t="s">
        <v>93</v>
      </c>
      <c r="Q10" s="128" t="s">
        <v>93</v>
      </c>
      <c r="R10" s="128"/>
      <c r="S10" s="128"/>
      <c r="T10" s="128" t="s">
        <v>92</v>
      </c>
    </row>
    <row r="11" spans="1:22" x14ac:dyDescent="0.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2" spans="1:22" x14ac:dyDescent="0.2">
      <c r="A12" s="65" t="s">
        <v>126</v>
      </c>
      <c r="B12" s="65"/>
      <c r="C12" s="64">
        <v>174</v>
      </c>
      <c r="D12" s="70">
        <v>61538.635546185855</v>
      </c>
      <c r="E12" s="70">
        <v>53045.04</v>
      </c>
      <c r="F12" s="67"/>
      <c r="G12" s="64">
        <v>3</v>
      </c>
      <c r="H12" s="70">
        <v>47295.122786978871</v>
      </c>
      <c r="I12" s="70">
        <v>46020</v>
      </c>
      <c r="J12" s="67"/>
      <c r="K12" s="64">
        <v>82</v>
      </c>
      <c r="L12" s="70">
        <v>42270.172007914902</v>
      </c>
      <c r="M12" s="70">
        <v>46566</v>
      </c>
      <c r="N12" s="67"/>
      <c r="O12" s="64">
        <v>5</v>
      </c>
      <c r="P12" s="70">
        <v>22879.035339805829</v>
      </c>
      <c r="Q12" s="70">
        <v>26000</v>
      </c>
      <c r="R12" s="67"/>
      <c r="S12" s="67"/>
      <c r="T12" s="67">
        <f>+C12+G12+K12+O12</f>
        <v>264</v>
      </c>
    </row>
    <row r="15" spans="1:22" x14ac:dyDescent="0.2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x14ac:dyDescent="0.2">
      <c r="A16" s="67"/>
      <c r="B16" s="67"/>
      <c r="C16" s="67"/>
      <c r="D16" s="85"/>
      <c r="E16" s="85"/>
      <c r="F16" s="85"/>
      <c r="G16" s="67"/>
      <c r="H16" s="85"/>
      <c r="I16" s="85"/>
      <c r="J16" s="85"/>
      <c r="K16" s="67"/>
      <c r="L16" s="85"/>
      <c r="M16" s="85"/>
      <c r="N16" s="85"/>
      <c r="O16" s="67"/>
      <c r="P16" s="85"/>
      <c r="Q16" s="85"/>
      <c r="R16" s="85"/>
      <c r="S16" s="85"/>
      <c r="T16" s="85"/>
      <c r="U16" s="67"/>
      <c r="V16" s="67"/>
    </row>
    <row r="17" spans="1:22" x14ac:dyDescent="0.2">
      <c r="A17" s="67"/>
      <c r="B17" s="67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67"/>
      <c r="V17" s="67"/>
    </row>
    <row r="18" spans="1:22" x14ac:dyDescent="0.2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 x14ac:dyDescent="0.2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</row>
  </sheetData>
  <mergeCells count="8">
    <mergeCell ref="A1:R1"/>
    <mergeCell ref="A2:R2"/>
    <mergeCell ref="A3:R3"/>
    <mergeCell ref="A4:R4"/>
    <mergeCell ref="C8:E8"/>
    <mergeCell ref="G8:I8"/>
    <mergeCell ref="K8:M8"/>
    <mergeCell ref="O8:Q8"/>
  </mergeCells>
  <pageMargins left="0" right="0" top="1" bottom="1" header="0.5" footer="0.5"/>
  <pageSetup scale="80" orientation="landscape" r:id="rId1"/>
  <headerFooter alignWithMargins="0">
    <oddFooter>&amp;L&amp;P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XEZ545"/>
  <sheetViews>
    <sheetView workbookViewId="0">
      <selection activeCell="G1" sqref="G1:G1048576"/>
    </sheetView>
  </sheetViews>
  <sheetFormatPr defaultColWidth="12" defaultRowHeight="12.75" x14ac:dyDescent="0.2"/>
  <cols>
    <col min="1" max="1" width="29.42578125" customWidth="1"/>
    <col min="2" max="2" width="13.85546875" style="82" bestFit="1" customWidth="1"/>
    <col min="3" max="3" width="27.7109375" bestFit="1" customWidth="1"/>
    <col min="4" max="4" width="19.140625" customWidth="1"/>
    <col min="6" max="6" width="7" customWidth="1"/>
    <col min="8" max="10" width="0" hidden="1" customWidth="1"/>
    <col min="11" max="11" width="26" customWidth="1"/>
    <col min="12" max="15" width="0" hidden="1" customWidth="1"/>
  </cols>
  <sheetData>
    <row r="1" spans="1:12" x14ac:dyDescent="0.2">
      <c r="A1" s="105" t="s">
        <v>1113</v>
      </c>
      <c r="B1" s="106" t="s">
        <v>1114</v>
      </c>
      <c r="C1" s="105" t="s">
        <v>1115</v>
      </c>
      <c r="D1" s="105" t="s">
        <v>1116</v>
      </c>
      <c r="E1" s="105" t="s">
        <v>212</v>
      </c>
      <c r="F1" s="105" t="s">
        <v>213</v>
      </c>
      <c r="G1" s="105" t="s">
        <v>214</v>
      </c>
      <c r="H1" s="105" t="s">
        <v>1117</v>
      </c>
      <c r="I1" s="105" t="s">
        <v>548</v>
      </c>
      <c r="J1" s="105" t="s">
        <v>549</v>
      </c>
      <c r="K1" s="105" t="s">
        <v>411</v>
      </c>
      <c r="L1" t="s">
        <v>1118</v>
      </c>
    </row>
    <row r="2" spans="1:12" ht="13.5" x14ac:dyDescent="0.25">
      <c r="A2" s="99" t="s">
        <v>412</v>
      </c>
      <c r="B2" s="100">
        <v>17602.95</v>
      </c>
      <c r="C2" s="99" t="s">
        <v>740</v>
      </c>
      <c r="D2" s="99"/>
      <c r="E2" s="99" t="s">
        <v>151</v>
      </c>
      <c r="F2" s="99" t="s">
        <v>148</v>
      </c>
      <c r="G2" s="99" t="s">
        <v>327</v>
      </c>
      <c r="H2" s="99">
        <v>1</v>
      </c>
      <c r="I2" s="99" t="s">
        <v>321</v>
      </c>
      <c r="J2" s="99" t="s">
        <v>322</v>
      </c>
      <c r="K2" s="99" t="s">
        <v>323</v>
      </c>
      <c r="L2" t="s">
        <v>341</v>
      </c>
    </row>
    <row r="3" spans="1:12" ht="13.5" x14ac:dyDescent="0.25">
      <c r="A3" s="99" t="s">
        <v>741</v>
      </c>
      <c r="B3" s="100">
        <v>33473.65</v>
      </c>
      <c r="C3" s="99" t="s">
        <v>742</v>
      </c>
      <c r="D3" s="99"/>
      <c r="E3" s="99" t="s">
        <v>743</v>
      </c>
      <c r="F3" s="99" t="s">
        <v>146</v>
      </c>
      <c r="G3" s="99" t="s">
        <v>744</v>
      </c>
      <c r="H3" s="99">
        <v>1</v>
      </c>
      <c r="I3" s="99" t="s">
        <v>321</v>
      </c>
      <c r="J3" s="99" t="s">
        <v>322</v>
      </c>
      <c r="K3" s="99" t="s">
        <v>323</v>
      </c>
      <c r="L3" t="s">
        <v>341</v>
      </c>
    </row>
    <row r="4" spans="1:12" ht="13.5" x14ac:dyDescent="0.25">
      <c r="A4" s="99" t="s">
        <v>413</v>
      </c>
      <c r="B4" s="100">
        <v>111821.41</v>
      </c>
      <c r="C4" s="99" t="s">
        <v>1122</v>
      </c>
      <c r="D4" s="99"/>
      <c r="E4" s="99" t="s">
        <v>154</v>
      </c>
      <c r="F4" s="99" t="s">
        <v>149</v>
      </c>
      <c r="G4" s="99" t="s">
        <v>1123</v>
      </c>
      <c r="H4" s="99">
        <v>1</v>
      </c>
      <c r="I4" s="99" t="s">
        <v>321</v>
      </c>
      <c r="J4" s="99" t="s">
        <v>322</v>
      </c>
      <c r="K4" s="99" t="s">
        <v>340</v>
      </c>
      <c r="L4" t="s">
        <v>341</v>
      </c>
    </row>
    <row r="5" spans="1:12" ht="13.5" x14ac:dyDescent="0.25">
      <c r="A5" s="99" t="s">
        <v>414</v>
      </c>
      <c r="B5" s="100">
        <v>64044.72</v>
      </c>
      <c r="C5" s="99" t="s">
        <v>324</v>
      </c>
      <c r="D5" s="99"/>
      <c r="E5" s="99" t="s">
        <v>325</v>
      </c>
      <c r="F5" s="99" t="s">
        <v>155</v>
      </c>
      <c r="G5" s="99" t="s">
        <v>326</v>
      </c>
      <c r="H5" s="99">
        <v>1</v>
      </c>
      <c r="I5" s="99" t="s">
        <v>321</v>
      </c>
      <c r="J5" s="99" t="s">
        <v>322</v>
      </c>
      <c r="K5" s="99" t="s">
        <v>323</v>
      </c>
      <c r="L5" t="s">
        <v>341</v>
      </c>
    </row>
    <row r="6" spans="1:12" ht="13.5" x14ac:dyDescent="0.25">
      <c r="A6" s="99" t="s">
        <v>1126</v>
      </c>
      <c r="B6" s="100">
        <v>1234</v>
      </c>
      <c r="C6" s="99" t="s">
        <v>1127</v>
      </c>
      <c r="D6" s="99"/>
      <c r="E6" s="99" t="s">
        <v>375</v>
      </c>
      <c r="F6" s="99" t="s">
        <v>156</v>
      </c>
      <c r="G6" s="99" t="s">
        <v>1128</v>
      </c>
      <c r="H6" s="99">
        <v>1</v>
      </c>
      <c r="I6" s="99" t="s">
        <v>321</v>
      </c>
      <c r="J6" s="99" t="s">
        <v>322</v>
      </c>
      <c r="K6" s="99" t="s">
        <v>1129</v>
      </c>
      <c r="L6" t="s">
        <v>341</v>
      </c>
    </row>
    <row r="7" spans="1:12" ht="13.5" x14ac:dyDescent="0.25">
      <c r="A7" s="99" t="s">
        <v>415</v>
      </c>
      <c r="B7" s="100">
        <v>164475.4</v>
      </c>
      <c r="C7" s="99" t="s">
        <v>328</v>
      </c>
      <c r="D7" s="99"/>
      <c r="E7" s="99" t="s">
        <v>329</v>
      </c>
      <c r="F7" s="99" t="s">
        <v>148</v>
      </c>
      <c r="G7" s="99" t="s">
        <v>330</v>
      </c>
      <c r="H7" s="99">
        <v>1</v>
      </c>
      <c r="I7" s="99" t="s">
        <v>321</v>
      </c>
      <c r="J7" s="99" t="s">
        <v>322</v>
      </c>
      <c r="K7" s="99" t="s">
        <v>323</v>
      </c>
    </row>
    <row r="8" spans="1:12" ht="13.5" x14ac:dyDescent="0.25">
      <c r="A8" s="99" t="s">
        <v>1132</v>
      </c>
      <c r="B8" s="100">
        <v>24640</v>
      </c>
      <c r="C8" s="99" t="s">
        <v>1035</v>
      </c>
      <c r="D8" s="99"/>
      <c r="E8" s="99" t="s">
        <v>201</v>
      </c>
      <c r="F8" s="99" t="s">
        <v>168</v>
      </c>
      <c r="G8" s="99" t="s">
        <v>1036</v>
      </c>
      <c r="H8" s="99">
        <v>1</v>
      </c>
      <c r="I8" s="99" t="s">
        <v>321</v>
      </c>
      <c r="J8" s="99" t="s">
        <v>322</v>
      </c>
      <c r="K8" s="99" t="s">
        <v>46</v>
      </c>
      <c r="L8" t="s">
        <v>341</v>
      </c>
    </row>
    <row r="9" spans="1:12" ht="13.5" x14ac:dyDescent="0.25">
      <c r="A9" s="99" t="s">
        <v>416</v>
      </c>
      <c r="B9" s="100">
        <v>462816.6</v>
      </c>
      <c r="C9" s="99" t="s">
        <v>335</v>
      </c>
      <c r="D9" s="99"/>
      <c r="E9" s="99" t="s">
        <v>336</v>
      </c>
      <c r="F9" s="99" t="s">
        <v>157</v>
      </c>
      <c r="G9" s="99" t="s">
        <v>337</v>
      </c>
      <c r="H9" s="99">
        <v>1</v>
      </c>
      <c r="I9" s="99" t="s">
        <v>321</v>
      </c>
      <c r="J9" s="99" t="s">
        <v>322</v>
      </c>
      <c r="K9" s="99" t="s">
        <v>331</v>
      </c>
      <c r="L9" t="s">
        <v>341</v>
      </c>
    </row>
    <row r="10" spans="1:12" ht="13.5" x14ac:dyDescent="0.25">
      <c r="A10" s="99" t="s">
        <v>1135</v>
      </c>
      <c r="B10" s="100">
        <v>2966.75</v>
      </c>
      <c r="C10" s="99" t="s">
        <v>1136</v>
      </c>
      <c r="D10" s="99" t="s">
        <v>1137</v>
      </c>
      <c r="E10" s="99" t="s">
        <v>1138</v>
      </c>
      <c r="F10" s="99" t="s">
        <v>146</v>
      </c>
      <c r="G10" s="99" t="s">
        <v>1139</v>
      </c>
      <c r="H10" s="99">
        <v>1</v>
      </c>
      <c r="I10" s="99" t="s">
        <v>321</v>
      </c>
      <c r="J10" s="99" t="s">
        <v>322</v>
      </c>
      <c r="K10" s="99" t="s">
        <v>1140</v>
      </c>
      <c r="L10" t="s">
        <v>341</v>
      </c>
    </row>
    <row r="11" spans="1:12" ht="13.5" x14ac:dyDescent="0.25">
      <c r="A11" s="99" t="s">
        <v>417</v>
      </c>
      <c r="B11" s="100">
        <v>87173.25</v>
      </c>
      <c r="C11" s="99" t="s">
        <v>418</v>
      </c>
      <c r="D11" s="99"/>
      <c r="E11" s="99" t="s">
        <v>161</v>
      </c>
      <c r="F11" s="99" t="s">
        <v>155</v>
      </c>
      <c r="G11" s="99" t="s">
        <v>339</v>
      </c>
      <c r="H11" s="99">
        <v>1</v>
      </c>
      <c r="I11" s="99" t="s">
        <v>321</v>
      </c>
      <c r="J11" s="99" t="s">
        <v>322</v>
      </c>
      <c r="K11" s="99" t="s">
        <v>331</v>
      </c>
    </row>
    <row r="12" spans="1:12" ht="13.5" x14ac:dyDescent="0.25">
      <c r="A12" s="99" t="s">
        <v>746</v>
      </c>
      <c r="B12" s="100">
        <v>5755.61</v>
      </c>
      <c r="C12" s="99" t="s">
        <v>747</v>
      </c>
      <c r="D12" s="99"/>
      <c r="E12" s="99" t="s">
        <v>195</v>
      </c>
      <c r="F12" s="99" t="s">
        <v>149</v>
      </c>
      <c r="G12" s="99" t="s">
        <v>233</v>
      </c>
      <c r="H12" s="99">
        <v>1</v>
      </c>
      <c r="I12" s="99" t="s">
        <v>745</v>
      </c>
      <c r="J12" s="99" t="s">
        <v>322</v>
      </c>
      <c r="K12" s="99" t="s">
        <v>784</v>
      </c>
      <c r="L12" t="s">
        <v>341</v>
      </c>
    </row>
    <row r="13" spans="1:12" ht="13.5" x14ac:dyDescent="0.25">
      <c r="A13" s="99" t="s">
        <v>419</v>
      </c>
      <c r="B13" s="100">
        <v>3484</v>
      </c>
      <c r="C13" s="99" t="s">
        <v>332</v>
      </c>
      <c r="D13" s="99"/>
      <c r="E13" s="99" t="s">
        <v>333</v>
      </c>
      <c r="F13" s="99" t="s">
        <v>146</v>
      </c>
      <c r="G13" s="99" t="s">
        <v>334</v>
      </c>
      <c r="H13" s="99">
        <v>1</v>
      </c>
      <c r="I13" s="99" t="s">
        <v>321</v>
      </c>
      <c r="J13" s="99" t="s">
        <v>322</v>
      </c>
      <c r="K13" s="99" t="s">
        <v>331</v>
      </c>
      <c r="L13" t="s">
        <v>341</v>
      </c>
    </row>
    <row r="14" spans="1:12" ht="13.5" x14ac:dyDescent="0.25">
      <c r="A14" s="99" t="s">
        <v>984</v>
      </c>
      <c r="B14" s="100">
        <v>10536.81</v>
      </c>
      <c r="C14" s="99" t="s">
        <v>1145</v>
      </c>
      <c r="D14" s="99"/>
      <c r="E14" s="99" t="s">
        <v>1146</v>
      </c>
      <c r="F14" s="99" t="s">
        <v>179</v>
      </c>
      <c r="G14" s="99" t="s">
        <v>1147</v>
      </c>
      <c r="H14" s="99">
        <v>1</v>
      </c>
      <c r="I14" s="99" t="s">
        <v>321</v>
      </c>
      <c r="J14" s="99" t="s">
        <v>322</v>
      </c>
      <c r="K14" s="99" t="s">
        <v>331</v>
      </c>
    </row>
    <row r="15" spans="1:12" ht="13.5" x14ac:dyDescent="0.25">
      <c r="A15" s="99" t="s">
        <v>1037</v>
      </c>
      <c r="B15" s="100">
        <v>6900</v>
      </c>
      <c r="C15" s="99" t="s">
        <v>1038</v>
      </c>
      <c r="D15" s="99"/>
      <c r="E15" s="99" t="s">
        <v>1039</v>
      </c>
      <c r="F15" s="99" t="s">
        <v>155</v>
      </c>
      <c r="G15" s="99" t="s">
        <v>1040</v>
      </c>
      <c r="H15" s="99">
        <v>1</v>
      </c>
      <c r="I15" s="99" t="s">
        <v>321</v>
      </c>
      <c r="J15" s="99" t="s">
        <v>322</v>
      </c>
      <c r="K15" s="99" t="s">
        <v>46</v>
      </c>
    </row>
    <row r="16" spans="1:12" ht="13.5" x14ac:dyDescent="0.25">
      <c r="A16" s="99" t="s">
        <v>1150</v>
      </c>
      <c r="B16" s="100">
        <v>7475</v>
      </c>
      <c r="C16" s="99" t="s">
        <v>1151</v>
      </c>
      <c r="D16" s="99"/>
      <c r="E16" s="99" t="s">
        <v>1152</v>
      </c>
      <c r="F16" s="99" t="s">
        <v>146</v>
      </c>
      <c r="G16" s="99" t="s">
        <v>1153</v>
      </c>
      <c r="H16" s="99">
        <v>1</v>
      </c>
      <c r="I16" s="99" t="s">
        <v>321</v>
      </c>
      <c r="J16" s="99" t="s">
        <v>322</v>
      </c>
      <c r="K16" s="99" t="s">
        <v>331</v>
      </c>
      <c r="L16" t="s">
        <v>341</v>
      </c>
    </row>
    <row r="17" spans="1:12" ht="13.5" x14ac:dyDescent="0.25">
      <c r="A17" s="99" t="s">
        <v>422</v>
      </c>
      <c r="B17" s="100">
        <v>96866.89</v>
      </c>
      <c r="C17" s="99" t="s">
        <v>423</v>
      </c>
      <c r="D17" s="99"/>
      <c r="E17" s="99" t="s">
        <v>176</v>
      </c>
      <c r="F17" s="99" t="s">
        <v>148</v>
      </c>
      <c r="G17" s="99" t="s">
        <v>424</v>
      </c>
      <c r="H17" s="99">
        <v>1</v>
      </c>
      <c r="I17" s="99" t="s">
        <v>321</v>
      </c>
      <c r="J17" s="99" t="s">
        <v>322</v>
      </c>
      <c r="K17" s="99" t="s">
        <v>425</v>
      </c>
    </row>
    <row r="18" spans="1:12" ht="13.5" x14ac:dyDescent="0.25">
      <c r="A18" s="99" t="s">
        <v>935</v>
      </c>
      <c r="B18" s="100">
        <v>14000</v>
      </c>
      <c r="C18" s="99" t="s">
        <v>936</v>
      </c>
      <c r="D18" s="99"/>
      <c r="E18" s="99" t="s">
        <v>937</v>
      </c>
      <c r="F18" s="99" t="s">
        <v>21</v>
      </c>
      <c r="G18" s="99" t="s">
        <v>938</v>
      </c>
      <c r="H18" s="99">
        <v>1</v>
      </c>
      <c r="I18" s="99" t="s">
        <v>321</v>
      </c>
      <c r="J18" s="99" t="s">
        <v>322</v>
      </c>
      <c r="K18" s="99" t="s">
        <v>939</v>
      </c>
      <c r="L18" t="s">
        <v>341</v>
      </c>
    </row>
    <row r="19" spans="1:12" ht="13.5" x14ac:dyDescent="0.25">
      <c r="A19" s="99" t="s">
        <v>673</v>
      </c>
      <c r="B19" s="100">
        <v>10980</v>
      </c>
      <c r="C19" s="99" t="s">
        <v>674</v>
      </c>
      <c r="D19" s="99" t="s">
        <v>675</v>
      </c>
      <c r="E19" s="99" t="s">
        <v>171</v>
      </c>
      <c r="F19" s="99" t="s">
        <v>166</v>
      </c>
      <c r="G19" s="99" t="s">
        <v>676</v>
      </c>
      <c r="H19" s="99">
        <v>1</v>
      </c>
      <c r="I19" s="99" t="s">
        <v>321</v>
      </c>
      <c r="J19" s="99" t="s">
        <v>322</v>
      </c>
      <c r="K19" s="99" t="s">
        <v>46</v>
      </c>
      <c r="L19" t="s">
        <v>341</v>
      </c>
    </row>
    <row r="20" spans="1:12" ht="13.5" x14ac:dyDescent="0.25">
      <c r="A20" s="99" t="s">
        <v>1498</v>
      </c>
      <c r="B20" s="100">
        <v>2725</v>
      </c>
      <c r="C20" s="99" t="s">
        <v>1499</v>
      </c>
      <c r="D20" s="99"/>
      <c r="E20" s="99" t="s">
        <v>1699</v>
      </c>
      <c r="F20" s="99" t="s">
        <v>1700</v>
      </c>
      <c r="G20" s="99" t="s">
        <v>1500</v>
      </c>
      <c r="H20" s="99">
        <v>1</v>
      </c>
      <c r="I20" s="99" t="s">
        <v>321</v>
      </c>
      <c r="J20" s="99" t="s">
        <v>322</v>
      </c>
      <c r="K20" s="99" t="s">
        <v>1501</v>
      </c>
    </row>
    <row r="21" spans="1:12" ht="13.5" x14ac:dyDescent="0.25">
      <c r="A21" s="99" t="s">
        <v>941</v>
      </c>
      <c r="B21" s="100">
        <v>24443.8</v>
      </c>
      <c r="C21" s="99" t="s">
        <v>942</v>
      </c>
      <c r="D21" s="99" t="s">
        <v>635</v>
      </c>
      <c r="E21" s="99" t="s">
        <v>196</v>
      </c>
      <c r="F21" s="99" t="s">
        <v>149</v>
      </c>
      <c r="G21" s="99" t="s">
        <v>234</v>
      </c>
      <c r="H21" s="99">
        <v>1</v>
      </c>
      <c r="I21" s="99" t="s">
        <v>321</v>
      </c>
      <c r="J21" s="99" t="s">
        <v>322</v>
      </c>
      <c r="K21" s="99" t="s">
        <v>943</v>
      </c>
      <c r="L21" t="s">
        <v>341</v>
      </c>
    </row>
    <row r="22" spans="1:12" ht="13.5" x14ac:dyDescent="0.25">
      <c r="A22" s="99" t="s">
        <v>1536</v>
      </c>
      <c r="B22" s="100">
        <v>8942</v>
      </c>
      <c r="C22" s="99" t="s">
        <v>1537</v>
      </c>
      <c r="D22" s="99" t="s">
        <v>1004</v>
      </c>
      <c r="E22" s="99" t="s">
        <v>171</v>
      </c>
      <c r="F22" s="99" t="s">
        <v>166</v>
      </c>
      <c r="G22" s="99" t="s">
        <v>1538</v>
      </c>
      <c r="H22" s="99">
        <v>1</v>
      </c>
      <c r="I22" s="99" t="s">
        <v>321</v>
      </c>
      <c r="J22" s="99" t="s">
        <v>322</v>
      </c>
      <c r="K22" s="99" t="s">
        <v>1539</v>
      </c>
      <c r="L22" t="s">
        <v>341</v>
      </c>
    </row>
    <row r="23" spans="1:12" ht="13.5" x14ac:dyDescent="0.25">
      <c r="A23" s="99" t="s">
        <v>1546</v>
      </c>
      <c r="B23" s="100">
        <v>1450</v>
      </c>
      <c r="C23" s="99" t="s">
        <v>1547</v>
      </c>
      <c r="D23" s="99"/>
      <c r="E23" s="99" t="s">
        <v>1548</v>
      </c>
      <c r="F23" s="99" t="s">
        <v>148</v>
      </c>
      <c r="G23" s="99" t="s">
        <v>1549</v>
      </c>
      <c r="H23" s="99">
        <v>1</v>
      </c>
      <c r="I23" s="99" t="s">
        <v>321</v>
      </c>
      <c r="J23" s="99" t="s">
        <v>322</v>
      </c>
      <c r="K23" s="99" t="s">
        <v>1550</v>
      </c>
    </row>
    <row r="24" spans="1:12" ht="13.5" x14ac:dyDescent="0.25">
      <c r="A24" s="99" t="s">
        <v>1552</v>
      </c>
      <c r="B24" s="100">
        <v>10125</v>
      </c>
      <c r="C24" s="99" t="s">
        <v>1553</v>
      </c>
      <c r="D24" s="99"/>
      <c r="E24" s="99" t="s">
        <v>1554</v>
      </c>
      <c r="F24" s="99" t="s">
        <v>168</v>
      </c>
      <c r="G24" s="99" t="s">
        <v>1555</v>
      </c>
      <c r="H24" s="99">
        <v>1</v>
      </c>
      <c r="I24" s="99" t="s">
        <v>321</v>
      </c>
      <c r="J24" s="99" t="s">
        <v>322</v>
      </c>
      <c r="K24" s="99" t="s">
        <v>1129</v>
      </c>
      <c r="L24" t="s">
        <v>341</v>
      </c>
    </row>
    <row r="25" spans="1:12" ht="13.5" x14ac:dyDescent="0.25">
      <c r="A25" s="99" t="s">
        <v>1702</v>
      </c>
      <c r="B25" s="100">
        <v>2225.8000000000002</v>
      </c>
      <c r="C25" s="99" t="s">
        <v>1703</v>
      </c>
      <c r="D25" s="99" t="s">
        <v>1704</v>
      </c>
      <c r="E25" s="99" t="s">
        <v>169</v>
      </c>
      <c r="F25" s="99" t="s">
        <v>170</v>
      </c>
      <c r="G25" s="99" t="s">
        <v>1705</v>
      </c>
      <c r="H25" s="99"/>
      <c r="I25" s="99"/>
      <c r="J25" s="99"/>
      <c r="K25" s="99" t="s">
        <v>1706</v>
      </c>
    </row>
    <row r="26" spans="1:12" ht="13.5" x14ac:dyDescent="0.25">
      <c r="A26" s="99" t="s">
        <v>1708</v>
      </c>
      <c r="B26" s="100">
        <v>4414</v>
      </c>
      <c r="C26" s="99" t="s">
        <v>1709</v>
      </c>
      <c r="D26" s="99" t="s">
        <v>657</v>
      </c>
      <c r="E26" s="99" t="s">
        <v>1710</v>
      </c>
      <c r="F26" s="99"/>
      <c r="G26" s="99" t="s">
        <v>1711</v>
      </c>
      <c r="H26" s="99"/>
      <c r="I26" s="99"/>
      <c r="J26" s="99"/>
      <c r="K26" s="99" t="s">
        <v>939</v>
      </c>
    </row>
    <row r="27" spans="1:12" ht="13.5" x14ac:dyDescent="0.25">
      <c r="A27" s="99" t="s">
        <v>1713</v>
      </c>
      <c r="B27" s="100">
        <v>7500</v>
      </c>
      <c r="C27" s="99" t="s">
        <v>1714</v>
      </c>
      <c r="D27" s="99"/>
      <c r="E27" s="99" t="s">
        <v>1715</v>
      </c>
      <c r="F27" s="99" t="s">
        <v>157</v>
      </c>
      <c r="G27" s="99" t="s">
        <v>1716</v>
      </c>
      <c r="H27" s="99"/>
      <c r="I27" s="99"/>
      <c r="J27" s="99"/>
      <c r="K27" s="99" t="s">
        <v>939</v>
      </c>
    </row>
    <row r="28" spans="1:12" ht="13.5" x14ac:dyDescent="0.25">
      <c r="A28" s="99" t="s">
        <v>1718</v>
      </c>
      <c r="B28" s="100">
        <v>1492</v>
      </c>
      <c r="C28" s="99" t="s">
        <v>1719</v>
      </c>
      <c r="D28" s="99"/>
      <c r="E28" s="99" t="s">
        <v>599</v>
      </c>
      <c r="F28" s="99" t="s">
        <v>166</v>
      </c>
      <c r="G28" s="99" t="s">
        <v>1481</v>
      </c>
      <c r="H28" s="99"/>
      <c r="I28" s="99"/>
      <c r="J28" s="99"/>
      <c r="K28" s="99" t="s">
        <v>939</v>
      </c>
    </row>
    <row r="29" spans="1:12" ht="13.5" x14ac:dyDescent="0.25">
      <c r="A29" s="99" t="s">
        <v>1721</v>
      </c>
      <c r="B29" s="100">
        <v>6500</v>
      </c>
      <c r="C29" s="99" t="s">
        <v>1722</v>
      </c>
      <c r="D29" s="99"/>
      <c r="E29" s="99" t="s">
        <v>632</v>
      </c>
      <c r="F29" s="99" t="s">
        <v>185</v>
      </c>
      <c r="G29" s="99" t="s">
        <v>1723</v>
      </c>
      <c r="H29" s="99"/>
      <c r="I29" s="99"/>
      <c r="J29" s="99"/>
      <c r="K29" s="99" t="s">
        <v>331</v>
      </c>
    </row>
    <row r="30" spans="1:12" ht="13.5" x14ac:dyDescent="0.25">
      <c r="A30" s="99" t="s">
        <v>1725</v>
      </c>
      <c r="B30" s="100">
        <v>1017</v>
      </c>
      <c r="C30" s="99" t="s">
        <v>1726</v>
      </c>
      <c r="D30" s="99" t="s">
        <v>1727</v>
      </c>
      <c r="E30" s="99" t="s">
        <v>372</v>
      </c>
      <c r="F30" s="99" t="s">
        <v>146</v>
      </c>
      <c r="G30" s="99" t="s">
        <v>766</v>
      </c>
      <c r="H30" s="99"/>
      <c r="I30" s="99"/>
      <c r="J30" s="99"/>
      <c r="K30" s="99" t="s">
        <v>331</v>
      </c>
    </row>
    <row r="31" spans="1:12" ht="13.5" x14ac:dyDescent="0.25">
      <c r="A31" s="99" t="s">
        <v>1729</v>
      </c>
      <c r="B31" s="100">
        <v>11572.87</v>
      </c>
      <c r="C31" s="99" t="s">
        <v>1730</v>
      </c>
      <c r="D31" s="99" t="s">
        <v>1004</v>
      </c>
      <c r="E31" s="99" t="s">
        <v>710</v>
      </c>
      <c r="F31" s="99" t="s">
        <v>174</v>
      </c>
      <c r="G31" s="99" t="s">
        <v>1731</v>
      </c>
      <c r="H31" s="99"/>
      <c r="I31" s="99"/>
      <c r="J31" s="99"/>
      <c r="K31" s="99" t="s">
        <v>331</v>
      </c>
    </row>
    <row r="32" spans="1:12" ht="13.5" x14ac:dyDescent="0.25">
      <c r="A32" s="42" t="s">
        <v>341</v>
      </c>
      <c r="B32" s="100"/>
      <c r="C32" s="99"/>
      <c r="D32" s="99"/>
      <c r="E32" s="99"/>
      <c r="F32" s="99"/>
      <c r="G32" s="99"/>
      <c r="H32" s="99"/>
      <c r="I32" s="99"/>
      <c r="J32" s="99"/>
      <c r="K32" s="99"/>
    </row>
    <row r="33" spans="1:12" ht="13.5" x14ac:dyDescent="0.25">
      <c r="A33" s="99" t="s">
        <v>1041</v>
      </c>
      <c r="B33" s="100">
        <v>39736.36</v>
      </c>
      <c r="C33" s="99" t="s">
        <v>1042</v>
      </c>
      <c r="D33" s="99"/>
      <c r="E33" s="99" t="s">
        <v>164</v>
      </c>
      <c r="F33" s="99" t="s">
        <v>153</v>
      </c>
      <c r="G33" s="99" t="s">
        <v>1043</v>
      </c>
      <c r="H33" s="99">
        <v>2</v>
      </c>
      <c r="I33" s="99" t="s">
        <v>321</v>
      </c>
      <c r="J33" s="99" t="s">
        <v>342</v>
      </c>
      <c r="K33" s="99" t="s">
        <v>343</v>
      </c>
    </row>
    <row r="34" spans="1:12" ht="13.5" x14ac:dyDescent="0.25">
      <c r="A34" s="99" t="s">
        <v>1157</v>
      </c>
      <c r="B34" s="100">
        <v>25090</v>
      </c>
      <c r="C34" s="99" t="s">
        <v>426</v>
      </c>
      <c r="D34" s="99"/>
      <c r="E34" s="99" t="s">
        <v>427</v>
      </c>
      <c r="F34" s="99" t="s">
        <v>187</v>
      </c>
      <c r="G34" s="99" t="s">
        <v>428</v>
      </c>
      <c r="H34" s="99">
        <v>2</v>
      </c>
      <c r="I34" s="99" t="s">
        <v>321</v>
      </c>
      <c r="J34" s="99" t="s">
        <v>342</v>
      </c>
      <c r="K34" s="99" t="s">
        <v>343</v>
      </c>
      <c r="L34" t="s">
        <v>377</v>
      </c>
    </row>
    <row r="35" spans="1:12" ht="13.5" x14ac:dyDescent="0.25">
      <c r="A35" s="99" t="s">
        <v>1159</v>
      </c>
      <c r="B35" s="100">
        <v>24216.66</v>
      </c>
      <c r="C35" s="99" t="s">
        <v>344</v>
      </c>
      <c r="D35" s="99"/>
      <c r="E35" s="99" t="s">
        <v>169</v>
      </c>
      <c r="F35" s="99" t="s">
        <v>170</v>
      </c>
      <c r="G35" s="99" t="s">
        <v>345</v>
      </c>
      <c r="H35" s="99">
        <v>2</v>
      </c>
      <c r="I35" s="99" t="s">
        <v>321</v>
      </c>
      <c r="J35" s="99" t="s">
        <v>342</v>
      </c>
      <c r="K35" s="99" t="s">
        <v>343</v>
      </c>
      <c r="L35" t="s">
        <v>377</v>
      </c>
    </row>
    <row r="36" spans="1:12" ht="13.5" x14ac:dyDescent="0.25">
      <c r="A36" s="99" t="s">
        <v>429</v>
      </c>
      <c r="B36" s="100">
        <v>6655.9</v>
      </c>
      <c r="C36" s="99" t="s">
        <v>1161</v>
      </c>
      <c r="D36" s="99"/>
      <c r="E36" s="99" t="s">
        <v>370</v>
      </c>
      <c r="F36" s="99" t="s">
        <v>146</v>
      </c>
      <c r="G36" s="99" t="s">
        <v>371</v>
      </c>
      <c r="H36" s="99">
        <v>2</v>
      </c>
      <c r="I36" s="99" t="s">
        <v>321</v>
      </c>
      <c r="J36" s="99" t="s">
        <v>342</v>
      </c>
      <c r="K36" s="99" t="s">
        <v>550</v>
      </c>
      <c r="L36" t="s">
        <v>377</v>
      </c>
    </row>
    <row r="37" spans="1:12" ht="13.5" x14ac:dyDescent="0.25">
      <c r="A37" s="99" t="s">
        <v>748</v>
      </c>
      <c r="B37" s="100">
        <v>6507.57</v>
      </c>
      <c r="C37" s="99" t="s">
        <v>749</v>
      </c>
      <c r="D37" s="99"/>
      <c r="E37" s="99" t="s">
        <v>750</v>
      </c>
      <c r="F37" s="99" t="s">
        <v>149</v>
      </c>
      <c r="G37" s="99" t="s">
        <v>751</v>
      </c>
      <c r="H37" s="99">
        <v>2</v>
      </c>
      <c r="I37" s="99" t="s">
        <v>321</v>
      </c>
      <c r="J37" s="99" t="s">
        <v>342</v>
      </c>
      <c r="K37" s="99" t="s">
        <v>752</v>
      </c>
      <c r="L37" t="s">
        <v>377</v>
      </c>
    </row>
    <row r="38" spans="1:12" ht="13.5" x14ac:dyDescent="0.25">
      <c r="A38" s="99" t="s">
        <v>1044</v>
      </c>
      <c r="B38" s="100">
        <v>45091.97</v>
      </c>
      <c r="C38" s="99" t="s">
        <v>1045</v>
      </c>
      <c r="D38" s="99"/>
      <c r="E38" s="99" t="s">
        <v>1046</v>
      </c>
      <c r="F38" s="99" t="s">
        <v>155</v>
      </c>
      <c r="G38" s="99" t="s">
        <v>1047</v>
      </c>
      <c r="H38" s="99">
        <v>2</v>
      </c>
      <c r="I38" s="99" t="s">
        <v>321</v>
      </c>
      <c r="J38" s="99" t="s">
        <v>342</v>
      </c>
      <c r="K38" s="99" t="s">
        <v>1048</v>
      </c>
      <c r="L38" t="s">
        <v>377</v>
      </c>
    </row>
    <row r="39" spans="1:12" ht="13.5" x14ac:dyDescent="0.25">
      <c r="A39" s="99" t="s">
        <v>430</v>
      </c>
      <c r="B39" s="100">
        <v>3422.11</v>
      </c>
      <c r="C39" s="99" t="s">
        <v>374</v>
      </c>
      <c r="D39" s="99"/>
      <c r="E39" s="99" t="s">
        <v>375</v>
      </c>
      <c r="F39" s="99" t="s">
        <v>165</v>
      </c>
      <c r="G39" s="99" t="s">
        <v>376</v>
      </c>
      <c r="H39" s="99">
        <v>2</v>
      </c>
      <c r="I39" s="99" t="s">
        <v>321</v>
      </c>
      <c r="J39" s="99" t="s">
        <v>342</v>
      </c>
      <c r="K39" s="99" t="s">
        <v>373</v>
      </c>
      <c r="L39" t="s">
        <v>377</v>
      </c>
    </row>
    <row r="40" spans="1:12" ht="13.5" x14ac:dyDescent="0.25">
      <c r="A40" s="99" t="s">
        <v>431</v>
      </c>
      <c r="B40" s="100">
        <v>3205</v>
      </c>
      <c r="C40" s="99" t="s">
        <v>753</v>
      </c>
      <c r="D40" s="99" t="s">
        <v>754</v>
      </c>
      <c r="E40" s="99" t="s">
        <v>365</v>
      </c>
      <c r="F40" s="99" t="s">
        <v>174</v>
      </c>
      <c r="G40" s="99" t="s">
        <v>366</v>
      </c>
      <c r="H40" s="99">
        <v>2</v>
      </c>
      <c r="I40" s="99" t="s">
        <v>321</v>
      </c>
      <c r="J40" s="99" t="s">
        <v>342</v>
      </c>
      <c r="K40" s="99" t="s">
        <v>364</v>
      </c>
    </row>
    <row r="41" spans="1:12" ht="13.5" x14ac:dyDescent="0.25">
      <c r="A41" s="99" t="s">
        <v>432</v>
      </c>
      <c r="B41" s="100">
        <v>53992</v>
      </c>
      <c r="C41" s="99" t="s">
        <v>755</v>
      </c>
      <c r="D41" s="99"/>
      <c r="E41" s="99" t="s">
        <v>285</v>
      </c>
      <c r="F41" s="99" t="s">
        <v>286</v>
      </c>
      <c r="G41" s="99" t="s">
        <v>756</v>
      </c>
      <c r="H41" s="99">
        <v>2</v>
      </c>
      <c r="I41" s="99" t="s">
        <v>321</v>
      </c>
      <c r="J41" s="99" t="s">
        <v>342</v>
      </c>
      <c r="K41" s="99" t="s">
        <v>359</v>
      </c>
      <c r="L41" t="s">
        <v>377</v>
      </c>
    </row>
    <row r="42" spans="1:12" ht="13.5" x14ac:dyDescent="0.25">
      <c r="A42" s="99" t="s">
        <v>1049</v>
      </c>
      <c r="B42" s="100">
        <v>27996.79</v>
      </c>
      <c r="C42" s="99" t="s">
        <v>757</v>
      </c>
      <c r="D42" s="99"/>
      <c r="E42" s="99" t="s">
        <v>154</v>
      </c>
      <c r="F42" s="99" t="s">
        <v>149</v>
      </c>
      <c r="G42" s="99" t="s">
        <v>758</v>
      </c>
      <c r="H42" s="99">
        <v>2</v>
      </c>
      <c r="I42" s="99" t="s">
        <v>321</v>
      </c>
      <c r="J42" s="99" t="s">
        <v>342</v>
      </c>
      <c r="K42" s="99" t="s">
        <v>354</v>
      </c>
      <c r="L42" t="s">
        <v>377</v>
      </c>
    </row>
    <row r="43" spans="1:12" ht="13.5" x14ac:dyDescent="0.25">
      <c r="A43" s="99" t="s">
        <v>1169</v>
      </c>
      <c r="B43" s="100">
        <v>1403.05</v>
      </c>
      <c r="C43" s="99" t="s">
        <v>551</v>
      </c>
      <c r="D43" s="99"/>
      <c r="E43" s="99" t="s">
        <v>197</v>
      </c>
      <c r="F43" s="99" t="s">
        <v>149</v>
      </c>
      <c r="G43" s="99" t="s">
        <v>235</v>
      </c>
      <c r="H43" s="99">
        <v>2</v>
      </c>
      <c r="I43" s="99" t="s">
        <v>321</v>
      </c>
      <c r="J43" s="99" t="s">
        <v>342</v>
      </c>
      <c r="K43" s="99" t="s">
        <v>347</v>
      </c>
    </row>
    <row r="44" spans="1:12" ht="13.5" x14ac:dyDescent="0.25">
      <c r="A44" s="99" t="s">
        <v>1050</v>
      </c>
      <c r="B44" s="100">
        <v>7803.45</v>
      </c>
      <c r="C44" s="99" t="s">
        <v>1051</v>
      </c>
      <c r="D44" s="99"/>
      <c r="E44" s="99" t="s">
        <v>1052</v>
      </c>
      <c r="F44" s="99" t="s">
        <v>170</v>
      </c>
      <c r="G44" s="99" t="s">
        <v>1053</v>
      </c>
      <c r="H44" s="99">
        <v>2</v>
      </c>
      <c r="I44" s="99" t="s">
        <v>321</v>
      </c>
      <c r="J44" s="99" t="s">
        <v>342</v>
      </c>
      <c r="K44" s="99" t="s">
        <v>1054</v>
      </c>
      <c r="L44" t="s">
        <v>377</v>
      </c>
    </row>
    <row r="45" spans="1:12" ht="13.5" x14ac:dyDescent="0.25">
      <c r="A45" s="99" t="s">
        <v>1055</v>
      </c>
      <c r="B45" s="100">
        <v>1304.4000000000001</v>
      </c>
      <c r="C45" s="99" t="s">
        <v>1056</v>
      </c>
      <c r="D45" s="99"/>
      <c r="E45" s="99" t="s">
        <v>1057</v>
      </c>
      <c r="F45" s="99" t="s">
        <v>177</v>
      </c>
      <c r="G45" s="99" t="s">
        <v>1058</v>
      </c>
      <c r="H45" s="99">
        <v>2</v>
      </c>
      <c r="I45" s="99" t="s">
        <v>321</v>
      </c>
      <c r="J45" s="99" t="s">
        <v>342</v>
      </c>
      <c r="K45" s="99" t="s">
        <v>1172</v>
      </c>
      <c r="L45" t="s">
        <v>377</v>
      </c>
    </row>
    <row r="46" spans="1:12" ht="13.5" x14ac:dyDescent="0.25">
      <c r="A46" s="99" t="s">
        <v>759</v>
      </c>
      <c r="B46" s="100">
        <v>2570.73</v>
      </c>
      <c r="C46" s="99" t="s">
        <v>355</v>
      </c>
      <c r="D46" s="99"/>
      <c r="E46" s="99" t="s">
        <v>356</v>
      </c>
      <c r="F46" s="99" t="s">
        <v>149</v>
      </c>
      <c r="G46" s="99" t="s">
        <v>357</v>
      </c>
      <c r="H46" s="99">
        <v>2</v>
      </c>
      <c r="I46" s="99" t="s">
        <v>321</v>
      </c>
      <c r="J46" s="99" t="s">
        <v>342</v>
      </c>
      <c r="K46" s="99" t="s">
        <v>358</v>
      </c>
      <c r="L46" t="s">
        <v>377</v>
      </c>
    </row>
    <row r="47" spans="1:12" ht="13.5" x14ac:dyDescent="0.25">
      <c r="A47" s="99" t="s">
        <v>433</v>
      </c>
      <c r="B47" s="100">
        <v>4880</v>
      </c>
      <c r="C47" s="99" t="s">
        <v>352</v>
      </c>
      <c r="D47" s="99"/>
      <c r="E47" s="99" t="s">
        <v>348</v>
      </c>
      <c r="F47" s="99" t="s">
        <v>179</v>
      </c>
      <c r="G47" s="99" t="s">
        <v>353</v>
      </c>
      <c r="H47" s="99">
        <v>2</v>
      </c>
      <c r="I47" s="99" t="s">
        <v>321</v>
      </c>
      <c r="J47" s="99" t="s">
        <v>342</v>
      </c>
      <c r="K47" s="99" t="s">
        <v>351</v>
      </c>
      <c r="L47" t="s">
        <v>377</v>
      </c>
    </row>
    <row r="48" spans="1:12" ht="13.5" x14ac:dyDescent="0.25">
      <c r="A48" s="99" t="s">
        <v>434</v>
      </c>
      <c r="B48" s="100">
        <v>14147.5</v>
      </c>
      <c r="C48" s="99" t="s">
        <v>346</v>
      </c>
      <c r="D48" s="99"/>
      <c r="E48" s="99" t="s">
        <v>163</v>
      </c>
      <c r="F48" s="99" t="s">
        <v>149</v>
      </c>
      <c r="G48" s="99" t="s">
        <v>219</v>
      </c>
      <c r="H48" s="99">
        <v>2</v>
      </c>
      <c r="I48" s="99" t="s">
        <v>321</v>
      </c>
      <c r="J48" s="99" t="s">
        <v>342</v>
      </c>
      <c r="K48" s="99" t="s">
        <v>347</v>
      </c>
      <c r="L48" t="s">
        <v>377</v>
      </c>
    </row>
    <row r="49" spans="1:12" ht="13.5" x14ac:dyDescent="0.25">
      <c r="A49" s="99" t="s">
        <v>760</v>
      </c>
      <c r="B49" s="100">
        <v>1696</v>
      </c>
      <c r="C49" s="99" t="s">
        <v>761</v>
      </c>
      <c r="D49" s="99" t="s">
        <v>762</v>
      </c>
      <c r="E49" s="99" t="s">
        <v>763</v>
      </c>
      <c r="F49" s="99" t="s">
        <v>149</v>
      </c>
      <c r="G49" s="99" t="s">
        <v>764</v>
      </c>
      <c r="H49" s="99">
        <v>2</v>
      </c>
      <c r="I49" s="99" t="s">
        <v>321</v>
      </c>
      <c r="J49" s="99" t="s">
        <v>342</v>
      </c>
      <c r="K49" s="99" t="s">
        <v>1059</v>
      </c>
    </row>
    <row r="50" spans="1:12" ht="13.5" x14ac:dyDescent="0.25">
      <c r="A50" s="99" t="s">
        <v>436</v>
      </c>
      <c r="B50" s="100">
        <v>9833.64</v>
      </c>
      <c r="C50" s="99" t="s">
        <v>437</v>
      </c>
      <c r="D50" s="99"/>
      <c r="E50" s="99" t="s">
        <v>171</v>
      </c>
      <c r="F50" s="99" t="s">
        <v>166</v>
      </c>
      <c r="G50" s="99" t="s">
        <v>363</v>
      </c>
      <c r="H50" s="99">
        <v>2</v>
      </c>
      <c r="I50" s="99" t="s">
        <v>321</v>
      </c>
      <c r="J50" s="99" t="s">
        <v>342</v>
      </c>
      <c r="K50" s="99" t="s">
        <v>362</v>
      </c>
      <c r="L50" t="s">
        <v>377</v>
      </c>
    </row>
    <row r="51" spans="1:12" ht="13.5" x14ac:dyDescent="0.25">
      <c r="A51" s="99" t="s">
        <v>1179</v>
      </c>
      <c r="B51" s="100">
        <v>48839.35</v>
      </c>
      <c r="C51" s="99" t="s">
        <v>1180</v>
      </c>
      <c r="D51" s="99"/>
      <c r="E51" s="99" t="s">
        <v>169</v>
      </c>
      <c r="F51" s="99" t="s">
        <v>170</v>
      </c>
      <c r="G51" s="99" t="s">
        <v>1181</v>
      </c>
      <c r="H51" s="99">
        <v>2</v>
      </c>
      <c r="I51" s="99" t="s">
        <v>321</v>
      </c>
      <c r="J51" s="99" t="s">
        <v>342</v>
      </c>
      <c r="K51" s="99" t="s">
        <v>1182</v>
      </c>
    </row>
    <row r="52" spans="1:12" ht="13.5" x14ac:dyDescent="0.25">
      <c r="A52" s="99" t="s">
        <v>1060</v>
      </c>
      <c r="B52" s="100">
        <v>19226.63</v>
      </c>
      <c r="C52" s="99" t="s">
        <v>1061</v>
      </c>
      <c r="D52" s="99" t="s">
        <v>367</v>
      </c>
      <c r="E52" s="99" t="s">
        <v>368</v>
      </c>
      <c r="F52" s="99" t="s">
        <v>173</v>
      </c>
      <c r="G52" s="99" t="s">
        <v>369</v>
      </c>
      <c r="H52" s="99">
        <v>2</v>
      </c>
      <c r="I52" s="99" t="s">
        <v>321</v>
      </c>
      <c r="J52" s="99" t="s">
        <v>342</v>
      </c>
      <c r="K52" s="99" t="s">
        <v>550</v>
      </c>
      <c r="L52" t="s">
        <v>377</v>
      </c>
    </row>
    <row r="53" spans="1:12" ht="13.5" x14ac:dyDescent="0.25">
      <c r="A53" s="99" t="s">
        <v>446</v>
      </c>
      <c r="B53" s="100">
        <v>1351397.41</v>
      </c>
      <c r="C53" s="99" t="s">
        <v>447</v>
      </c>
      <c r="D53" s="99"/>
      <c r="E53" s="99" t="s">
        <v>158</v>
      </c>
      <c r="F53" s="99" t="s">
        <v>149</v>
      </c>
      <c r="G53" s="99" t="s">
        <v>380</v>
      </c>
      <c r="H53" s="99">
        <v>2</v>
      </c>
      <c r="I53" s="99" t="s">
        <v>321</v>
      </c>
      <c r="J53" s="99" t="s">
        <v>342</v>
      </c>
      <c r="K53" s="99" t="s">
        <v>351</v>
      </c>
      <c r="L53" t="s">
        <v>377</v>
      </c>
    </row>
    <row r="54" spans="1:12" ht="13.5" x14ac:dyDescent="0.25">
      <c r="A54" s="99" t="s">
        <v>1186</v>
      </c>
      <c r="B54" s="100">
        <v>5017</v>
      </c>
      <c r="C54" s="99" t="s">
        <v>1187</v>
      </c>
      <c r="D54" s="99"/>
      <c r="E54" s="99" t="s">
        <v>161</v>
      </c>
      <c r="F54" s="99" t="s">
        <v>155</v>
      </c>
      <c r="G54" s="99" t="s">
        <v>1188</v>
      </c>
      <c r="H54" s="99">
        <v>2</v>
      </c>
      <c r="I54" s="99" t="s">
        <v>321</v>
      </c>
      <c r="J54" s="99" t="s">
        <v>342</v>
      </c>
      <c r="K54" s="99" t="s">
        <v>1189</v>
      </c>
      <c r="L54" t="s">
        <v>377</v>
      </c>
    </row>
    <row r="55" spans="1:12" ht="13.5" x14ac:dyDescent="0.25">
      <c r="A55" s="99" t="s">
        <v>1191</v>
      </c>
      <c r="B55" s="100">
        <v>1041.75</v>
      </c>
      <c r="C55" s="99" t="s">
        <v>1192</v>
      </c>
      <c r="D55" s="99"/>
      <c r="E55" s="99" t="s">
        <v>1193</v>
      </c>
      <c r="F55" s="99" t="s">
        <v>184</v>
      </c>
      <c r="G55" s="99" t="s">
        <v>1194</v>
      </c>
      <c r="H55" s="99">
        <v>2</v>
      </c>
      <c r="I55" s="99" t="s">
        <v>321</v>
      </c>
      <c r="J55" s="99" t="s">
        <v>342</v>
      </c>
      <c r="K55" s="99" t="s">
        <v>1172</v>
      </c>
      <c r="L55" t="s">
        <v>377</v>
      </c>
    </row>
    <row r="56" spans="1:12" ht="13.5" x14ac:dyDescent="0.25">
      <c r="A56" s="99" t="s">
        <v>1196</v>
      </c>
      <c r="B56" s="100">
        <v>1126.96</v>
      </c>
      <c r="C56" s="99" t="s">
        <v>1197</v>
      </c>
      <c r="D56" s="99"/>
      <c r="E56" s="99" t="s">
        <v>1198</v>
      </c>
      <c r="F56" s="99" t="s">
        <v>177</v>
      </c>
      <c r="G56" s="99" t="s">
        <v>1199</v>
      </c>
      <c r="H56" s="99">
        <v>2</v>
      </c>
      <c r="I56" s="99" t="s">
        <v>321</v>
      </c>
      <c r="J56" s="99" t="s">
        <v>342</v>
      </c>
      <c r="K56" s="99" t="s">
        <v>1200</v>
      </c>
      <c r="L56" t="s">
        <v>377</v>
      </c>
    </row>
    <row r="57" spans="1:12" ht="13.5" x14ac:dyDescent="0.25">
      <c r="A57" s="99" t="s">
        <v>552</v>
      </c>
      <c r="B57" s="100">
        <v>5680.24</v>
      </c>
      <c r="C57" s="99" t="s">
        <v>553</v>
      </c>
      <c r="D57" s="99"/>
      <c r="E57" s="99" t="s">
        <v>163</v>
      </c>
      <c r="F57" s="99" t="s">
        <v>149</v>
      </c>
      <c r="G57" s="99" t="s">
        <v>218</v>
      </c>
      <c r="H57" s="99">
        <v>2</v>
      </c>
      <c r="I57" s="99" t="s">
        <v>321</v>
      </c>
      <c r="J57" s="99" t="s">
        <v>342</v>
      </c>
      <c r="K57" s="99" t="s">
        <v>569</v>
      </c>
      <c r="L57" t="s">
        <v>377</v>
      </c>
    </row>
    <row r="58" spans="1:12" ht="13.5" x14ac:dyDescent="0.25">
      <c r="A58" s="99" t="s">
        <v>438</v>
      </c>
      <c r="B58" s="100">
        <v>34787.03</v>
      </c>
      <c r="C58" s="99" t="s">
        <v>1063</v>
      </c>
      <c r="D58" s="99"/>
      <c r="E58" s="99" t="s">
        <v>191</v>
      </c>
      <c r="F58" s="99" t="s">
        <v>149</v>
      </c>
      <c r="G58" s="99" t="s">
        <v>230</v>
      </c>
      <c r="H58" s="99">
        <v>2</v>
      </c>
      <c r="I58" s="99" t="s">
        <v>321</v>
      </c>
      <c r="J58" s="99" t="s">
        <v>342</v>
      </c>
      <c r="K58" s="99" t="s">
        <v>343</v>
      </c>
    </row>
    <row r="59" spans="1:12" ht="13.5" x14ac:dyDescent="0.25">
      <c r="A59" s="99" t="s">
        <v>1064</v>
      </c>
      <c r="B59" s="100">
        <v>1316.03</v>
      </c>
      <c r="C59" s="99" t="s">
        <v>1065</v>
      </c>
      <c r="D59" s="99" t="s">
        <v>1066</v>
      </c>
      <c r="E59" s="99" t="s">
        <v>1024</v>
      </c>
      <c r="F59" s="99" t="s">
        <v>149</v>
      </c>
      <c r="G59" s="99" t="s">
        <v>626</v>
      </c>
      <c r="H59" s="99">
        <v>2</v>
      </c>
      <c r="I59" s="99" t="s">
        <v>321</v>
      </c>
      <c r="J59" s="99" t="s">
        <v>342</v>
      </c>
      <c r="K59" s="99" t="s">
        <v>351</v>
      </c>
    </row>
    <row r="60" spans="1:12" ht="13.5" x14ac:dyDescent="0.25">
      <c r="A60" s="99" t="s">
        <v>1733</v>
      </c>
      <c r="B60" s="100">
        <v>1524.42</v>
      </c>
      <c r="C60" s="99" t="s">
        <v>1734</v>
      </c>
      <c r="D60" s="99"/>
      <c r="E60" s="99" t="s">
        <v>1735</v>
      </c>
      <c r="F60" s="99" t="s">
        <v>166</v>
      </c>
      <c r="G60" s="99" t="s">
        <v>1736</v>
      </c>
      <c r="H60" s="99">
        <v>2</v>
      </c>
      <c r="I60" s="99" t="s">
        <v>321</v>
      </c>
      <c r="J60" s="99" t="s">
        <v>342</v>
      </c>
      <c r="K60" s="99" t="s">
        <v>351</v>
      </c>
      <c r="L60" t="s">
        <v>377</v>
      </c>
    </row>
    <row r="61" spans="1:12" ht="13.5" x14ac:dyDescent="0.25">
      <c r="A61" s="99" t="s">
        <v>1738</v>
      </c>
      <c r="B61" s="100">
        <v>3342.25</v>
      </c>
      <c r="C61" s="99" t="s">
        <v>1739</v>
      </c>
      <c r="D61" s="99" t="s">
        <v>1740</v>
      </c>
      <c r="E61" s="99" t="s">
        <v>1741</v>
      </c>
      <c r="F61" s="99" t="s">
        <v>172</v>
      </c>
      <c r="G61" s="99" t="s">
        <v>1742</v>
      </c>
      <c r="H61" s="99">
        <v>2</v>
      </c>
      <c r="I61" s="99" t="s">
        <v>321</v>
      </c>
      <c r="J61" s="99" t="s">
        <v>342</v>
      </c>
      <c r="K61" s="99" t="s">
        <v>1743</v>
      </c>
    </row>
    <row r="62" spans="1:12" ht="13.5" x14ac:dyDescent="0.25">
      <c r="A62" s="99" t="s">
        <v>1745</v>
      </c>
      <c r="B62" s="100">
        <v>6900</v>
      </c>
      <c r="C62" s="99" t="s">
        <v>1746</v>
      </c>
      <c r="D62" s="99"/>
      <c r="E62" s="99" t="s">
        <v>1747</v>
      </c>
      <c r="F62" s="99" t="s">
        <v>172</v>
      </c>
      <c r="G62" s="99" t="s">
        <v>1748</v>
      </c>
      <c r="H62" s="99">
        <v>2</v>
      </c>
      <c r="I62" s="99" t="s">
        <v>321</v>
      </c>
      <c r="J62" s="99" t="s">
        <v>342</v>
      </c>
      <c r="K62" s="99" t="s">
        <v>1749</v>
      </c>
    </row>
    <row r="63" spans="1:12" ht="13.5" x14ac:dyDescent="0.25">
      <c r="A63" s="99" t="s">
        <v>1751</v>
      </c>
      <c r="B63" s="100">
        <v>1035.93</v>
      </c>
      <c r="C63" s="99" t="s">
        <v>1752</v>
      </c>
      <c r="D63" s="99"/>
      <c r="E63" s="99" t="s">
        <v>1575</v>
      </c>
      <c r="F63" s="99" t="s">
        <v>350</v>
      </c>
      <c r="G63" s="99" t="s">
        <v>1753</v>
      </c>
      <c r="H63" s="99">
        <v>2</v>
      </c>
      <c r="I63" s="99" t="s">
        <v>321</v>
      </c>
      <c r="J63" s="99" t="s">
        <v>342</v>
      </c>
      <c r="K63" s="99" t="s">
        <v>1754</v>
      </c>
      <c r="L63" t="s">
        <v>377</v>
      </c>
    </row>
    <row r="64" spans="1:12" ht="13.5" x14ac:dyDescent="0.25">
      <c r="A64" s="99" t="s">
        <v>1756</v>
      </c>
      <c r="B64" s="100">
        <v>5818.78</v>
      </c>
      <c r="C64" s="99" t="s">
        <v>1757</v>
      </c>
      <c r="D64" s="99"/>
      <c r="E64" s="99" t="s">
        <v>1758</v>
      </c>
      <c r="F64" s="99" t="s">
        <v>185</v>
      </c>
      <c r="G64" s="99" t="s">
        <v>1759</v>
      </c>
      <c r="H64" s="99">
        <v>2</v>
      </c>
      <c r="I64" s="99" t="s">
        <v>321</v>
      </c>
      <c r="J64" s="99" t="s">
        <v>342</v>
      </c>
      <c r="K64" s="99" t="s">
        <v>1760</v>
      </c>
      <c r="L64" t="s">
        <v>377</v>
      </c>
    </row>
    <row r="65" spans="1:12" ht="13.5" x14ac:dyDescent="0.25">
      <c r="A65" s="99" t="s">
        <v>1762</v>
      </c>
      <c r="B65" s="100">
        <v>1930.34</v>
      </c>
      <c r="C65" s="99" t="s">
        <v>1763</v>
      </c>
      <c r="D65" s="99"/>
      <c r="E65" s="99" t="s">
        <v>1764</v>
      </c>
      <c r="F65" s="99" t="s">
        <v>149</v>
      </c>
      <c r="G65" s="99" t="s">
        <v>1765</v>
      </c>
      <c r="H65" s="99">
        <v>2</v>
      </c>
      <c r="I65" s="99" t="s">
        <v>321</v>
      </c>
      <c r="J65" s="99" t="s">
        <v>342</v>
      </c>
      <c r="K65" s="99" t="s">
        <v>1766</v>
      </c>
    </row>
    <row r="66" spans="1:12" ht="13.5" x14ac:dyDescent="0.25">
      <c r="A66" s="99" t="s">
        <v>1768</v>
      </c>
      <c r="B66" s="100">
        <v>50962</v>
      </c>
      <c r="C66" s="99" t="s">
        <v>1769</v>
      </c>
      <c r="D66" s="99" t="s">
        <v>1770</v>
      </c>
      <c r="E66" s="99" t="s">
        <v>17</v>
      </c>
      <c r="F66" s="99" t="s">
        <v>170</v>
      </c>
      <c r="G66" s="99" t="s">
        <v>1771</v>
      </c>
      <c r="H66" s="99">
        <v>2</v>
      </c>
      <c r="I66" s="99" t="s">
        <v>321</v>
      </c>
      <c r="J66" s="99" t="s">
        <v>342</v>
      </c>
      <c r="K66" s="99" t="s">
        <v>351</v>
      </c>
    </row>
    <row r="67" spans="1:12" ht="13.5" x14ac:dyDescent="0.25">
      <c r="A67" s="99" t="s">
        <v>1773</v>
      </c>
      <c r="B67" s="100">
        <v>1141.0899999999999</v>
      </c>
      <c r="C67" s="99" t="s">
        <v>1774</v>
      </c>
      <c r="D67" s="99" t="s">
        <v>1775</v>
      </c>
      <c r="E67" s="99" t="s">
        <v>1776</v>
      </c>
      <c r="F67" s="99" t="s">
        <v>156</v>
      </c>
      <c r="G67" s="99" t="s">
        <v>1777</v>
      </c>
      <c r="H67" s="99">
        <v>2</v>
      </c>
      <c r="I67" s="99" t="s">
        <v>321</v>
      </c>
      <c r="J67" s="99" t="s">
        <v>342</v>
      </c>
      <c r="K67" s="99" t="s">
        <v>351</v>
      </c>
    </row>
    <row r="68" spans="1:12" ht="13.5" x14ac:dyDescent="0.25">
      <c r="A68" s="99" t="s">
        <v>1779</v>
      </c>
      <c r="B68" s="100">
        <v>5582.52</v>
      </c>
      <c r="C68" s="99" t="s">
        <v>1780</v>
      </c>
      <c r="D68" s="99"/>
      <c r="E68" s="99" t="s">
        <v>317</v>
      </c>
      <c r="F68" s="99" t="s">
        <v>1</v>
      </c>
      <c r="G68" s="99" t="s">
        <v>1781</v>
      </c>
      <c r="H68" s="99">
        <v>2</v>
      </c>
      <c r="I68" s="99" t="s">
        <v>321</v>
      </c>
      <c r="J68" s="99" t="s">
        <v>342</v>
      </c>
      <c r="K68" s="99" t="s">
        <v>351</v>
      </c>
    </row>
    <row r="69" spans="1:12" ht="13.5" x14ac:dyDescent="0.25">
      <c r="A69" s="99" t="s">
        <v>1783</v>
      </c>
      <c r="B69" s="100">
        <v>4182.75</v>
      </c>
      <c r="C69" s="99" t="s">
        <v>1784</v>
      </c>
      <c r="D69" s="99"/>
      <c r="E69" s="99" t="s">
        <v>375</v>
      </c>
      <c r="F69" s="99" t="s">
        <v>156</v>
      </c>
      <c r="G69" s="99" t="s">
        <v>1128</v>
      </c>
      <c r="H69" s="99">
        <v>2</v>
      </c>
      <c r="I69" s="99" t="s">
        <v>321</v>
      </c>
      <c r="J69" s="99" t="s">
        <v>342</v>
      </c>
      <c r="K69" s="99" t="s">
        <v>351</v>
      </c>
      <c r="L69" t="s">
        <v>410</v>
      </c>
    </row>
    <row r="70" spans="1:12" ht="13.5" x14ac:dyDescent="0.25">
      <c r="A70" s="99" t="s">
        <v>1786</v>
      </c>
      <c r="B70" s="100">
        <v>2240</v>
      </c>
      <c r="C70" s="99" t="s">
        <v>1787</v>
      </c>
      <c r="D70" s="99"/>
      <c r="E70" s="99" t="s">
        <v>1788</v>
      </c>
      <c r="F70" s="99" t="s">
        <v>350</v>
      </c>
      <c r="G70" s="99" t="s">
        <v>1789</v>
      </c>
      <c r="H70" s="99">
        <v>2</v>
      </c>
      <c r="I70" s="99" t="s">
        <v>321</v>
      </c>
      <c r="J70" s="99" t="s">
        <v>342</v>
      </c>
      <c r="K70" s="99" t="s">
        <v>351</v>
      </c>
      <c r="L70" t="s">
        <v>377</v>
      </c>
    </row>
    <row r="71" spans="1:12" ht="13.5" x14ac:dyDescent="0.25">
      <c r="A71" s="99" t="s">
        <v>435</v>
      </c>
      <c r="B71" s="100">
        <v>1796.5</v>
      </c>
      <c r="C71" s="99" t="s">
        <v>765</v>
      </c>
      <c r="D71" s="99"/>
      <c r="E71" s="99" t="s">
        <v>372</v>
      </c>
      <c r="F71" s="99" t="s">
        <v>146</v>
      </c>
      <c r="G71" s="99" t="s">
        <v>766</v>
      </c>
      <c r="H71" s="99">
        <v>2</v>
      </c>
      <c r="I71" s="99" t="s">
        <v>321</v>
      </c>
      <c r="J71" s="99" t="s">
        <v>342</v>
      </c>
      <c r="K71" s="99" t="s">
        <v>351</v>
      </c>
    </row>
    <row r="72" spans="1:12" ht="13.5" x14ac:dyDescent="0.25">
      <c r="A72" s="99" t="s">
        <v>1792</v>
      </c>
      <c r="B72" s="100">
        <v>1275</v>
      </c>
      <c r="C72" s="99" t="s">
        <v>1793</v>
      </c>
      <c r="D72" s="99"/>
      <c r="E72" s="99" t="s">
        <v>1794</v>
      </c>
      <c r="F72" s="99" t="s">
        <v>1795</v>
      </c>
      <c r="G72" s="99" t="s">
        <v>1796</v>
      </c>
      <c r="H72" s="99">
        <v>2</v>
      </c>
      <c r="I72" s="99" t="s">
        <v>321</v>
      </c>
      <c r="J72" s="99" t="s">
        <v>342</v>
      </c>
      <c r="K72" s="99" t="s">
        <v>1797</v>
      </c>
      <c r="L72" t="s">
        <v>377</v>
      </c>
    </row>
    <row r="73" spans="1:12" ht="13.5" x14ac:dyDescent="0.25">
      <c r="A73" s="99" t="s">
        <v>1799</v>
      </c>
      <c r="B73" s="100">
        <v>1071</v>
      </c>
      <c r="C73" s="99" t="s">
        <v>1800</v>
      </c>
      <c r="D73" s="99"/>
      <c r="E73" s="99" t="s">
        <v>1801</v>
      </c>
      <c r="F73" s="99" t="s">
        <v>179</v>
      </c>
      <c r="G73" s="99" t="s">
        <v>1802</v>
      </c>
      <c r="H73" s="99">
        <v>2</v>
      </c>
      <c r="I73" s="99" t="s">
        <v>321</v>
      </c>
      <c r="J73" s="99" t="s">
        <v>342</v>
      </c>
      <c r="K73" s="99" t="s">
        <v>351</v>
      </c>
      <c r="L73" t="s">
        <v>377</v>
      </c>
    </row>
    <row r="74" spans="1:12" ht="13.5" x14ac:dyDescent="0.25">
      <c r="A74" s="99" t="s">
        <v>1804</v>
      </c>
      <c r="B74" s="100">
        <v>5000</v>
      </c>
      <c r="C74" s="99" t="s">
        <v>1805</v>
      </c>
      <c r="D74" s="99"/>
      <c r="E74" s="99" t="s">
        <v>42</v>
      </c>
      <c r="F74" s="99" t="s">
        <v>43</v>
      </c>
      <c r="G74" s="99" t="s">
        <v>1806</v>
      </c>
      <c r="H74" s="99"/>
      <c r="I74" s="99"/>
      <c r="J74" s="99"/>
      <c r="K74" s="99" t="s">
        <v>1807</v>
      </c>
    </row>
    <row r="75" spans="1:12" ht="13.5" x14ac:dyDescent="0.25">
      <c r="A75" s="99" t="s">
        <v>1809</v>
      </c>
      <c r="B75" s="100">
        <v>1663</v>
      </c>
      <c r="C75" s="99" t="s">
        <v>1810</v>
      </c>
      <c r="D75" s="99"/>
      <c r="E75" s="99" t="s">
        <v>57</v>
      </c>
      <c r="F75" s="99" t="s">
        <v>174</v>
      </c>
      <c r="G75" s="99" t="s">
        <v>1811</v>
      </c>
      <c r="H75" s="99"/>
      <c r="I75" s="99"/>
      <c r="J75" s="99"/>
      <c r="K75" s="99" t="s">
        <v>351</v>
      </c>
    </row>
    <row r="76" spans="1:12" ht="13.5" x14ac:dyDescent="0.25">
      <c r="A76" s="99" t="s">
        <v>1813</v>
      </c>
      <c r="B76" s="100">
        <v>1125</v>
      </c>
      <c r="C76" s="99" t="s">
        <v>1814</v>
      </c>
      <c r="D76" s="99"/>
      <c r="E76" s="99" t="s">
        <v>1815</v>
      </c>
      <c r="F76" s="99" t="s">
        <v>168</v>
      </c>
      <c r="G76" s="99" t="s">
        <v>1816</v>
      </c>
      <c r="H76" s="99"/>
      <c r="I76" s="99"/>
      <c r="J76" s="99"/>
      <c r="K76" s="99" t="s">
        <v>1817</v>
      </c>
    </row>
    <row r="77" spans="1:12" ht="13.5" x14ac:dyDescent="0.25">
      <c r="A77" s="99" t="s">
        <v>1819</v>
      </c>
      <c r="B77" s="100">
        <v>37359.39</v>
      </c>
      <c r="C77" s="99" t="s">
        <v>1820</v>
      </c>
      <c r="D77" s="99"/>
      <c r="E77" s="99" t="s">
        <v>1821</v>
      </c>
      <c r="F77" s="99" t="s">
        <v>168</v>
      </c>
      <c r="G77" s="99" t="s">
        <v>1822</v>
      </c>
      <c r="H77" s="99"/>
      <c r="I77" s="99"/>
      <c r="J77" s="99"/>
      <c r="K77" s="99" t="s">
        <v>1823</v>
      </c>
    </row>
    <row r="78" spans="1:12" ht="13.5" x14ac:dyDescent="0.25">
      <c r="A78" s="42" t="s">
        <v>377</v>
      </c>
      <c r="B78" s="100"/>
      <c r="C78" s="99"/>
      <c r="D78" s="99"/>
      <c r="E78" s="99"/>
      <c r="F78" s="99"/>
      <c r="G78" s="99"/>
      <c r="H78" s="99"/>
      <c r="I78" s="99"/>
      <c r="J78" s="99"/>
      <c r="K78" s="99"/>
    </row>
    <row r="79" spans="1:12" ht="13.5" x14ac:dyDescent="0.25">
      <c r="A79" s="99" t="s">
        <v>439</v>
      </c>
      <c r="B79" s="100">
        <v>259297.98</v>
      </c>
      <c r="C79" s="99" t="s">
        <v>440</v>
      </c>
      <c r="D79" s="99"/>
      <c r="E79" s="99" t="s">
        <v>164</v>
      </c>
      <c r="F79" s="99" t="s">
        <v>153</v>
      </c>
      <c r="G79" s="99" t="s">
        <v>258</v>
      </c>
      <c r="H79" s="99">
        <v>3</v>
      </c>
      <c r="I79" s="99" t="s">
        <v>321</v>
      </c>
      <c r="J79" s="99" t="s">
        <v>378</v>
      </c>
      <c r="K79" s="99" t="s">
        <v>554</v>
      </c>
    </row>
    <row r="80" spans="1:12" ht="13.5" x14ac:dyDescent="0.25">
      <c r="A80" s="99" t="s">
        <v>441</v>
      </c>
      <c r="B80" s="100">
        <v>1110.4000000000001</v>
      </c>
      <c r="C80" s="99" t="s">
        <v>1219</v>
      </c>
      <c r="D80" s="99"/>
      <c r="E80" s="99" t="s">
        <v>599</v>
      </c>
      <c r="F80" s="99" t="s">
        <v>166</v>
      </c>
      <c r="G80" s="99" t="s">
        <v>1220</v>
      </c>
      <c r="H80" s="99">
        <v>3</v>
      </c>
      <c r="I80" s="99" t="s">
        <v>321</v>
      </c>
      <c r="J80" s="99" t="s">
        <v>378</v>
      </c>
      <c r="K80" s="99" t="s">
        <v>554</v>
      </c>
      <c r="L80" t="s">
        <v>392</v>
      </c>
    </row>
    <row r="81" spans="1:12" ht="13.5" x14ac:dyDescent="0.25">
      <c r="A81" s="99" t="s">
        <v>442</v>
      </c>
      <c r="B81" s="100">
        <v>9846.4599999999991</v>
      </c>
      <c r="C81" s="99" t="s">
        <v>443</v>
      </c>
      <c r="D81" s="99"/>
      <c r="E81" s="99" t="s">
        <v>198</v>
      </c>
      <c r="F81" s="99" t="s">
        <v>156</v>
      </c>
      <c r="G81" s="99" t="s">
        <v>379</v>
      </c>
      <c r="H81" s="99">
        <v>3</v>
      </c>
      <c r="I81" s="99" t="s">
        <v>321</v>
      </c>
      <c r="J81" s="99" t="s">
        <v>378</v>
      </c>
      <c r="K81" s="99" t="s">
        <v>769</v>
      </c>
    </row>
    <row r="82" spans="1:12" ht="13.5" x14ac:dyDescent="0.25">
      <c r="A82" s="99" t="s">
        <v>445</v>
      </c>
      <c r="B82" s="100">
        <v>5147.58</v>
      </c>
      <c r="C82" s="99" t="s">
        <v>386</v>
      </c>
      <c r="D82" s="99"/>
      <c r="E82" s="99" t="s">
        <v>387</v>
      </c>
      <c r="F82" s="99" t="s">
        <v>149</v>
      </c>
      <c r="G82" s="99" t="s">
        <v>388</v>
      </c>
      <c r="H82" s="99">
        <v>3</v>
      </c>
      <c r="I82" s="99" t="s">
        <v>321</v>
      </c>
      <c r="J82" s="99" t="s">
        <v>378</v>
      </c>
      <c r="K82" s="99" t="s">
        <v>389</v>
      </c>
      <c r="L82" t="s">
        <v>392</v>
      </c>
    </row>
    <row r="83" spans="1:12" ht="13.5" x14ac:dyDescent="0.25">
      <c r="A83" s="99" t="s">
        <v>1230</v>
      </c>
      <c r="B83" s="100">
        <v>5778.72</v>
      </c>
      <c r="C83" s="99" t="s">
        <v>390</v>
      </c>
      <c r="D83" s="99" t="s">
        <v>1231</v>
      </c>
      <c r="E83" s="99" t="s">
        <v>204</v>
      </c>
      <c r="F83" s="99" t="s">
        <v>205</v>
      </c>
      <c r="G83" s="99" t="s">
        <v>1232</v>
      </c>
      <c r="H83" s="99">
        <v>3</v>
      </c>
      <c r="I83" s="99" t="s">
        <v>321</v>
      </c>
      <c r="J83" s="99" t="s">
        <v>378</v>
      </c>
      <c r="K83" s="99" t="s">
        <v>391</v>
      </c>
    </row>
    <row r="84" spans="1:12" ht="13.5" x14ac:dyDescent="0.25">
      <c r="A84" s="99" t="s">
        <v>770</v>
      </c>
      <c r="B84" s="100">
        <v>5149</v>
      </c>
      <c r="C84" s="99" t="s">
        <v>771</v>
      </c>
      <c r="D84" s="99" t="s">
        <v>772</v>
      </c>
      <c r="E84" s="99" t="s">
        <v>195</v>
      </c>
      <c r="F84" s="99" t="s">
        <v>149</v>
      </c>
      <c r="G84" s="99" t="s">
        <v>233</v>
      </c>
      <c r="H84" s="99">
        <v>3</v>
      </c>
      <c r="I84" s="99" t="s">
        <v>321</v>
      </c>
      <c r="J84" s="99" t="s">
        <v>378</v>
      </c>
      <c r="K84" s="99" t="s">
        <v>1067</v>
      </c>
    </row>
    <row r="85" spans="1:12" ht="13.5" x14ac:dyDescent="0.25">
      <c r="A85" s="99" t="s">
        <v>773</v>
      </c>
      <c r="B85" s="100">
        <v>1830.68</v>
      </c>
      <c r="C85" s="99" t="s">
        <v>774</v>
      </c>
      <c r="D85" s="99"/>
      <c r="E85" s="99" t="s">
        <v>194</v>
      </c>
      <c r="F85" s="99" t="s">
        <v>149</v>
      </c>
      <c r="G85" s="99" t="s">
        <v>228</v>
      </c>
      <c r="H85" s="99">
        <v>3</v>
      </c>
      <c r="I85" s="99" t="s">
        <v>321</v>
      </c>
      <c r="J85" s="99" t="s">
        <v>378</v>
      </c>
      <c r="K85" s="99" t="s">
        <v>1068</v>
      </c>
    </row>
    <row r="86" spans="1:12" ht="13.5" x14ac:dyDescent="0.25">
      <c r="A86" s="99" t="s">
        <v>775</v>
      </c>
      <c r="B86" s="100">
        <v>14908</v>
      </c>
      <c r="C86" s="99" t="s">
        <v>776</v>
      </c>
      <c r="D86" s="99"/>
      <c r="E86" s="99" t="s">
        <v>192</v>
      </c>
      <c r="F86" s="99" t="s">
        <v>149</v>
      </c>
      <c r="G86" s="99" t="s">
        <v>267</v>
      </c>
      <c r="H86" s="99">
        <v>3</v>
      </c>
      <c r="I86" s="99" t="s">
        <v>321</v>
      </c>
      <c r="J86" s="99" t="s">
        <v>378</v>
      </c>
      <c r="K86" s="99" t="s">
        <v>783</v>
      </c>
      <c r="L86" t="s">
        <v>392</v>
      </c>
    </row>
    <row r="87" spans="1:12" ht="13.5" x14ac:dyDescent="0.25">
      <c r="A87" s="99" t="s">
        <v>556</v>
      </c>
      <c r="B87" s="100">
        <v>18229.099999999999</v>
      </c>
      <c r="C87" s="99" t="s">
        <v>557</v>
      </c>
      <c r="D87" s="99"/>
      <c r="E87" s="99" t="s">
        <v>199</v>
      </c>
      <c r="F87" s="99" t="s">
        <v>149</v>
      </c>
      <c r="G87" s="99" t="s">
        <v>259</v>
      </c>
      <c r="H87" s="99">
        <v>3</v>
      </c>
      <c r="I87" s="99" t="s">
        <v>321</v>
      </c>
      <c r="J87" s="99" t="s">
        <v>378</v>
      </c>
      <c r="K87" s="99" t="s">
        <v>385</v>
      </c>
    </row>
    <row r="88" spans="1:12" ht="13.5" x14ac:dyDescent="0.25">
      <c r="A88" s="99" t="s">
        <v>1825</v>
      </c>
      <c r="B88" s="100">
        <v>2769.72</v>
      </c>
      <c r="C88" s="99" t="s">
        <v>1826</v>
      </c>
      <c r="D88" s="99"/>
      <c r="E88" s="99" t="s">
        <v>1827</v>
      </c>
      <c r="F88" s="99" t="s">
        <v>149</v>
      </c>
      <c r="G88" s="99" t="s">
        <v>1828</v>
      </c>
      <c r="H88" s="99">
        <v>3</v>
      </c>
      <c r="I88" s="99" t="s">
        <v>321</v>
      </c>
      <c r="J88" s="99" t="s">
        <v>378</v>
      </c>
      <c r="K88" s="99" t="s">
        <v>769</v>
      </c>
      <c r="L88" t="s">
        <v>392</v>
      </c>
    </row>
    <row r="89" spans="1:12" ht="13.5" x14ac:dyDescent="0.25">
      <c r="A89" s="99" t="s">
        <v>1830</v>
      </c>
      <c r="B89" s="100">
        <v>8263.01</v>
      </c>
      <c r="C89" s="99" t="s">
        <v>1831</v>
      </c>
      <c r="D89" s="99"/>
      <c r="E89" s="99" t="s">
        <v>190</v>
      </c>
      <c r="F89" s="99" t="s">
        <v>155</v>
      </c>
      <c r="G89" s="99" t="s">
        <v>1832</v>
      </c>
      <c r="H89" s="99">
        <v>3</v>
      </c>
      <c r="I89" s="99" t="s">
        <v>321</v>
      </c>
      <c r="J89" s="99" t="s">
        <v>378</v>
      </c>
      <c r="K89" s="99" t="s">
        <v>1833</v>
      </c>
      <c r="L89" t="s">
        <v>392</v>
      </c>
    </row>
    <row r="90" spans="1:12" ht="13.5" x14ac:dyDescent="0.25">
      <c r="A90" s="42" t="s">
        <v>392</v>
      </c>
      <c r="B90" s="100"/>
      <c r="C90" s="99"/>
      <c r="D90" s="99"/>
      <c r="E90" s="99"/>
      <c r="F90" s="99"/>
      <c r="G90" s="99"/>
      <c r="H90" s="99"/>
      <c r="I90" s="99"/>
      <c r="J90" s="99"/>
      <c r="K90" s="99"/>
    </row>
    <row r="91" spans="1:12" ht="13.5" x14ac:dyDescent="0.25">
      <c r="A91" s="99" t="s">
        <v>1089</v>
      </c>
      <c r="B91" s="100">
        <v>1960</v>
      </c>
      <c r="C91" s="99" t="s">
        <v>1090</v>
      </c>
      <c r="D91" s="99"/>
      <c r="E91" s="99" t="s">
        <v>1091</v>
      </c>
      <c r="F91" s="99" t="s">
        <v>146</v>
      </c>
      <c r="G91" s="99" t="s">
        <v>1092</v>
      </c>
      <c r="H91" s="99">
        <v>4</v>
      </c>
      <c r="I91" s="99" t="s">
        <v>321</v>
      </c>
      <c r="J91" s="99" t="s">
        <v>393</v>
      </c>
      <c r="K91" s="99" t="s">
        <v>347</v>
      </c>
      <c r="L91" t="s">
        <v>410</v>
      </c>
    </row>
    <row r="92" spans="1:12" ht="13.5" x14ac:dyDescent="0.25">
      <c r="A92" s="99" t="s">
        <v>1206</v>
      </c>
      <c r="B92" s="100">
        <v>1078.5</v>
      </c>
      <c r="C92" s="99" t="s">
        <v>1207</v>
      </c>
      <c r="D92" s="99" t="s">
        <v>1208</v>
      </c>
      <c r="E92" s="99" t="s">
        <v>182</v>
      </c>
      <c r="F92" s="99" t="s">
        <v>168</v>
      </c>
      <c r="G92" s="99" t="s">
        <v>1209</v>
      </c>
      <c r="H92" s="99">
        <v>4</v>
      </c>
      <c r="I92" s="99" t="s">
        <v>321</v>
      </c>
      <c r="J92" s="99" t="s">
        <v>393</v>
      </c>
      <c r="K92" s="99" t="s">
        <v>1210</v>
      </c>
      <c r="L92" t="s">
        <v>410</v>
      </c>
    </row>
    <row r="93" spans="1:12" ht="13.5" x14ac:dyDescent="0.25">
      <c r="A93" s="99" t="s">
        <v>1215</v>
      </c>
      <c r="B93" s="100">
        <v>10757.3</v>
      </c>
      <c r="C93" s="99" t="s">
        <v>1216</v>
      </c>
      <c r="D93" s="99"/>
      <c r="E93" s="99" t="s">
        <v>194</v>
      </c>
      <c r="F93" s="99" t="s">
        <v>149</v>
      </c>
      <c r="G93" s="99" t="s">
        <v>228</v>
      </c>
      <c r="H93" s="99">
        <v>4</v>
      </c>
      <c r="I93" s="99" t="s">
        <v>321</v>
      </c>
      <c r="J93" s="99" t="s">
        <v>393</v>
      </c>
      <c r="K93" s="99" t="s">
        <v>1217</v>
      </c>
      <c r="L93" t="s">
        <v>410</v>
      </c>
    </row>
    <row r="94" spans="1:12" ht="13.5" x14ac:dyDescent="0.25">
      <c r="A94" s="99" t="s">
        <v>1224</v>
      </c>
      <c r="B94" s="100">
        <v>4233.7</v>
      </c>
      <c r="C94" s="99" t="s">
        <v>1225</v>
      </c>
      <c r="D94" s="99"/>
      <c r="E94" s="99" t="s">
        <v>1226</v>
      </c>
      <c r="F94" s="99" t="s">
        <v>149</v>
      </c>
      <c r="G94" s="99" t="s">
        <v>1227</v>
      </c>
      <c r="H94" s="99">
        <v>4</v>
      </c>
      <c r="I94" s="99" t="s">
        <v>321</v>
      </c>
      <c r="J94" s="99" t="s">
        <v>393</v>
      </c>
      <c r="K94" s="99" t="s">
        <v>1228</v>
      </c>
      <c r="L94" t="s">
        <v>410</v>
      </c>
    </row>
    <row r="95" spans="1:12" ht="13.5" x14ac:dyDescent="0.25">
      <c r="A95" s="99" t="s">
        <v>1235</v>
      </c>
      <c r="B95" s="100">
        <v>1733.3</v>
      </c>
      <c r="C95" s="99" t="s">
        <v>1236</v>
      </c>
      <c r="D95" s="99"/>
      <c r="E95" s="99" t="s">
        <v>160</v>
      </c>
      <c r="F95" s="99" t="s">
        <v>146</v>
      </c>
      <c r="G95" s="99" t="s">
        <v>1237</v>
      </c>
      <c r="H95" s="99">
        <v>4</v>
      </c>
      <c r="I95" s="99" t="s">
        <v>321</v>
      </c>
      <c r="J95" s="99" t="s">
        <v>393</v>
      </c>
      <c r="K95" s="99" t="s">
        <v>1238</v>
      </c>
      <c r="L95" t="s">
        <v>410</v>
      </c>
    </row>
    <row r="96" spans="1:12" ht="13.5" x14ac:dyDescent="0.25">
      <c r="A96" s="99" t="s">
        <v>1069</v>
      </c>
      <c r="B96" s="100">
        <v>17181.41</v>
      </c>
      <c r="C96" s="99" t="s">
        <v>777</v>
      </c>
      <c r="D96" s="99"/>
      <c r="E96" s="99" t="s">
        <v>778</v>
      </c>
      <c r="F96" s="99" t="s">
        <v>350</v>
      </c>
      <c r="G96" s="99" t="s">
        <v>779</v>
      </c>
      <c r="H96" s="99">
        <v>4</v>
      </c>
      <c r="I96" s="99" t="s">
        <v>321</v>
      </c>
      <c r="J96" s="99" t="s">
        <v>393</v>
      </c>
      <c r="K96" s="99" t="s">
        <v>399</v>
      </c>
      <c r="L96" t="s">
        <v>410</v>
      </c>
    </row>
    <row r="97" spans="1:12" ht="13.5" x14ac:dyDescent="0.25">
      <c r="A97" s="99" t="s">
        <v>1070</v>
      </c>
      <c r="B97" s="100">
        <v>1239.6099999999999</v>
      </c>
      <c r="C97" s="99" t="s">
        <v>1071</v>
      </c>
      <c r="D97" s="99"/>
      <c r="E97" s="99" t="s">
        <v>1072</v>
      </c>
      <c r="F97" s="99" t="s">
        <v>170</v>
      </c>
      <c r="G97" s="99" t="s">
        <v>1073</v>
      </c>
      <c r="H97" s="99">
        <v>4</v>
      </c>
      <c r="I97" s="99" t="s">
        <v>321</v>
      </c>
      <c r="J97" s="99" t="s">
        <v>393</v>
      </c>
      <c r="K97" s="99" t="s">
        <v>1074</v>
      </c>
    </row>
    <row r="98" spans="1:12" ht="13.5" x14ac:dyDescent="0.25">
      <c r="A98" s="99" t="s">
        <v>448</v>
      </c>
      <c r="B98" s="100">
        <v>2352.86</v>
      </c>
      <c r="C98" s="99" t="s">
        <v>396</v>
      </c>
      <c r="D98" s="99"/>
      <c r="E98" s="99" t="s">
        <v>349</v>
      </c>
      <c r="F98" s="99" t="s">
        <v>185</v>
      </c>
      <c r="G98" s="99" t="s">
        <v>397</v>
      </c>
      <c r="H98" s="99">
        <v>4</v>
      </c>
      <c r="I98" s="99" t="s">
        <v>321</v>
      </c>
      <c r="J98" s="99" t="s">
        <v>393</v>
      </c>
      <c r="K98" s="99" t="s">
        <v>395</v>
      </c>
      <c r="L98" t="s">
        <v>410</v>
      </c>
    </row>
    <row r="99" spans="1:12" ht="13.5" x14ac:dyDescent="0.25">
      <c r="A99" s="99" t="s">
        <v>449</v>
      </c>
      <c r="B99" s="100">
        <v>1365.1</v>
      </c>
      <c r="C99" s="99" t="s">
        <v>405</v>
      </c>
      <c r="D99" s="99"/>
      <c r="E99" s="99" t="s">
        <v>186</v>
      </c>
      <c r="F99" s="99" t="s">
        <v>149</v>
      </c>
      <c r="G99" s="99" t="s">
        <v>243</v>
      </c>
      <c r="H99" s="99">
        <v>4</v>
      </c>
      <c r="I99" s="99" t="s">
        <v>321</v>
      </c>
      <c r="J99" s="99" t="s">
        <v>393</v>
      </c>
      <c r="K99" s="99" t="s">
        <v>406</v>
      </c>
      <c r="L99" t="s">
        <v>410</v>
      </c>
    </row>
    <row r="100" spans="1:12" ht="13.5" x14ac:dyDescent="0.25">
      <c r="A100" s="99" t="s">
        <v>1247</v>
      </c>
      <c r="B100" s="100">
        <v>1951.09</v>
      </c>
      <c r="C100" s="99" t="s">
        <v>1248</v>
      </c>
      <c r="D100" s="99"/>
      <c r="E100" s="99" t="s">
        <v>1249</v>
      </c>
      <c r="F100" s="99" t="s">
        <v>1250</v>
      </c>
      <c r="G100" s="99" t="s">
        <v>1251</v>
      </c>
      <c r="H100" s="99">
        <v>4</v>
      </c>
      <c r="I100" s="99" t="s">
        <v>321</v>
      </c>
      <c r="J100" s="99" t="s">
        <v>393</v>
      </c>
      <c r="K100" s="99" t="s">
        <v>1252</v>
      </c>
      <c r="L100" t="s">
        <v>410</v>
      </c>
    </row>
    <row r="101" spans="1:12" ht="13.5" x14ac:dyDescent="0.25">
      <c r="A101" s="99" t="s">
        <v>558</v>
      </c>
      <c r="B101" s="100">
        <v>7497.25</v>
      </c>
      <c r="C101" s="99" t="s">
        <v>559</v>
      </c>
      <c r="D101" s="99"/>
      <c r="E101" s="99" t="s">
        <v>560</v>
      </c>
      <c r="F101" s="99" t="s">
        <v>155</v>
      </c>
      <c r="G101" s="99" t="s">
        <v>561</v>
      </c>
      <c r="H101" s="99">
        <v>4</v>
      </c>
      <c r="I101" s="99" t="s">
        <v>321</v>
      </c>
      <c r="J101" s="99" t="s">
        <v>393</v>
      </c>
      <c r="K101" s="99" t="s">
        <v>562</v>
      </c>
      <c r="L101" t="s">
        <v>410</v>
      </c>
    </row>
    <row r="102" spans="1:12" ht="13.5" x14ac:dyDescent="0.25">
      <c r="A102" s="99" t="s">
        <v>563</v>
      </c>
      <c r="B102" s="100">
        <v>3318.04</v>
      </c>
      <c r="C102" s="99" t="s">
        <v>1075</v>
      </c>
      <c r="D102" s="99"/>
      <c r="E102" s="99" t="s">
        <v>1076</v>
      </c>
      <c r="F102" s="99" t="s">
        <v>170</v>
      </c>
      <c r="G102" s="99" t="s">
        <v>1077</v>
      </c>
      <c r="H102" s="99">
        <v>4</v>
      </c>
      <c r="I102" s="99" t="s">
        <v>321</v>
      </c>
      <c r="J102" s="99" t="s">
        <v>393</v>
      </c>
      <c r="K102" s="99" t="s">
        <v>399</v>
      </c>
      <c r="L102" t="s">
        <v>410</v>
      </c>
    </row>
    <row r="103" spans="1:12" ht="13.5" x14ac:dyDescent="0.25">
      <c r="A103" s="99" t="s">
        <v>564</v>
      </c>
      <c r="B103" s="100">
        <v>13937.5</v>
      </c>
      <c r="C103" s="99" t="s">
        <v>565</v>
      </c>
      <c r="D103" s="99" t="s">
        <v>780</v>
      </c>
      <c r="E103" s="99" t="s">
        <v>566</v>
      </c>
      <c r="F103" s="99" t="s">
        <v>168</v>
      </c>
      <c r="G103" s="99" t="s">
        <v>567</v>
      </c>
      <c r="H103" s="99">
        <v>4</v>
      </c>
      <c r="I103" s="99" t="s">
        <v>321</v>
      </c>
      <c r="J103" s="99" t="s">
        <v>393</v>
      </c>
      <c r="K103" s="99" t="s">
        <v>399</v>
      </c>
      <c r="L103" t="s">
        <v>410</v>
      </c>
    </row>
    <row r="104" spans="1:12" ht="13.5" x14ac:dyDescent="0.25">
      <c r="A104" s="99" t="s">
        <v>781</v>
      </c>
      <c r="B104" s="100">
        <v>8020.75</v>
      </c>
      <c r="C104" s="99" t="s">
        <v>1078</v>
      </c>
      <c r="D104" s="99"/>
      <c r="E104" s="99" t="s">
        <v>194</v>
      </c>
      <c r="F104" s="99" t="s">
        <v>149</v>
      </c>
      <c r="G104" s="99" t="s">
        <v>228</v>
      </c>
      <c r="H104" s="99">
        <v>4</v>
      </c>
      <c r="I104" s="99" t="s">
        <v>321</v>
      </c>
      <c r="J104" s="99" t="s">
        <v>393</v>
      </c>
      <c r="K104" s="99" t="s">
        <v>395</v>
      </c>
    </row>
    <row r="105" spans="1:12" ht="13.5" x14ac:dyDescent="0.25">
      <c r="A105" s="99" t="s">
        <v>568</v>
      </c>
      <c r="B105" s="100">
        <v>52643.23</v>
      </c>
      <c r="C105" s="99" t="s">
        <v>404</v>
      </c>
      <c r="D105" s="99"/>
      <c r="E105" s="99" t="s">
        <v>220</v>
      </c>
      <c r="F105" s="99" t="s">
        <v>149</v>
      </c>
      <c r="G105" s="99" t="s">
        <v>221</v>
      </c>
      <c r="H105" s="99">
        <v>4</v>
      </c>
      <c r="I105" s="99" t="s">
        <v>321</v>
      </c>
      <c r="J105" s="99" t="s">
        <v>393</v>
      </c>
      <c r="K105" s="99" t="s">
        <v>399</v>
      </c>
      <c r="L105" t="s">
        <v>410</v>
      </c>
    </row>
    <row r="106" spans="1:12" ht="13.5" x14ac:dyDescent="0.25">
      <c r="A106" s="99" t="s">
        <v>1260</v>
      </c>
      <c r="B106" s="100">
        <v>8225</v>
      </c>
      <c r="C106" s="99" t="s">
        <v>1261</v>
      </c>
      <c r="D106" s="99"/>
      <c r="E106" s="99" t="s">
        <v>645</v>
      </c>
      <c r="F106" s="99" t="s">
        <v>149</v>
      </c>
      <c r="G106" s="99" t="s">
        <v>646</v>
      </c>
      <c r="H106" s="99">
        <v>4</v>
      </c>
      <c r="I106" s="99" t="s">
        <v>321</v>
      </c>
      <c r="J106" s="99" t="s">
        <v>393</v>
      </c>
      <c r="K106" s="99" t="s">
        <v>1262</v>
      </c>
      <c r="L106" t="s">
        <v>410</v>
      </c>
    </row>
    <row r="107" spans="1:12" ht="13.5" x14ac:dyDescent="0.25">
      <c r="A107" s="99" t="s">
        <v>1079</v>
      </c>
      <c r="B107" s="100">
        <v>12068.67</v>
      </c>
      <c r="C107" s="99" t="s">
        <v>1080</v>
      </c>
      <c r="D107" s="99"/>
      <c r="E107" s="99" t="s">
        <v>1081</v>
      </c>
      <c r="F107" s="99" t="s">
        <v>170</v>
      </c>
      <c r="G107" s="99" t="s">
        <v>1082</v>
      </c>
      <c r="H107" s="99">
        <v>4</v>
      </c>
      <c r="I107" s="99" t="s">
        <v>321</v>
      </c>
      <c r="J107" s="99" t="s">
        <v>393</v>
      </c>
      <c r="K107" s="99" t="s">
        <v>394</v>
      </c>
    </row>
    <row r="108" spans="1:12" ht="13.5" x14ac:dyDescent="0.25">
      <c r="A108" s="99" t="s">
        <v>1083</v>
      </c>
      <c r="B108" s="100">
        <v>24288.23</v>
      </c>
      <c r="C108" s="99" t="s">
        <v>1084</v>
      </c>
      <c r="D108" s="99"/>
      <c r="E108" s="99" t="s">
        <v>1085</v>
      </c>
      <c r="F108" s="99" t="s">
        <v>170</v>
      </c>
      <c r="G108" s="99" t="s">
        <v>1086</v>
      </c>
      <c r="H108" s="99">
        <v>4</v>
      </c>
      <c r="I108" s="99" t="s">
        <v>321</v>
      </c>
      <c r="J108" s="99" t="s">
        <v>393</v>
      </c>
      <c r="K108" s="99" t="s">
        <v>394</v>
      </c>
    </row>
    <row r="109" spans="1:12" ht="13.5" x14ac:dyDescent="0.25">
      <c r="A109" s="99" t="s">
        <v>452</v>
      </c>
      <c r="B109" s="100">
        <v>31791.56</v>
      </c>
      <c r="C109" s="99" t="s">
        <v>453</v>
      </c>
      <c r="D109" s="99" t="s">
        <v>454</v>
      </c>
      <c r="E109" s="99" t="s">
        <v>154</v>
      </c>
      <c r="F109" s="99" t="s">
        <v>149</v>
      </c>
      <c r="G109" s="99" t="s">
        <v>455</v>
      </c>
      <c r="H109" s="99">
        <v>4</v>
      </c>
      <c r="I109" s="99" t="s">
        <v>321</v>
      </c>
      <c r="J109" s="99" t="s">
        <v>393</v>
      </c>
      <c r="K109" s="99" t="s">
        <v>398</v>
      </c>
      <c r="L109" t="s">
        <v>410</v>
      </c>
    </row>
    <row r="110" spans="1:12" ht="13.5" x14ac:dyDescent="0.25">
      <c r="A110" s="99" t="s">
        <v>456</v>
      </c>
      <c r="B110" s="100">
        <v>2439.92</v>
      </c>
      <c r="C110" s="99" t="s">
        <v>402</v>
      </c>
      <c r="D110" s="99"/>
      <c r="E110" s="99" t="s">
        <v>202</v>
      </c>
      <c r="F110" s="99" t="s">
        <v>149</v>
      </c>
      <c r="G110" s="99" t="s">
        <v>403</v>
      </c>
      <c r="H110" s="99">
        <v>4</v>
      </c>
      <c r="I110" s="99" t="s">
        <v>321</v>
      </c>
      <c r="J110" s="99" t="s">
        <v>393</v>
      </c>
      <c r="K110" s="99" t="s">
        <v>399</v>
      </c>
      <c r="L110" t="s">
        <v>410</v>
      </c>
    </row>
    <row r="111" spans="1:12" ht="13.5" x14ac:dyDescent="0.25">
      <c r="A111" s="99" t="s">
        <v>1087</v>
      </c>
      <c r="B111" s="100">
        <v>7843.21</v>
      </c>
      <c r="C111" s="99" t="s">
        <v>782</v>
      </c>
      <c r="D111" s="99"/>
      <c r="E111" s="99" t="s">
        <v>194</v>
      </c>
      <c r="F111" s="99" t="s">
        <v>149</v>
      </c>
      <c r="G111" s="99" t="s">
        <v>228</v>
      </c>
      <c r="H111" s="99">
        <v>4</v>
      </c>
      <c r="I111" s="99" t="s">
        <v>321</v>
      </c>
      <c r="J111" s="99" t="s">
        <v>393</v>
      </c>
      <c r="K111" s="99" t="s">
        <v>450</v>
      </c>
      <c r="L111" t="s">
        <v>410</v>
      </c>
    </row>
    <row r="112" spans="1:12" ht="13.5" x14ac:dyDescent="0.25">
      <c r="A112" s="99" t="s">
        <v>1271</v>
      </c>
      <c r="B112" s="100">
        <v>7251.98</v>
      </c>
      <c r="C112" s="99" t="s">
        <v>1272</v>
      </c>
      <c r="D112" s="99"/>
      <c r="E112" s="99" t="s">
        <v>194</v>
      </c>
      <c r="F112" s="99" t="s">
        <v>149</v>
      </c>
      <c r="G112" s="99" t="s">
        <v>228</v>
      </c>
      <c r="H112" s="99">
        <v>4</v>
      </c>
      <c r="I112" s="99" t="s">
        <v>321</v>
      </c>
      <c r="J112" s="99" t="s">
        <v>393</v>
      </c>
      <c r="K112" s="99" t="s">
        <v>1273</v>
      </c>
    </row>
    <row r="113" spans="1:12" ht="13.5" x14ac:dyDescent="0.25">
      <c r="A113" s="99" t="s">
        <v>1275</v>
      </c>
      <c r="B113" s="100">
        <v>5207.3500000000004</v>
      </c>
      <c r="C113" s="99" t="s">
        <v>1276</v>
      </c>
      <c r="D113" s="99"/>
      <c r="E113" s="99" t="s">
        <v>161</v>
      </c>
      <c r="F113" s="99" t="s">
        <v>155</v>
      </c>
      <c r="G113" s="99" t="s">
        <v>215</v>
      </c>
      <c r="H113" s="99">
        <v>4</v>
      </c>
      <c r="I113" s="99" t="s">
        <v>321</v>
      </c>
      <c r="J113" s="99" t="s">
        <v>393</v>
      </c>
      <c r="K113" s="99" t="s">
        <v>1277</v>
      </c>
    </row>
    <row r="114" spans="1:12" ht="13.5" x14ac:dyDescent="0.25">
      <c r="A114" s="99" t="s">
        <v>1279</v>
      </c>
      <c r="B114" s="100">
        <v>116493.09</v>
      </c>
      <c r="C114" s="99" t="s">
        <v>1280</v>
      </c>
      <c r="D114" s="99"/>
      <c r="E114" s="99" t="s">
        <v>1281</v>
      </c>
      <c r="F114" s="99" t="s">
        <v>149</v>
      </c>
      <c r="G114" s="99" t="s">
        <v>1282</v>
      </c>
      <c r="H114" s="99">
        <v>4</v>
      </c>
      <c r="I114" s="99" t="s">
        <v>321</v>
      </c>
      <c r="J114" s="99" t="s">
        <v>393</v>
      </c>
      <c r="K114" s="99" t="s">
        <v>1283</v>
      </c>
    </row>
    <row r="115" spans="1:12" ht="13.5" x14ac:dyDescent="0.25">
      <c r="A115" s="99" t="s">
        <v>457</v>
      </c>
      <c r="B115" s="100">
        <v>10170</v>
      </c>
      <c r="C115" s="99" t="s">
        <v>408</v>
      </c>
      <c r="D115" s="99"/>
      <c r="E115" s="99" t="s">
        <v>164</v>
      </c>
      <c r="F115" s="99" t="s">
        <v>153</v>
      </c>
      <c r="G115" s="99" t="s">
        <v>409</v>
      </c>
      <c r="H115" s="99">
        <v>4</v>
      </c>
      <c r="I115" s="99" t="s">
        <v>321</v>
      </c>
      <c r="J115" s="99" t="s">
        <v>393</v>
      </c>
      <c r="K115" s="99" t="s">
        <v>407</v>
      </c>
    </row>
    <row r="116" spans="1:12" ht="13.5" x14ac:dyDescent="0.25">
      <c r="A116" s="99" t="s">
        <v>1093</v>
      </c>
      <c r="B116" s="100">
        <v>1121.52</v>
      </c>
      <c r="C116" s="99" t="s">
        <v>1094</v>
      </c>
      <c r="D116" s="99" t="s">
        <v>1095</v>
      </c>
      <c r="E116" s="99" t="s">
        <v>1096</v>
      </c>
      <c r="F116" s="99" t="s">
        <v>172</v>
      </c>
      <c r="G116" s="99" t="s">
        <v>1097</v>
      </c>
      <c r="H116" s="99">
        <v>4</v>
      </c>
      <c r="I116" s="99" t="s">
        <v>321</v>
      </c>
      <c r="J116" s="99" t="s">
        <v>393</v>
      </c>
      <c r="K116" s="99" t="s">
        <v>1088</v>
      </c>
      <c r="L116" t="s">
        <v>410</v>
      </c>
    </row>
    <row r="117" spans="1:12" ht="13.5" x14ac:dyDescent="0.25">
      <c r="A117" s="99" t="s">
        <v>1287</v>
      </c>
      <c r="B117" s="100">
        <v>76169.710000000006</v>
      </c>
      <c r="C117" s="99" t="s">
        <v>1288</v>
      </c>
      <c r="D117" s="99"/>
      <c r="E117" s="99" t="s">
        <v>1289</v>
      </c>
      <c r="F117" s="99" t="s">
        <v>156</v>
      </c>
      <c r="G117" s="99" t="s">
        <v>1290</v>
      </c>
      <c r="H117" s="99">
        <v>4</v>
      </c>
      <c r="I117" s="99" t="s">
        <v>321</v>
      </c>
      <c r="J117" s="99" t="s">
        <v>393</v>
      </c>
      <c r="K117" s="99" t="s">
        <v>458</v>
      </c>
    </row>
    <row r="118" spans="1:12" ht="13.5" x14ac:dyDescent="0.25">
      <c r="A118" s="99" t="s">
        <v>1099</v>
      </c>
      <c r="B118" s="100">
        <v>1441.95</v>
      </c>
      <c r="C118" s="99" t="s">
        <v>1100</v>
      </c>
      <c r="D118" s="99"/>
      <c r="E118" s="99" t="s">
        <v>1098</v>
      </c>
      <c r="F118" s="99" t="s">
        <v>179</v>
      </c>
      <c r="G118" s="99" t="s">
        <v>1101</v>
      </c>
      <c r="H118" s="99">
        <v>4</v>
      </c>
      <c r="I118" s="99" t="s">
        <v>321</v>
      </c>
      <c r="J118" s="99" t="s">
        <v>393</v>
      </c>
      <c r="K118" s="99" t="s">
        <v>1102</v>
      </c>
      <c r="L118" t="s">
        <v>410</v>
      </c>
    </row>
    <row r="119" spans="1:12" ht="13.5" x14ac:dyDescent="0.25">
      <c r="A119" s="99" t="s">
        <v>1835</v>
      </c>
      <c r="B119" s="100">
        <v>18863.27</v>
      </c>
      <c r="C119" s="99" t="s">
        <v>1836</v>
      </c>
      <c r="D119" s="99"/>
      <c r="E119" s="99" t="s">
        <v>158</v>
      </c>
      <c r="F119" s="99" t="s">
        <v>149</v>
      </c>
      <c r="G119" s="99" t="s">
        <v>1460</v>
      </c>
      <c r="H119" s="99">
        <v>4</v>
      </c>
      <c r="I119" s="99" t="s">
        <v>321</v>
      </c>
      <c r="J119" s="99" t="s">
        <v>393</v>
      </c>
      <c r="K119" s="99" t="s">
        <v>1837</v>
      </c>
      <c r="L119" t="s">
        <v>410</v>
      </c>
    </row>
    <row r="120" spans="1:12" ht="13.5" x14ac:dyDescent="0.25">
      <c r="A120" s="99" t="s">
        <v>1839</v>
      </c>
      <c r="B120" s="100">
        <v>1072.42</v>
      </c>
      <c r="C120" s="99" t="s">
        <v>1840</v>
      </c>
      <c r="D120" s="99"/>
      <c r="E120" s="99" t="s">
        <v>632</v>
      </c>
      <c r="F120" s="99" t="s">
        <v>185</v>
      </c>
      <c r="G120" s="99" t="s">
        <v>1841</v>
      </c>
      <c r="H120" s="99">
        <v>4</v>
      </c>
      <c r="I120" s="99" t="s">
        <v>321</v>
      </c>
      <c r="J120" s="99" t="s">
        <v>393</v>
      </c>
      <c r="K120" s="99" t="s">
        <v>1842</v>
      </c>
    </row>
    <row r="121" spans="1:12" ht="13.5" x14ac:dyDescent="0.25">
      <c r="A121" s="99" t="s">
        <v>1844</v>
      </c>
      <c r="B121" s="100">
        <v>1500</v>
      </c>
      <c r="C121" s="99" t="s">
        <v>1845</v>
      </c>
      <c r="D121" s="99"/>
      <c r="E121" s="99" t="s">
        <v>198</v>
      </c>
      <c r="F121" s="99" t="s">
        <v>156</v>
      </c>
      <c r="G121" s="99" t="s">
        <v>1846</v>
      </c>
      <c r="H121" s="99">
        <v>4</v>
      </c>
      <c r="I121" s="99" t="s">
        <v>321</v>
      </c>
      <c r="J121" s="99" t="s">
        <v>393</v>
      </c>
      <c r="K121" s="99" t="s">
        <v>318</v>
      </c>
    </row>
    <row r="122" spans="1:12" ht="13.5" x14ac:dyDescent="0.25">
      <c r="A122" s="99" t="s">
        <v>1848</v>
      </c>
      <c r="B122" s="100">
        <v>10347.31</v>
      </c>
      <c r="C122" s="99" t="s">
        <v>1849</v>
      </c>
      <c r="D122" s="99"/>
      <c r="E122" s="99" t="s">
        <v>154</v>
      </c>
      <c r="F122" s="99" t="s">
        <v>149</v>
      </c>
      <c r="G122" s="99" t="s">
        <v>1850</v>
      </c>
      <c r="H122" s="99">
        <v>4</v>
      </c>
      <c r="I122" s="99" t="s">
        <v>321</v>
      </c>
      <c r="J122" s="99" t="s">
        <v>393</v>
      </c>
      <c r="K122" s="99" t="s">
        <v>1837</v>
      </c>
      <c r="L122" t="s">
        <v>410</v>
      </c>
    </row>
    <row r="123" spans="1:12" ht="13.5" x14ac:dyDescent="0.25">
      <c r="A123" s="99" t="s">
        <v>1852</v>
      </c>
      <c r="B123" s="100">
        <v>85786.74</v>
      </c>
      <c r="C123" s="99" t="s">
        <v>1853</v>
      </c>
      <c r="D123" s="99"/>
      <c r="E123" s="99" t="s">
        <v>164</v>
      </c>
      <c r="F123" s="99" t="s">
        <v>153</v>
      </c>
      <c r="G123" s="99" t="s">
        <v>246</v>
      </c>
      <c r="H123" s="99">
        <v>4</v>
      </c>
      <c r="I123" s="99" t="s">
        <v>321</v>
      </c>
      <c r="J123" s="99" t="s">
        <v>393</v>
      </c>
      <c r="K123" s="99" t="s">
        <v>1854</v>
      </c>
    </row>
    <row r="124" spans="1:12" ht="13.5" x14ac:dyDescent="0.25">
      <c r="A124" s="99" t="s">
        <v>1856</v>
      </c>
      <c r="B124" s="100">
        <v>6186.04</v>
      </c>
      <c r="C124" s="99" t="s">
        <v>1857</v>
      </c>
      <c r="D124" s="99" t="s">
        <v>1858</v>
      </c>
      <c r="E124" s="99" t="s">
        <v>469</v>
      </c>
      <c r="F124" s="99" t="s">
        <v>76</v>
      </c>
      <c r="G124" s="99" t="s">
        <v>1859</v>
      </c>
      <c r="H124" s="99">
        <v>4</v>
      </c>
      <c r="I124" s="99" t="s">
        <v>321</v>
      </c>
      <c r="J124" s="99" t="s">
        <v>393</v>
      </c>
      <c r="K124" s="99" t="s">
        <v>394</v>
      </c>
      <c r="L124" t="s">
        <v>410</v>
      </c>
    </row>
    <row r="125" spans="1:12" ht="13.5" x14ac:dyDescent="0.25">
      <c r="A125" s="99" t="s">
        <v>1861</v>
      </c>
      <c r="B125" s="100">
        <v>2500</v>
      </c>
      <c r="C125" s="99" t="s">
        <v>1862</v>
      </c>
      <c r="D125" s="99" t="s">
        <v>1863</v>
      </c>
      <c r="E125" s="99" t="s">
        <v>158</v>
      </c>
      <c r="F125" s="99" t="s">
        <v>149</v>
      </c>
      <c r="G125" s="99" t="s">
        <v>1864</v>
      </c>
      <c r="H125" s="99">
        <v>4</v>
      </c>
      <c r="I125" s="99" t="s">
        <v>321</v>
      </c>
      <c r="J125" s="99" t="s">
        <v>393</v>
      </c>
      <c r="K125" s="99" t="s">
        <v>1865</v>
      </c>
    </row>
    <row r="126" spans="1:12" ht="13.5" x14ac:dyDescent="0.25">
      <c r="A126" s="99" t="s">
        <v>1867</v>
      </c>
      <c r="B126" s="100">
        <v>282804.75</v>
      </c>
      <c r="C126" s="99" t="s">
        <v>1868</v>
      </c>
      <c r="D126" s="99"/>
      <c r="E126" s="99" t="s">
        <v>57</v>
      </c>
      <c r="F126" s="99" t="s">
        <v>174</v>
      </c>
      <c r="G126" s="99" t="s">
        <v>1869</v>
      </c>
      <c r="H126" s="99">
        <v>4</v>
      </c>
      <c r="I126" s="99" t="s">
        <v>321</v>
      </c>
      <c r="J126" s="99" t="s">
        <v>393</v>
      </c>
      <c r="K126" s="99" t="s">
        <v>1837</v>
      </c>
      <c r="L126" t="s">
        <v>410</v>
      </c>
    </row>
    <row r="127" spans="1:12" ht="13.5" x14ac:dyDescent="0.25">
      <c r="A127" s="99" t="s">
        <v>1871</v>
      </c>
      <c r="B127" s="100">
        <v>1187.17</v>
      </c>
      <c r="C127" s="99" t="s">
        <v>1872</v>
      </c>
      <c r="D127" s="99"/>
      <c r="E127" s="99" t="s">
        <v>171</v>
      </c>
      <c r="F127" s="99" t="s">
        <v>166</v>
      </c>
      <c r="G127" s="99" t="s">
        <v>1873</v>
      </c>
      <c r="H127" s="99"/>
      <c r="I127" s="99"/>
      <c r="J127" s="99"/>
      <c r="K127" s="99" t="s">
        <v>1837</v>
      </c>
    </row>
    <row r="128" spans="1:12" ht="13.5" x14ac:dyDescent="0.25">
      <c r="A128" s="99" t="s">
        <v>1875</v>
      </c>
      <c r="B128" s="100">
        <v>1329.55</v>
      </c>
      <c r="C128" s="99" t="s">
        <v>1876</v>
      </c>
      <c r="D128" s="99"/>
      <c r="E128" s="99" t="s">
        <v>178</v>
      </c>
      <c r="F128" s="99" t="s">
        <v>149</v>
      </c>
      <c r="G128" s="99" t="s">
        <v>222</v>
      </c>
      <c r="H128" s="99"/>
      <c r="I128" s="99"/>
      <c r="J128" s="99"/>
      <c r="K128" s="99" t="s">
        <v>1904</v>
      </c>
    </row>
    <row r="129" spans="1:16380" ht="13.5" x14ac:dyDescent="0.25">
      <c r="A129" s="99" t="s">
        <v>1256</v>
      </c>
      <c r="B129" s="100">
        <v>6055.89</v>
      </c>
      <c r="C129" s="99" t="s">
        <v>1878</v>
      </c>
      <c r="D129" s="99" t="s">
        <v>1879</v>
      </c>
      <c r="E129" s="99" t="s">
        <v>1880</v>
      </c>
      <c r="F129" s="99" t="s">
        <v>149</v>
      </c>
      <c r="G129" s="99" t="s">
        <v>1881</v>
      </c>
      <c r="H129" s="99"/>
      <c r="I129" s="99"/>
      <c r="J129" s="99"/>
      <c r="K129" s="99" t="s">
        <v>1904</v>
      </c>
    </row>
    <row r="130" spans="1:16380" ht="13.5" x14ac:dyDescent="0.25">
      <c r="A130" s="99" t="s">
        <v>1256</v>
      </c>
      <c r="B130" s="100">
        <v>32338.34</v>
      </c>
      <c r="C130" s="99" t="s">
        <v>1878</v>
      </c>
      <c r="D130" s="99" t="s">
        <v>1879</v>
      </c>
      <c r="E130" s="99" t="s">
        <v>1880</v>
      </c>
      <c r="F130" s="99" t="s">
        <v>149</v>
      </c>
      <c r="G130" s="99" t="s">
        <v>1881</v>
      </c>
      <c r="H130" s="99"/>
      <c r="I130" s="99"/>
      <c r="J130" s="99"/>
      <c r="K130" s="99" t="s">
        <v>1904</v>
      </c>
    </row>
    <row r="131" spans="1:16380" ht="13.5" x14ac:dyDescent="0.25">
      <c r="A131" s="99" t="s">
        <v>1883</v>
      </c>
      <c r="B131" s="100">
        <v>7923.29</v>
      </c>
      <c r="C131" s="99" t="s">
        <v>1884</v>
      </c>
      <c r="D131" s="99"/>
      <c r="E131" s="99" t="s">
        <v>35</v>
      </c>
      <c r="F131" s="99" t="s">
        <v>149</v>
      </c>
      <c r="G131" s="99" t="s">
        <v>266</v>
      </c>
      <c r="H131" s="99"/>
      <c r="I131" s="99"/>
      <c r="J131" s="99"/>
      <c r="K131" s="99" t="s">
        <v>1904</v>
      </c>
    </row>
    <row r="132" spans="1:16380" ht="13.5" x14ac:dyDescent="0.25">
      <c r="A132" s="99" t="s">
        <v>1886</v>
      </c>
      <c r="B132" s="100">
        <v>3559.73</v>
      </c>
      <c r="C132" s="99" t="s">
        <v>1887</v>
      </c>
      <c r="D132" s="99"/>
      <c r="E132" s="99" t="s">
        <v>421</v>
      </c>
      <c r="F132" s="99" t="s">
        <v>149</v>
      </c>
      <c r="G132" s="99" t="s">
        <v>1888</v>
      </c>
      <c r="H132" s="99"/>
      <c r="I132" s="99"/>
      <c r="J132" s="99"/>
      <c r="K132" s="99" t="s">
        <v>1904</v>
      </c>
    </row>
    <row r="133" spans="1:16380" ht="13.5" x14ac:dyDescent="0.25">
      <c r="A133" s="99" t="s">
        <v>1890</v>
      </c>
      <c r="B133" s="100">
        <v>9747.08</v>
      </c>
      <c r="C133" s="99" t="s">
        <v>1891</v>
      </c>
      <c r="D133" s="99"/>
      <c r="E133" s="99" t="s">
        <v>1574</v>
      </c>
      <c r="F133" s="99" t="s">
        <v>148</v>
      </c>
      <c r="G133" s="99" t="s">
        <v>1892</v>
      </c>
      <c r="H133" s="99"/>
      <c r="I133" s="99"/>
      <c r="J133" s="99"/>
      <c r="K133" s="99" t="s">
        <v>1904</v>
      </c>
    </row>
    <row r="134" spans="1:16380" ht="13.5" x14ac:dyDescent="0.25">
      <c r="A134" s="99" t="s">
        <v>1894</v>
      </c>
      <c r="B134" s="100">
        <v>14335.28</v>
      </c>
      <c r="C134" s="99" t="s">
        <v>1895</v>
      </c>
      <c r="D134" s="99"/>
      <c r="E134" s="99" t="s">
        <v>1896</v>
      </c>
      <c r="F134" s="99" t="s">
        <v>159</v>
      </c>
      <c r="G134" s="99" t="s">
        <v>1897</v>
      </c>
      <c r="H134" s="99"/>
      <c r="I134" s="99"/>
      <c r="J134" s="99"/>
      <c r="K134" s="99" t="s">
        <v>1898</v>
      </c>
    </row>
    <row r="135" spans="1:16380" ht="13.5" x14ac:dyDescent="0.25">
      <c r="A135" s="99" t="s">
        <v>1900</v>
      </c>
      <c r="B135" s="100">
        <v>4180.17</v>
      </c>
      <c r="C135" s="99" t="s">
        <v>1901</v>
      </c>
      <c r="D135" s="99"/>
      <c r="E135" s="99" t="s">
        <v>1902</v>
      </c>
      <c r="F135" s="99" t="s">
        <v>184</v>
      </c>
      <c r="G135" s="99" t="s">
        <v>1903</v>
      </c>
      <c r="H135" s="99"/>
      <c r="I135" s="99"/>
      <c r="J135" s="99"/>
      <c r="K135" s="99" t="s">
        <v>1904</v>
      </c>
    </row>
    <row r="136" spans="1:16380" ht="13.5" x14ac:dyDescent="0.25">
      <c r="A136" s="99" t="s">
        <v>1906</v>
      </c>
      <c r="B136" s="100">
        <v>3123.02</v>
      </c>
      <c r="C136" s="99" t="s">
        <v>1907</v>
      </c>
      <c r="D136" s="99"/>
      <c r="E136" s="99" t="s">
        <v>158</v>
      </c>
      <c r="F136" s="99" t="s">
        <v>149</v>
      </c>
      <c r="G136" s="99" t="s">
        <v>1908</v>
      </c>
      <c r="H136" s="99"/>
      <c r="I136" s="99"/>
      <c r="J136" s="99"/>
      <c r="K136" s="99" t="s">
        <v>1904</v>
      </c>
    </row>
    <row r="137" spans="1:16380" ht="13.5" x14ac:dyDescent="0.25">
      <c r="A137" s="99" t="s">
        <v>1910</v>
      </c>
      <c r="B137" s="100">
        <v>1956.23</v>
      </c>
      <c r="C137" s="99" t="s">
        <v>1911</v>
      </c>
      <c r="D137" s="99"/>
      <c r="E137" s="99" t="s">
        <v>1912</v>
      </c>
      <c r="F137" s="99" t="s">
        <v>177</v>
      </c>
      <c r="G137" s="99" t="s">
        <v>1913</v>
      </c>
      <c r="H137" s="99"/>
      <c r="I137" s="99"/>
      <c r="J137" s="99"/>
      <c r="K137" s="99" t="s">
        <v>1904</v>
      </c>
    </row>
    <row r="138" spans="1:16380" ht="13.5" x14ac:dyDescent="0.25">
      <c r="A138" s="42" t="s">
        <v>410</v>
      </c>
      <c r="B138" s="114">
        <f>SUM(B2:B137)</f>
        <v>4351498.7699999996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  <c r="IL138" s="42"/>
      <c r="IM138" s="42"/>
      <c r="IN138" s="42"/>
      <c r="IO138" s="42"/>
      <c r="IP138" s="42"/>
      <c r="IQ138" s="42"/>
      <c r="IR138" s="42"/>
      <c r="IS138" s="42"/>
      <c r="IT138" s="42"/>
      <c r="IU138" s="42"/>
      <c r="IV138" s="42"/>
      <c r="IW138" s="42"/>
      <c r="IX138" s="42"/>
      <c r="IY138" s="42"/>
      <c r="IZ138" s="42"/>
      <c r="JA138" s="42"/>
      <c r="JB138" s="42"/>
      <c r="JC138" s="42"/>
      <c r="JD138" s="42"/>
      <c r="JE138" s="42"/>
      <c r="JF138" s="42"/>
      <c r="JG138" s="42"/>
      <c r="JH138" s="42"/>
      <c r="JI138" s="42"/>
      <c r="JJ138" s="42"/>
      <c r="JK138" s="42"/>
      <c r="JL138" s="42"/>
      <c r="JM138" s="42"/>
      <c r="JN138" s="42"/>
      <c r="JO138" s="42"/>
      <c r="JP138" s="42"/>
      <c r="JQ138" s="42"/>
      <c r="JR138" s="42"/>
      <c r="JS138" s="42"/>
      <c r="JT138" s="42"/>
      <c r="JU138" s="42"/>
      <c r="JV138" s="42"/>
      <c r="JW138" s="42"/>
      <c r="JX138" s="42"/>
      <c r="JY138" s="42"/>
      <c r="JZ138" s="42"/>
      <c r="KA138" s="42"/>
      <c r="KB138" s="42"/>
      <c r="KC138" s="42"/>
      <c r="KD138" s="42"/>
      <c r="KE138" s="42"/>
      <c r="KF138" s="42"/>
      <c r="KG138" s="42"/>
      <c r="KH138" s="42"/>
      <c r="KI138" s="42"/>
      <c r="KJ138" s="42"/>
      <c r="KK138" s="42"/>
      <c r="KL138" s="42"/>
      <c r="KM138" s="42"/>
      <c r="KN138" s="42"/>
      <c r="KO138" s="42"/>
      <c r="KP138" s="42"/>
      <c r="KQ138" s="42"/>
      <c r="KR138" s="42"/>
      <c r="KS138" s="42"/>
      <c r="KT138" s="42"/>
      <c r="KU138" s="42"/>
      <c r="KV138" s="42"/>
      <c r="KW138" s="42"/>
      <c r="KX138" s="42"/>
      <c r="KY138" s="42"/>
      <c r="KZ138" s="42"/>
      <c r="LA138" s="42"/>
      <c r="LB138" s="42"/>
      <c r="LC138" s="42"/>
      <c r="LD138" s="42"/>
      <c r="LE138" s="42"/>
      <c r="LF138" s="42"/>
      <c r="LG138" s="42"/>
      <c r="LH138" s="42"/>
      <c r="LI138" s="42"/>
      <c r="LJ138" s="42"/>
      <c r="LK138" s="42"/>
      <c r="LL138" s="42"/>
      <c r="LM138" s="42"/>
      <c r="LN138" s="42"/>
      <c r="LO138" s="42"/>
      <c r="LP138" s="42"/>
      <c r="LQ138" s="42"/>
      <c r="LR138" s="42"/>
      <c r="LS138" s="42"/>
      <c r="LT138" s="42"/>
      <c r="LU138" s="42"/>
      <c r="LV138" s="42"/>
      <c r="LW138" s="42"/>
      <c r="LX138" s="42"/>
      <c r="LY138" s="42"/>
      <c r="LZ138" s="42"/>
      <c r="MA138" s="42"/>
      <c r="MB138" s="42"/>
      <c r="MC138" s="42"/>
      <c r="MD138" s="42"/>
      <c r="ME138" s="42"/>
      <c r="MF138" s="42"/>
      <c r="MG138" s="42"/>
      <c r="MH138" s="42"/>
      <c r="MI138" s="42"/>
      <c r="MJ138" s="42"/>
      <c r="MK138" s="42"/>
      <c r="ML138" s="42"/>
      <c r="MM138" s="42"/>
      <c r="MN138" s="42"/>
      <c r="MO138" s="42"/>
      <c r="MP138" s="42"/>
      <c r="MQ138" s="42"/>
      <c r="MR138" s="42"/>
      <c r="MS138" s="42"/>
      <c r="MT138" s="42"/>
      <c r="MU138" s="42"/>
      <c r="MV138" s="42"/>
      <c r="MW138" s="42"/>
      <c r="MX138" s="42"/>
      <c r="MY138" s="42"/>
      <c r="MZ138" s="42"/>
      <c r="NA138" s="42"/>
      <c r="NB138" s="42"/>
      <c r="NC138" s="42"/>
      <c r="ND138" s="42"/>
      <c r="NE138" s="42"/>
      <c r="NF138" s="42"/>
      <c r="NG138" s="42"/>
      <c r="NH138" s="42"/>
      <c r="NI138" s="42"/>
      <c r="NJ138" s="42"/>
      <c r="NK138" s="42"/>
      <c r="NL138" s="42"/>
      <c r="NM138" s="42"/>
      <c r="NN138" s="42"/>
      <c r="NO138" s="42"/>
      <c r="NP138" s="42"/>
      <c r="NQ138" s="42"/>
      <c r="NR138" s="42"/>
      <c r="NS138" s="42"/>
      <c r="NT138" s="42"/>
      <c r="NU138" s="42"/>
      <c r="NV138" s="42"/>
      <c r="NW138" s="42"/>
      <c r="NX138" s="42"/>
      <c r="NY138" s="42"/>
      <c r="NZ138" s="42"/>
      <c r="OA138" s="42"/>
      <c r="OB138" s="42"/>
      <c r="OC138" s="42"/>
      <c r="OD138" s="42"/>
      <c r="OE138" s="42"/>
      <c r="OF138" s="42"/>
      <c r="OG138" s="42"/>
      <c r="OH138" s="42"/>
      <c r="OI138" s="42"/>
      <c r="OJ138" s="42"/>
      <c r="OK138" s="42"/>
      <c r="OL138" s="42"/>
      <c r="OM138" s="42"/>
      <c r="ON138" s="42"/>
      <c r="OO138" s="42"/>
      <c r="OP138" s="42"/>
      <c r="OQ138" s="42"/>
      <c r="OR138" s="42"/>
      <c r="OS138" s="42"/>
      <c r="OT138" s="42"/>
      <c r="OU138" s="42"/>
      <c r="OV138" s="42"/>
      <c r="OW138" s="42"/>
      <c r="OX138" s="42"/>
      <c r="OY138" s="42"/>
      <c r="OZ138" s="42"/>
      <c r="PA138" s="42"/>
      <c r="PB138" s="42"/>
      <c r="PC138" s="42"/>
      <c r="PD138" s="42"/>
      <c r="PE138" s="42"/>
      <c r="PF138" s="42"/>
      <c r="PG138" s="42"/>
      <c r="PH138" s="42"/>
      <c r="PI138" s="42"/>
      <c r="PJ138" s="42"/>
      <c r="PK138" s="42"/>
      <c r="PL138" s="42"/>
      <c r="PM138" s="42"/>
      <c r="PN138" s="42"/>
      <c r="PO138" s="42"/>
      <c r="PP138" s="42"/>
      <c r="PQ138" s="42"/>
      <c r="PR138" s="42"/>
      <c r="PS138" s="42"/>
      <c r="PT138" s="42"/>
      <c r="PU138" s="42"/>
      <c r="PV138" s="42"/>
      <c r="PW138" s="42"/>
      <c r="PX138" s="42"/>
      <c r="PY138" s="42"/>
      <c r="PZ138" s="42"/>
      <c r="QA138" s="42"/>
      <c r="QB138" s="42"/>
      <c r="QC138" s="42"/>
      <c r="QD138" s="42"/>
      <c r="QE138" s="42"/>
      <c r="QF138" s="42"/>
      <c r="QG138" s="42"/>
      <c r="QH138" s="42"/>
      <c r="QI138" s="42"/>
      <c r="QJ138" s="42"/>
      <c r="QK138" s="42"/>
      <c r="QL138" s="42"/>
      <c r="QM138" s="42"/>
      <c r="QN138" s="42"/>
      <c r="QO138" s="42"/>
      <c r="QP138" s="42"/>
      <c r="QQ138" s="42"/>
      <c r="QR138" s="42"/>
      <c r="QS138" s="42"/>
      <c r="QT138" s="42"/>
      <c r="QU138" s="42"/>
      <c r="QV138" s="42"/>
      <c r="QW138" s="42"/>
      <c r="QX138" s="42"/>
      <c r="QY138" s="42"/>
      <c r="QZ138" s="42"/>
      <c r="RA138" s="42"/>
      <c r="RB138" s="42"/>
      <c r="RC138" s="42"/>
      <c r="RD138" s="42"/>
      <c r="RE138" s="42"/>
      <c r="RF138" s="42"/>
      <c r="RG138" s="42"/>
      <c r="RH138" s="42"/>
      <c r="RI138" s="42"/>
      <c r="RJ138" s="42"/>
      <c r="RK138" s="42"/>
      <c r="RL138" s="42"/>
      <c r="RM138" s="42"/>
      <c r="RN138" s="42"/>
      <c r="RO138" s="42"/>
      <c r="RP138" s="42"/>
      <c r="RQ138" s="42"/>
      <c r="RR138" s="42"/>
      <c r="RS138" s="42"/>
      <c r="RT138" s="42"/>
      <c r="RU138" s="42"/>
      <c r="RV138" s="42"/>
      <c r="RW138" s="42"/>
      <c r="RX138" s="42"/>
      <c r="RY138" s="42"/>
      <c r="RZ138" s="42"/>
      <c r="SA138" s="42"/>
      <c r="SB138" s="42"/>
      <c r="SC138" s="42"/>
      <c r="SD138" s="42"/>
      <c r="SE138" s="42"/>
      <c r="SF138" s="42"/>
      <c r="SG138" s="42"/>
      <c r="SH138" s="42"/>
      <c r="SI138" s="42"/>
      <c r="SJ138" s="42"/>
      <c r="SK138" s="42"/>
      <c r="SL138" s="42"/>
      <c r="SM138" s="42"/>
      <c r="SN138" s="42"/>
      <c r="SO138" s="42"/>
      <c r="SP138" s="42"/>
      <c r="SQ138" s="42"/>
      <c r="SR138" s="42"/>
      <c r="SS138" s="42"/>
      <c r="ST138" s="42"/>
      <c r="SU138" s="42"/>
      <c r="SV138" s="42"/>
      <c r="SW138" s="42"/>
      <c r="SX138" s="42"/>
      <c r="SY138" s="42"/>
      <c r="SZ138" s="42"/>
      <c r="TA138" s="42"/>
      <c r="TB138" s="42"/>
      <c r="TC138" s="42"/>
      <c r="TD138" s="42"/>
      <c r="TE138" s="42"/>
      <c r="TF138" s="42"/>
      <c r="TG138" s="42"/>
      <c r="TH138" s="42"/>
      <c r="TI138" s="42"/>
      <c r="TJ138" s="42"/>
      <c r="TK138" s="42"/>
      <c r="TL138" s="42"/>
      <c r="TM138" s="42"/>
      <c r="TN138" s="42"/>
      <c r="TO138" s="42"/>
      <c r="TP138" s="42"/>
      <c r="TQ138" s="42"/>
      <c r="TR138" s="42"/>
      <c r="TS138" s="42"/>
      <c r="TT138" s="42"/>
      <c r="TU138" s="42"/>
      <c r="TV138" s="42"/>
      <c r="TW138" s="42"/>
      <c r="TX138" s="42"/>
      <c r="TY138" s="42"/>
      <c r="TZ138" s="42"/>
      <c r="UA138" s="42"/>
      <c r="UB138" s="42"/>
      <c r="UC138" s="42"/>
      <c r="UD138" s="42"/>
      <c r="UE138" s="42"/>
      <c r="UF138" s="42"/>
      <c r="UG138" s="42"/>
      <c r="UH138" s="42"/>
      <c r="UI138" s="42"/>
      <c r="UJ138" s="42"/>
      <c r="UK138" s="42"/>
      <c r="UL138" s="42"/>
      <c r="UM138" s="42"/>
      <c r="UN138" s="42"/>
      <c r="UO138" s="42"/>
      <c r="UP138" s="42"/>
      <c r="UQ138" s="42"/>
      <c r="UR138" s="42"/>
      <c r="US138" s="42"/>
      <c r="UT138" s="42"/>
      <c r="UU138" s="42"/>
      <c r="UV138" s="42"/>
      <c r="UW138" s="42"/>
      <c r="UX138" s="42"/>
      <c r="UY138" s="42"/>
      <c r="UZ138" s="42"/>
      <c r="VA138" s="42"/>
      <c r="VB138" s="42"/>
      <c r="VC138" s="42"/>
      <c r="VD138" s="42"/>
      <c r="VE138" s="42"/>
      <c r="VF138" s="42"/>
      <c r="VG138" s="42"/>
      <c r="VH138" s="42"/>
      <c r="VI138" s="42"/>
      <c r="VJ138" s="42"/>
      <c r="VK138" s="42"/>
      <c r="VL138" s="42"/>
      <c r="VM138" s="42"/>
      <c r="VN138" s="42"/>
      <c r="VO138" s="42"/>
      <c r="VP138" s="42"/>
      <c r="VQ138" s="42"/>
      <c r="VR138" s="42"/>
      <c r="VS138" s="42"/>
      <c r="VT138" s="42"/>
      <c r="VU138" s="42"/>
      <c r="VV138" s="42"/>
      <c r="VW138" s="42"/>
      <c r="VX138" s="42"/>
      <c r="VY138" s="42"/>
      <c r="VZ138" s="42"/>
      <c r="WA138" s="42"/>
      <c r="WB138" s="42"/>
      <c r="WC138" s="42"/>
      <c r="WD138" s="42"/>
      <c r="WE138" s="42"/>
      <c r="WF138" s="42"/>
      <c r="WG138" s="42"/>
      <c r="WH138" s="42"/>
      <c r="WI138" s="42"/>
      <c r="WJ138" s="42"/>
      <c r="WK138" s="42"/>
      <c r="WL138" s="42"/>
      <c r="WM138" s="42"/>
      <c r="WN138" s="42"/>
      <c r="WO138" s="42"/>
      <c r="WP138" s="42"/>
      <c r="WQ138" s="42"/>
      <c r="WR138" s="42"/>
      <c r="WS138" s="42"/>
      <c r="WT138" s="42"/>
      <c r="WU138" s="42"/>
      <c r="WV138" s="42"/>
      <c r="WW138" s="42"/>
      <c r="WX138" s="42"/>
      <c r="WY138" s="42"/>
      <c r="WZ138" s="42"/>
      <c r="XA138" s="42"/>
      <c r="XB138" s="42"/>
      <c r="XC138" s="42"/>
      <c r="XD138" s="42"/>
      <c r="XE138" s="42"/>
      <c r="XF138" s="42"/>
      <c r="XG138" s="42"/>
      <c r="XH138" s="42"/>
      <c r="XI138" s="42"/>
      <c r="XJ138" s="42"/>
      <c r="XK138" s="42"/>
      <c r="XL138" s="42"/>
      <c r="XM138" s="42"/>
      <c r="XN138" s="42"/>
      <c r="XO138" s="42"/>
      <c r="XP138" s="42"/>
      <c r="XQ138" s="42"/>
      <c r="XR138" s="42"/>
      <c r="XS138" s="42"/>
      <c r="XT138" s="42"/>
      <c r="XU138" s="42"/>
      <c r="XV138" s="42"/>
      <c r="XW138" s="42"/>
      <c r="XX138" s="42"/>
      <c r="XY138" s="42"/>
      <c r="XZ138" s="42"/>
      <c r="YA138" s="42"/>
      <c r="YB138" s="42"/>
      <c r="YC138" s="42"/>
      <c r="YD138" s="42"/>
      <c r="YE138" s="42"/>
      <c r="YF138" s="42"/>
      <c r="YG138" s="42"/>
      <c r="YH138" s="42"/>
      <c r="YI138" s="42"/>
      <c r="YJ138" s="42"/>
      <c r="YK138" s="42"/>
      <c r="YL138" s="42"/>
      <c r="YM138" s="42"/>
      <c r="YN138" s="42"/>
      <c r="YO138" s="42"/>
      <c r="YP138" s="42"/>
      <c r="YQ138" s="42"/>
      <c r="YR138" s="42"/>
      <c r="YS138" s="42"/>
      <c r="YT138" s="42"/>
      <c r="YU138" s="42"/>
      <c r="YV138" s="42"/>
      <c r="YW138" s="42"/>
      <c r="YX138" s="42"/>
      <c r="YY138" s="42"/>
      <c r="YZ138" s="42"/>
      <c r="ZA138" s="42"/>
      <c r="ZB138" s="42"/>
      <c r="ZC138" s="42"/>
      <c r="ZD138" s="42"/>
      <c r="ZE138" s="42"/>
      <c r="ZF138" s="42"/>
      <c r="ZG138" s="42"/>
      <c r="ZH138" s="42"/>
      <c r="ZI138" s="42"/>
      <c r="ZJ138" s="42"/>
      <c r="ZK138" s="42"/>
      <c r="ZL138" s="42"/>
      <c r="ZM138" s="42"/>
      <c r="ZN138" s="42"/>
      <c r="ZO138" s="42"/>
      <c r="ZP138" s="42"/>
      <c r="ZQ138" s="42"/>
      <c r="ZR138" s="42"/>
      <c r="ZS138" s="42"/>
      <c r="ZT138" s="42"/>
      <c r="ZU138" s="42"/>
      <c r="ZV138" s="42"/>
      <c r="ZW138" s="42"/>
      <c r="ZX138" s="42"/>
      <c r="ZY138" s="42"/>
      <c r="ZZ138" s="42"/>
      <c r="AAA138" s="42"/>
      <c r="AAB138" s="42"/>
      <c r="AAC138" s="42"/>
      <c r="AAD138" s="42"/>
      <c r="AAE138" s="42"/>
      <c r="AAF138" s="42"/>
      <c r="AAG138" s="42"/>
      <c r="AAH138" s="42"/>
      <c r="AAI138" s="42"/>
      <c r="AAJ138" s="42"/>
      <c r="AAK138" s="42"/>
      <c r="AAL138" s="42"/>
      <c r="AAM138" s="42"/>
      <c r="AAN138" s="42"/>
      <c r="AAO138" s="42"/>
      <c r="AAP138" s="42"/>
      <c r="AAQ138" s="42"/>
      <c r="AAR138" s="42"/>
      <c r="AAS138" s="42"/>
      <c r="AAT138" s="42"/>
      <c r="AAU138" s="42"/>
      <c r="AAV138" s="42"/>
      <c r="AAW138" s="42"/>
      <c r="AAX138" s="42"/>
      <c r="AAY138" s="42"/>
      <c r="AAZ138" s="42"/>
      <c r="ABA138" s="42"/>
      <c r="ABB138" s="42"/>
      <c r="ABC138" s="42"/>
      <c r="ABD138" s="42"/>
      <c r="ABE138" s="42"/>
      <c r="ABF138" s="42"/>
      <c r="ABG138" s="42"/>
      <c r="ABH138" s="42"/>
      <c r="ABI138" s="42"/>
      <c r="ABJ138" s="42"/>
      <c r="ABK138" s="42"/>
      <c r="ABL138" s="42"/>
      <c r="ABM138" s="42"/>
      <c r="ABN138" s="42"/>
      <c r="ABO138" s="42"/>
      <c r="ABP138" s="42"/>
      <c r="ABQ138" s="42"/>
      <c r="ABR138" s="42"/>
      <c r="ABS138" s="42"/>
      <c r="ABT138" s="42"/>
      <c r="ABU138" s="42"/>
      <c r="ABV138" s="42"/>
      <c r="ABW138" s="42"/>
      <c r="ABX138" s="42"/>
      <c r="ABY138" s="42"/>
      <c r="ABZ138" s="42"/>
      <c r="ACA138" s="42"/>
      <c r="ACB138" s="42"/>
      <c r="ACC138" s="42"/>
      <c r="ACD138" s="42"/>
      <c r="ACE138" s="42"/>
      <c r="ACF138" s="42"/>
      <c r="ACG138" s="42"/>
      <c r="ACH138" s="42"/>
      <c r="ACI138" s="42"/>
      <c r="ACJ138" s="42"/>
      <c r="ACK138" s="42"/>
      <c r="ACL138" s="42"/>
      <c r="ACM138" s="42"/>
      <c r="ACN138" s="42"/>
      <c r="ACO138" s="42"/>
      <c r="ACP138" s="42"/>
      <c r="ACQ138" s="42"/>
      <c r="ACR138" s="42"/>
      <c r="ACS138" s="42"/>
      <c r="ACT138" s="42"/>
      <c r="ACU138" s="42"/>
      <c r="ACV138" s="42"/>
      <c r="ACW138" s="42"/>
      <c r="ACX138" s="42"/>
      <c r="ACY138" s="42"/>
      <c r="ACZ138" s="42"/>
      <c r="ADA138" s="42"/>
      <c r="ADB138" s="42"/>
      <c r="ADC138" s="42"/>
      <c r="ADD138" s="42"/>
      <c r="ADE138" s="42"/>
      <c r="ADF138" s="42"/>
      <c r="ADG138" s="42"/>
      <c r="ADH138" s="42"/>
      <c r="ADI138" s="42"/>
      <c r="ADJ138" s="42"/>
      <c r="ADK138" s="42"/>
      <c r="ADL138" s="42"/>
      <c r="ADM138" s="42"/>
      <c r="ADN138" s="42"/>
      <c r="ADO138" s="42"/>
      <c r="ADP138" s="42"/>
      <c r="ADQ138" s="42"/>
      <c r="ADR138" s="42"/>
      <c r="ADS138" s="42"/>
      <c r="ADT138" s="42"/>
      <c r="ADU138" s="42"/>
      <c r="ADV138" s="42"/>
      <c r="ADW138" s="42"/>
      <c r="ADX138" s="42"/>
      <c r="ADY138" s="42"/>
      <c r="ADZ138" s="42"/>
      <c r="AEA138" s="42"/>
      <c r="AEB138" s="42"/>
      <c r="AEC138" s="42"/>
      <c r="AED138" s="42"/>
      <c r="AEE138" s="42"/>
      <c r="AEF138" s="42"/>
      <c r="AEG138" s="42"/>
      <c r="AEH138" s="42"/>
      <c r="AEI138" s="42"/>
      <c r="AEJ138" s="42"/>
      <c r="AEK138" s="42"/>
      <c r="AEL138" s="42"/>
      <c r="AEM138" s="42"/>
      <c r="AEN138" s="42"/>
      <c r="AEO138" s="42"/>
      <c r="AEP138" s="42"/>
      <c r="AEQ138" s="42"/>
      <c r="AER138" s="42"/>
      <c r="AES138" s="42"/>
      <c r="AET138" s="42"/>
      <c r="AEU138" s="42"/>
      <c r="AEV138" s="42"/>
      <c r="AEW138" s="42"/>
      <c r="AEX138" s="42"/>
      <c r="AEY138" s="42"/>
      <c r="AEZ138" s="42"/>
      <c r="AFA138" s="42"/>
      <c r="AFB138" s="42"/>
      <c r="AFC138" s="42"/>
      <c r="AFD138" s="42"/>
      <c r="AFE138" s="42"/>
      <c r="AFF138" s="42"/>
      <c r="AFG138" s="42"/>
      <c r="AFH138" s="42"/>
      <c r="AFI138" s="42"/>
      <c r="AFJ138" s="42"/>
      <c r="AFK138" s="42"/>
      <c r="AFL138" s="42"/>
      <c r="AFM138" s="42"/>
      <c r="AFN138" s="42"/>
      <c r="AFO138" s="42"/>
      <c r="AFP138" s="42"/>
      <c r="AFQ138" s="42"/>
      <c r="AFR138" s="42"/>
      <c r="AFS138" s="42"/>
      <c r="AFT138" s="42"/>
      <c r="AFU138" s="42"/>
      <c r="AFV138" s="42"/>
      <c r="AFW138" s="42"/>
      <c r="AFX138" s="42"/>
      <c r="AFY138" s="42"/>
      <c r="AFZ138" s="42"/>
      <c r="AGA138" s="42"/>
      <c r="AGB138" s="42"/>
      <c r="AGC138" s="42"/>
      <c r="AGD138" s="42"/>
      <c r="AGE138" s="42"/>
      <c r="AGF138" s="42"/>
      <c r="AGG138" s="42"/>
      <c r="AGH138" s="42"/>
      <c r="AGI138" s="42"/>
      <c r="AGJ138" s="42"/>
      <c r="AGK138" s="42"/>
      <c r="AGL138" s="42"/>
      <c r="AGM138" s="42"/>
      <c r="AGN138" s="42"/>
      <c r="AGO138" s="42"/>
      <c r="AGP138" s="42"/>
      <c r="AGQ138" s="42"/>
      <c r="AGR138" s="42"/>
      <c r="AGS138" s="42"/>
      <c r="AGT138" s="42"/>
      <c r="AGU138" s="42"/>
      <c r="AGV138" s="42"/>
      <c r="AGW138" s="42"/>
      <c r="AGX138" s="42"/>
      <c r="AGY138" s="42"/>
      <c r="AGZ138" s="42"/>
      <c r="AHA138" s="42"/>
      <c r="AHB138" s="42"/>
      <c r="AHC138" s="42"/>
      <c r="AHD138" s="42"/>
      <c r="AHE138" s="42"/>
      <c r="AHF138" s="42"/>
      <c r="AHG138" s="42"/>
      <c r="AHH138" s="42"/>
      <c r="AHI138" s="42"/>
      <c r="AHJ138" s="42"/>
      <c r="AHK138" s="42"/>
      <c r="AHL138" s="42"/>
      <c r="AHM138" s="42"/>
      <c r="AHN138" s="42"/>
      <c r="AHO138" s="42"/>
      <c r="AHP138" s="42"/>
      <c r="AHQ138" s="42"/>
      <c r="AHR138" s="42"/>
      <c r="AHS138" s="42"/>
      <c r="AHT138" s="42"/>
      <c r="AHU138" s="42"/>
      <c r="AHV138" s="42"/>
      <c r="AHW138" s="42"/>
      <c r="AHX138" s="42"/>
      <c r="AHY138" s="42"/>
      <c r="AHZ138" s="42"/>
      <c r="AIA138" s="42"/>
      <c r="AIB138" s="42"/>
      <c r="AIC138" s="42"/>
      <c r="AID138" s="42"/>
      <c r="AIE138" s="42"/>
      <c r="AIF138" s="42"/>
      <c r="AIG138" s="42"/>
      <c r="AIH138" s="42"/>
      <c r="AII138" s="42"/>
      <c r="AIJ138" s="42"/>
      <c r="AIK138" s="42"/>
      <c r="AIL138" s="42"/>
      <c r="AIM138" s="42"/>
      <c r="AIN138" s="42"/>
      <c r="AIO138" s="42"/>
      <c r="AIP138" s="42"/>
      <c r="AIQ138" s="42"/>
      <c r="AIR138" s="42"/>
      <c r="AIS138" s="42"/>
      <c r="AIT138" s="42"/>
      <c r="AIU138" s="42"/>
      <c r="AIV138" s="42"/>
      <c r="AIW138" s="42"/>
      <c r="AIX138" s="42"/>
      <c r="AIY138" s="42"/>
      <c r="AIZ138" s="42"/>
      <c r="AJA138" s="42"/>
      <c r="AJB138" s="42"/>
      <c r="AJC138" s="42"/>
      <c r="AJD138" s="42"/>
      <c r="AJE138" s="42"/>
      <c r="AJF138" s="42"/>
      <c r="AJG138" s="42"/>
      <c r="AJH138" s="42"/>
      <c r="AJI138" s="42"/>
      <c r="AJJ138" s="42"/>
      <c r="AJK138" s="42"/>
      <c r="AJL138" s="42"/>
      <c r="AJM138" s="42"/>
      <c r="AJN138" s="42"/>
      <c r="AJO138" s="42"/>
      <c r="AJP138" s="42"/>
      <c r="AJQ138" s="42"/>
      <c r="AJR138" s="42"/>
      <c r="AJS138" s="42"/>
      <c r="AJT138" s="42"/>
      <c r="AJU138" s="42"/>
      <c r="AJV138" s="42"/>
      <c r="AJW138" s="42"/>
      <c r="AJX138" s="42"/>
      <c r="AJY138" s="42"/>
      <c r="AJZ138" s="42"/>
      <c r="AKA138" s="42"/>
      <c r="AKB138" s="42"/>
      <c r="AKC138" s="42"/>
      <c r="AKD138" s="42"/>
      <c r="AKE138" s="42"/>
      <c r="AKF138" s="42"/>
      <c r="AKG138" s="42"/>
      <c r="AKH138" s="42"/>
      <c r="AKI138" s="42"/>
      <c r="AKJ138" s="42"/>
      <c r="AKK138" s="42"/>
      <c r="AKL138" s="42"/>
      <c r="AKM138" s="42"/>
      <c r="AKN138" s="42"/>
      <c r="AKO138" s="42"/>
      <c r="AKP138" s="42"/>
      <c r="AKQ138" s="42"/>
      <c r="AKR138" s="42"/>
      <c r="AKS138" s="42"/>
      <c r="AKT138" s="42"/>
      <c r="AKU138" s="42"/>
      <c r="AKV138" s="42"/>
      <c r="AKW138" s="42"/>
      <c r="AKX138" s="42"/>
      <c r="AKY138" s="42"/>
      <c r="AKZ138" s="42"/>
      <c r="ALA138" s="42"/>
      <c r="ALB138" s="42"/>
      <c r="ALC138" s="42"/>
      <c r="ALD138" s="42"/>
      <c r="ALE138" s="42"/>
      <c r="ALF138" s="42"/>
      <c r="ALG138" s="42"/>
      <c r="ALH138" s="42"/>
      <c r="ALI138" s="42"/>
      <c r="ALJ138" s="42"/>
      <c r="ALK138" s="42"/>
      <c r="ALL138" s="42"/>
      <c r="ALM138" s="42"/>
      <c r="ALN138" s="42"/>
      <c r="ALO138" s="42"/>
      <c r="ALP138" s="42"/>
      <c r="ALQ138" s="42"/>
      <c r="ALR138" s="42"/>
      <c r="ALS138" s="42"/>
      <c r="ALT138" s="42"/>
      <c r="ALU138" s="42"/>
      <c r="ALV138" s="42"/>
      <c r="ALW138" s="42"/>
      <c r="ALX138" s="42"/>
      <c r="ALY138" s="42"/>
      <c r="ALZ138" s="42"/>
      <c r="AMA138" s="42"/>
      <c r="AMB138" s="42"/>
      <c r="AMC138" s="42"/>
      <c r="AMD138" s="42"/>
      <c r="AME138" s="42"/>
      <c r="AMF138" s="42"/>
      <c r="AMG138" s="42"/>
      <c r="AMH138" s="42"/>
      <c r="AMI138" s="42"/>
      <c r="AMJ138" s="42"/>
      <c r="AMK138" s="42"/>
      <c r="AML138" s="42"/>
      <c r="AMM138" s="42"/>
      <c r="AMN138" s="42"/>
      <c r="AMO138" s="42"/>
      <c r="AMP138" s="42"/>
      <c r="AMQ138" s="42"/>
      <c r="AMR138" s="42"/>
      <c r="AMS138" s="42"/>
      <c r="AMT138" s="42"/>
      <c r="AMU138" s="42"/>
      <c r="AMV138" s="42"/>
      <c r="AMW138" s="42"/>
      <c r="AMX138" s="42"/>
      <c r="AMY138" s="42"/>
      <c r="AMZ138" s="42"/>
      <c r="ANA138" s="42"/>
      <c r="ANB138" s="42"/>
      <c r="ANC138" s="42"/>
      <c r="AND138" s="42"/>
      <c r="ANE138" s="42"/>
      <c r="ANF138" s="42"/>
      <c r="ANG138" s="42"/>
      <c r="ANH138" s="42"/>
      <c r="ANI138" s="42"/>
      <c r="ANJ138" s="42"/>
      <c r="ANK138" s="42"/>
      <c r="ANL138" s="42"/>
      <c r="ANM138" s="42"/>
      <c r="ANN138" s="42"/>
      <c r="ANO138" s="42"/>
      <c r="ANP138" s="42"/>
      <c r="ANQ138" s="42"/>
      <c r="ANR138" s="42"/>
      <c r="ANS138" s="42"/>
      <c r="ANT138" s="42"/>
      <c r="ANU138" s="42"/>
      <c r="ANV138" s="42"/>
      <c r="ANW138" s="42"/>
      <c r="ANX138" s="42"/>
      <c r="ANY138" s="42"/>
      <c r="ANZ138" s="42"/>
      <c r="AOA138" s="42"/>
      <c r="AOB138" s="42"/>
      <c r="AOC138" s="42"/>
      <c r="AOD138" s="42"/>
      <c r="AOE138" s="42"/>
      <c r="AOF138" s="42"/>
      <c r="AOG138" s="42"/>
      <c r="AOH138" s="42"/>
      <c r="AOI138" s="42"/>
      <c r="AOJ138" s="42"/>
      <c r="AOK138" s="42"/>
      <c r="AOL138" s="42"/>
      <c r="AOM138" s="42"/>
      <c r="AON138" s="42"/>
      <c r="AOO138" s="42"/>
      <c r="AOP138" s="42"/>
      <c r="AOQ138" s="42"/>
      <c r="AOR138" s="42"/>
      <c r="AOS138" s="42"/>
      <c r="AOT138" s="42"/>
      <c r="AOU138" s="42"/>
      <c r="AOV138" s="42"/>
      <c r="AOW138" s="42"/>
      <c r="AOX138" s="42"/>
      <c r="AOY138" s="42"/>
      <c r="AOZ138" s="42"/>
      <c r="APA138" s="42"/>
      <c r="APB138" s="42"/>
      <c r="APC138" s="42"/>
      <c r="APD138" s="42"/>
      <c r="APE138" s="42"/>
      <c r="APF138" s="42"/>
      <c r="APG138" s="42"/>
      <c r="APH138" s="42"/>
      <c r="API138" s="42"/>
      <c r="APJ138" s="42"/>
      <c r="APK138" s="42"/>
      <c r="APL138" s="42"/>
      <c r="APM138" s="42"/>
      <c r="APN138" s="42"/>
      <c r="APO138" s="42"/>
      <c r="APP138" s="42"/>
      <c r="APQ138" s="42"/>
      <c r="APR138" s="42"/>
      <c r="APS138" s="42"/>
      <c r="APT138" s="42"/>
      <c r="APU138" s="42"/>
      <c r="APV138" s="42"/>
      <c r="APW138" s="42"/>
      <c r="APX138" s="42"/>
      <c r="APY138" s="42"/>
      <c r="APZ138" s="42"/>
      <c r="AQA138" s="42"/>
      <c r="AQB138" s="42"/>
      <c r="AQC138" s="42"/>
      <c r="AQD138" s="42"/>
      <c r="AQE138" s="42"/>
      <c r="AQF138" s="42"/>
      <c r="AQG138" s="42"/>
      <c r="AQH138" s="42"/>
      <c r="AQI138" s="42"/>
      <c r="AQJ138" s="42"/>
      <c r="AQK138" s="42"/>
      <c r="AQL138" s="42"/>
      <c r="AQM138" s="42"/>
      <c r="AQN138" s="42"/>
      <c r="AQO138" s="42"/>
      <c r="AQP138" s="42"/>
      <c r="AQQ138" s="42"/>
      <c r="AQR138" s="42"/>
      <c r="AQS138" s="42"/>
      <c r="AQT138" s="42"/>
      <c r="AQU138" s="42"/>
      <c r="AQV138" s="42"/>
      <c r="AQW138" s="42"/>
      <c r="AQX138" s="42"/>
      <c r="AQY138" s="42"/>
      <c r="AQZ138" s="42"/>
      <c r="ARA138" s="42"/>
      <c r="ARB138" s="42"/>
      <c r="ARC138" s="42"/>
      <c r="ARD138" s="42"/>
      <c r="ARE138" s="42"/>
      <c r="ARF138" s="42"/>
      <c r="ARG138" s="42"/>
      <c r="ARH138" s="42"/>
      <c r="ARI138" s="42"/>
      <c r="ARJ138" s="42"/>
      <c r="ARK138" s="42"/>
      <c r="ARL138" s="42"/>
      <c r="ARM138" s="42"/>
      <c r="ARN138" s="42"/>
      <c r="ARO138" s="42"/>
      <c r="ARP138" s="42"/>
      <c r="ARQ138" s="42"/>
      <c r="ARR138" s="42"/>
      <c r="ARS138" s="42"/>
      <c r="ART138" s="42"/>
      <c r="ARU138" s="42"/>
      <c r="ARV138" s="42"/>
      <c r="ARW138" s="42"/>
      <c r="ARX138" s="42"/>
      <c r="ARY138" s="42"/>
      <c r="ARZ138" s="42"/>
      <c r="ASA138" s="42"/>
      <c r="ASB138" s="42"/>
      <c r="ASC138" s="42"/>
      <c r="ASD138" s="42"/>
      <c r="ASE138" s="42"/>
      <c r="ASF138" s="42"/>
      <c r="ASG138" s="42"/>
      <c r="ASH138" s="42"/>
      <c r="ASI138" s="42"/>
      <c r="ASJ138" s="42"/>
      <c r="ASK138" s="42"/>
      <c r="ASL138" s="42"/>
      <c r="ASM138" s="42"/>
      <c r="ASN138" s="42"/>
      <c r="ASO138" s="42"/>
      <c r="ASP138" s="42"/>
      <c r="ASQ138" s="42"/>
      <c r="ASR138" s="42"/>
      <c r="ASS138" s="42"/>
      <c r="AST138" s="42"/>
      <c r="ASU138" s="42"/>
      <c r="ASV138" s="42"/>
      <c r="ASW138" s="42"/>
      <c r="ASX138" s="42"/>
      <c r="ASY138" s="42"/>
      <c r="ASZ138" s="42"/>
      <c r="ATA138" s="42"/>
      <c r="ATB138" s="42"/>
      <c r="ATC138" s="42"/>
      <c r="ATD138" s="42"/>
      <c r="ATE138" s="42"/>
      <c r="ATF138" s="42"/>
      <c r="ATG138" s="42"/>
      <c r="ATH138" s="42"/>
      <c r="ATI138" s="42"/>
      <c r="ATJ138" s="42"/>
      <c r="ATK138" s="42"/>
      <c r="ATL138" s="42"/>
      <c r="ATM138" s="42"/>
      <c r="ATN138" s="42"/>
      <c r="ATO138" s="42"/>
      <c r="ATP138" s="42"/>
      <c r="ATQ138" s="42"/>
      <c r="ATR138" s="42"/>
      <c r="ATS138" s="42"/>
      <c r="ATT138" s="42"/>
      <c r="ATU138" s="42"/>
      <c r="ATV138" s="42"/>
      <c r="ATW138" s="42"/>
      <c r="ATX138" s="42"/>
      <c r="ATY138" s="42"/>
      <c r="ATZ138" s="42"/>
      <c r="AUA138" s="42"/>
      <c r="AUB138" s="42"/>
      <c r="AUC138" s="42"/>
      <c r="AUD138" s="42"/>
      <c r="AUE138" s="42"/>
      <c r="AUF138" s="42"/>
      <c r="AUG138" s="42"/>
      <c r="AUH138" s="42"/>
      <c r="AUI138" s="42"/>
      <c r="AUJ138" s="42"/>
      <c r="AUK138" s="42"/>
      <c r="AUL138" s="42"/>
      <c r="AUM138" s="42"/>
      <c r="AUN138" s="42"/>
      <c r="AUO138" s="42"/>
      <c r="AUP138" s="42"/>
      <c r="AUQ138" s="42"/>
      <c r="AUR138" s="42"/>
      <c r="AUS138" s="42"/>
      <c r="AUT138" s="42"/>
      <c r="AUU138" s="42"/>
      <c r="AUV138" s="42"/>
      <c r="AUW138" s="42"/>
      <c r="AUX138" s="42"/>
      <c r="AUY138" s="42"/>
      <c r="AUZ138" s="42"/>
      <c r="AVA138" s="42"/>
      <c r="AVB138" s="42"/>
      <c r="AVC138" s="42"/>
      <c r="AVD138" s="42"/>
      <c r="AVE138" s="42"/>
      <c r="AVF138" s="42"/>
      <c r="AVG138" s="42"/>
      <c r="AVH138" s="42"/>
      <c r="AVI138" s="42"/>
      <c r="AVJ138" s="42"/>
      <c r="AVK138" s="42"/>
      <c r="AVL138" s="42"/>
      <c r="AVM138" s="42"/>
      <c r="AVN138" s="42"/>
      <c r="AVO138" s="42"/>
      <c r="AVP138" s="42"/>
      <c r="AVQ138" s="42"/>
      <c r="AVR138" s="42"/>
      <c r="AVS138" s="42"/>
      <c r="AVT138" s="42"/>
      <c r="AVU138" s="42"/>
      <c r="AVV138" s="42"/>
      <c r="AVW138" s="42"/>
      <c r="AVX138" s="42"/>
      <c r="AVY138" s="42"/>
      <c r="AVZ138" s="42"/>
      <c r="AWA138" s="42"/>
      <c r="AWB138" s="42"/>
      <c r="AWC138" s="42"/>
      <c r="AWD138" s="42"/>
      <c r="AWE138" s="42"/>
      <c r="AWF138" s="42"/>
      <c r="AWG138" s="42"/>
      <c r="AWH138" s="42"/>
      <c r="AWI138" s="42"/>
      <c r="AWJ138" s="42"/>
      <c r="AWK138" s="42"/>
      <c r="AWL138" s="42"/>
      <c r="AWM138" s="42"/>
      <c r="AWN138" s="42"/>
      <c r="AWO138" s="42"/>
      <c r="AWP138" s="42"/>
      <c r="AWQ138" s="42"/>
      <c r="AWR138" s="42"/>
      <c r="AWS138" s="42"/>
      <c r="AWT138" s="42"/>
      <c r="AWU138" s="42"/>
      <c r="AWV138" s="42"/>
      <c r="AWW138" s="42"/>
      <c r="AWX138" s="42"/>
      <c r="AWY138" s="42"/>
      <c r="AWZ138" s="42"/>
      <c r="AXA138" s="42"/>
      <c r="AXB138" s="42"/>
      <c r="AXC138" s="42"/>
      <c r="AXD138" s="42"/>
      <c r="AXE138" s="42"/>
      <c r="AXF138" s="42"/>
      <c r="AXG138" s="42"/>
      <c r="AXH138" s="42"/>
      <c r="AXI138" s="42"/>
      <c r="AXJ138" s="42"/>
      <c r="AXK138" s="42"/>
      <c r="AXL138" s="42"/>
      <c r="AXM138" s="42"/>
      <c r="AXN138" s="42"/>
      <c r="AXO138" s="42"/>
      <c r="AXP138" s="42"/>
      <c r="AXQ138" s="42"/>
      <c r="AXR138" s="42"/>
      <c r="AXS138" s="42"/>
      <c r="AXT138" s="42"/>
      <c r="AXU138" s="42"/>
      <c r="AXV138" s="42"/>
      <c r="AXW138" s="42"/>
      <c r="AXX138" s="42"/>
      <c r="AXY138" s="42"/>
      <c r="AXZ138" s="42"/>
      <c r="AYA138" s="42"/>
      <c r="AYB138" s="42"/>
      <c r="AYC138" s="42"/>
      <c r="AYD138" s="42"/>
      <c r="AYE138" s="42"/>
      <c r="AYF138" s="42"/>
      <c r="AYG138" s="42"/>
      <c r="AYH138" s="42"/>
      <c r="AYI138" s="42"/>
      <c r="AYJ138" s="42"/>
      <c r="AYK138" s="42"/>
      <c r="AYL138" s="42"/>
      <c r="AYM138" s="42"/>
      <c r="AYN138" s="42"/>
      <c r="AYO138" s="42"/>
      <c r="AYP138" s="42"/>
      <c r="AYQ138" s="42"/>
      <c r="AYR138" s="42"/>
      <c r="AYS138" s="42"/>
      <c r="AYT138" s="42"/>
      <c r="AYU138" s="42"/>
      <c r="AYV138" s="42"/>
      <c r="AYW138" s="42"/>
      <c r="AYX138" s="42"/>
      <c r="AYY138" s="42"/>
      <c r="AYZ138" s="42"/>
      <c r="AZA138" s="42"/>
      <c r="AZB138" s="42"/>
      <c r="AZC138" s="42"/>
      <c r="AZD138" s="42"/>
      <c r="AZE138" s="42"/>
      <c r="AZF138" s="42"/>
      <c r="AZG138" s="42"/>
      <c r="AZH138" s="42"/>
      <c r="AZI138" s="42"/>
      <c r="AZJ138" s="42"/>
      <c r="AZK138" s="42"/>
      <c r="AZL138" s="42"/>
      <c r="AZM138" s="42"/>
      <c r="AZN138" s="42"/>
      <c r="AZO138" s="42"/>
      <c r="AZP138" s="42"/>
      <c r="AZQ138" s="42"/>
      <c r="AZR138" s="42"/>
      <c r="AZS138" s="42"/>
      <c r="AZT138" s="42"/>
      <c r="AZU138" s="42"/>
      <c r="AZV138" s="42"/>
      <c r="AZW138" s="42"/>
      <c r="AZX138" s="42"/>
      <c r="AZY138" s="42"/>
      <c r="AZZ138" s="42"/>
      <c r="BAA138" s="42"/>
      <c r="BAB138" s="42"/>
      <c r="BAC138" s="42"/>
      <c r="BAD138" s="42"/>
      <c r="BAE138" s="42"/>
      <c r="BAF138" s="42"/>
      <c r="BAG138" s="42"/>
      <c r="BAH138" s="42"/>
      <c r="BAI138" s="42"/>
      <c r="BAJ138" s="42"/>
      <c r="BAK138" s="42"/>
      <c r="BAL138" s="42"/>
      <c r="BAM138" s="42"/>
      <c r="BAN138" s="42"/>
      <c r="BAO138" s="42"/>
      <c r="BAP138" s="42"/>
      <c r="BAQ138" s="42"/>
      <c r="BAR138" s="42"/>
      <c r="BAS138" s="42"/>
      <c r="BAT138" s="42"/>
      <c r="BAU138" s="42"/>
      <c r="BAV138" s="42"/>
      <c r="BAW138" s="42"/>
      <c r="BAX138" s="42"/>
      <c r="BAY138" s="42"/>
      <c r="BAZ138" s="42"/>
      <c r="BBA138" s="42"/>
      <c r="BBB138" s="42"/>
      <c r="BBC138" s="42"/>
      <c r="BBD138" s="42"/>
      <c r="BBE138" s="42"/>
      <c r="BBF138" s="42"/>
      <c r="BBG138" s="42"/>
      <c r="BBH138" s="42"/>
      <c r="BBI138" s="42"/>
      <c r="BBJ138" s="42"/>
      <c r="BBK138" s="42"/>
      <c r="BBL138" s="42"/>
      <c r="BBM138" s="42"/>
      <c r="BBN138" s="42"/>
      <c r="BBO138" s="42"/>
      <c r="BBP138" s="42"/>
      <c r="BBQ138" s="42"/>
      <c r="BBR138" s="42"/>
      <c r="BBS138" s="42"/>
      <c r="BBT138" s="42"/>
      <c r="BBU138" s="42"/>
      <c r="BBV138" s="42"/>
      <c r="BBW138" s="42"/>
      <c r="BBX138" s="42"/>
      <c r="BBY138" s="42"/>
      <c r="BBZ138" s="42"/>
      <c r="BCA138" s="42"/>
      <c r="BCB138" s="42"/>
      <c r="BCC138" s="42"/>
      <c r="BCD138" s="42"/>
      <c r="BCE138" s="42"/>
      <c r="BCF138" s="42"/>
      <c r="BCG138" s="42"/>
      <c r="BCH138" s="42"/>
      <c r="BCI138" s="42"/>
      <c r="BCJ138" s="42"/>
      <c r="BCK138" s="42"/>
      <c r="BCL138" s="42"/>
      <c r="BCM138" s="42"/>
      <c r="BCN138" s="42"/>
      <c r="BCO138" s="42"/>
      <c r="BCP138" s="42"/>
      <c r="BCQ138" s="42"/>
      <c r="BCR138" s="42"/>
      <c r="BCS138" s="42"/>
      <c r="BCT138" s="42"/>
      <c r="BCU138" s="42"/>
      <c r="BCV138" s="42"/>
      <c r="BCW138" s="42"/>
      <c r="BCX138" s="42"/>
      <c r="BCY138" s="42"/>
      <c r="BCZ138" s="42"/>
      <c r="BDA138" s="42"/>
      <c r="BDB138" s="42"/>
      <c r="BDC138" s="42"/>
      <c r="BDD138" s="42"/>
      <c r="BDE138" s="42"/>
      <c r="BDF138" s="42"/>
      <c r="BDG138" s="42"/>
      <c r="BDH138" s="42"/>
      <c r="BDI138" s="42"/>
      <c r="BDJ138" s="42"/>
      <c r="BDK138" s="42"/>
      <c r="BDL138" s="42"/>
      <c r="BDM138" s="42"/>
      <c r="BDN138" s="42"/>
      <c r="BDO138" s="42"/>
      <c r="BDP138" s="42"/>
      <c r="BDQ138" s="42"/>
      <c r="BDR138" s="42"/>
      <c r="BDS138" s="42"/>
      <c r="BDT138" s="42"/>
      <c r="BDU138" s="42"/>
      <c r="BDV138" s="42"/>
      <c r="BDW138" s="42"/>
      <c r="BDX138" s="42"/>
      <c r="BDY138" s="42"/>
      <c r="BDZ138" s="42"/>
      <c r="BEA138" s="42"/>
      <c r="BEB138" s="42"/>
      <c r="BEC138" s="42"/>
      <c r="BED138" s="42"/>
      <c r="BEE138" s="42"/>
      <c r="BEF138" s="42"/>
      <c r="BEG138" s="42"/>
      <c r="BEH138" s="42"/>
      <c r="BEI138" s="42"/>
      <c r="BEJ138" s="42"/>
      <c r="BEK138" s="42"/>
      <c r="BEL138" s="42"/>
      <c r="BEM138" s="42"/>
      <c r="BEN138" s="42"/>
      <c r="BEO138" s="42"/>
      <c r="BEP138" s="42"/>
      <c r="BEQ138" s="42"/>
      <c r="BER138" s="42"/>
      <c r="BES138" s="42"/>
      <c r="BET138" s="42"/>
      <c r="BEU138" s="42"/>
      <c r="BEV138" s="42"/>
      <c r="BEW138" s="42"/>
      <c r="BEX138" s="42"/>
      <c r="BEY138" s="42"/>
      <c r="BEZ138" s="42"/>
      <c r="BFA138" s="42"/>
      <c r="BFB138" s="42"/>
      <c r="BFC138" s="42"/>
      <c r="BFD138" s="42"/>
      <c r="BFE138" s="42"/>
      <c r="BFF138" s="42"/>
      <c r="BFG138" s="42"/>
      <c r="BFH138" s="42"/>
      <c r="BFI138" s="42"/>
      <c r="BFJ138" s="42"/>
      <c r="BFK138" s="42"/>
      <c r="BFL138" s="42"/>
      <c r="BFM138" s="42"/>
      <c r="BFN138" s="42"/>
      <c r="BFO138" s="42"/>
      <c r="BFP138" s="42"/>
      <c r="BFQ138" s="42"/>
      <c r="BFR138" s="42"/>
      <c r="BFS138" s="42"/>
      <c r="BFT138" s="42"/>
      <c r="BFU138" s="42"/>
      <c r="BFV138" s="42"/>
      <c r="BFW138" s="42"/>
      <c r="BFX138" s="42"/>
      <c r="BFY138" s="42"/>
      <c r="BFZ138" s="42"/>
      <c r="BGA138" s="42"/>
      <c r="BGB138" s="42"/>
      <c r="BGC138" s="42"/>
      <c r="BGD138" s="42"/>
      <c r="BGE138" s="42"/>
      <c r="BGF138" s="42"/>
      <c r="BGG138" s="42"/>
      <c r="BGH138" s="42"/>
      <c r="BGI138" s="42"/>
      <c r="BGJ138" s="42"/>
      <c r="BGK138" s="42"/>
      <c r="BGL138" s="42"/>
      <c r="BGM138" s="42"/>
      <c r="BGN138" s="42"/>
      <c r="BGO138" s="42"/>
      <c r="BGP138" s="42"/>
      <c r="BGQ138" s="42"/>
      <c r="BGR138" s="42"/>
      <c r="BGS138" s="42"/>
      <c r="BGT138" s="42"/>
      <c r="BGU138" s="42"/>
      <c r="BGV138" s="42"/>
      <c r="BGW138" s="42"/>
      <c r="BGX138" s="42"/>
      <c r="BGY138" s="42"/>
      <c r="BGZ138" s="42"/>
      <c r="BHA138" s="42"/>
      <c r="BHB138" s="42"/>
      <c r="BHC138" s="42"/>
      <c r="BHD138" s="42"/>
      <c r="BHE138" s="42"/>
      <c r="BHF138" s="42"/>
      <c r="BHG138" s="42"/>
      <c r="BHH138" s="42"/>
      <c r="BHI138" s="42"/>
      <c r="BHJ138" s="42"/>
      <c r="BHK138" s="42"/>
      <c r="BHL138" s="42"/>
      <c r="BHM138" s="42"/>
      <c r="BHN138" s="42"/>
      <c r="BHO138" s="42"/>
      <c r="BHP138" s="42"/>
      <c r="BHQ138" s="42"/>
      <c r="BHR138" s="42"/>
      <c r="BHS138" s="42"/>
      <c r="BHT138" s="42"/>
      <c r="BHU138" s="42"/>
      <c r="BHV138" s="42"/>
      <c r="BHW138" s="42"/>
      <c r="BHX138" s="42"/>
      <c r="BHY138" s="42"/>
      <c r="BHZ138" s="42"/>
      <c r="BIA138" s="42"/>
      <c r="BIB138" s="42"/>
      <c r="BIC138" s="42"/>
      <c r="BID138" s="42"/>
      <c r="BIE138" s="42"/>
      <c r="BIF138" s="42"/>
      <c r="BIG138" s="42"/>
      <c r="BIH138" s="42"/>
      <c r="BII138" s="42"/>
      <c r="BIJ138" s="42"/>
      <c r="BIK138" s="42"/>
      <c r="BIL138" s="42"/>
      <c r="BIM138" s="42"/>
      <c r="BIN138" s="42"/>
      <c r="BIO138" s="42"/>
      <c r="BIP138" s="42"/>
      <c r="BIQ138" s="42"/>
      <c r="BIR138" s="42"/>
      <c r="BIS138" s="42"/>
      <c r="BIT138" s="42"/>
      <c r="BIU138" s="42"/>
      <c r="BIV138" s="42"/>
      <c r="BIW138" s="42"/>
      <c r="BIX138" s="42"/>
      <c r="BIY138" s="42"/>
      <c r="BIZ138" s="42"/>
      <c r="BJA138" s="42"/>
      <c r="BJB138" s="42"/>
      <c r="BJC138" s="42"/>
      <c r="BJD138" s="42"/>
      <c r="BJE138" s="42"/>
      <c r="BJF138" s="42"/>
      <c r="BJG138" s="42"/>
      <c r="BJH138" s="42"/>
      <c r="BJI138" s="42"/>
      <c r="BJJ138" s="42"/>
      <c r="BJK138" s="42"/>
      <c r="BJL138" s="42"/>
      <c r="BJM138" s="42"/>
      <c r="BJN138" s="42"/>
      <c r="BJO138" s="42"/>
      <c r="BJP138" s="42"/>
      <c r="BJQ138" s="42"/>
      <c r="BJR138" s="42"/>
      <c r="BJS138" s="42"/>
      <c r="BJT138" s="42"/>
      <c r="BJU138" s="42"/>
      <c r="BJV138" s="42"/>
      <c r="BJW138" s="42"/>
      <c r="BJX138" s="42"/>
      <c r="BJY138" s="42"/>
      <c r="BJZ138" s="42"/>
      <c r="BKA138" s="42"/>
      <c r="BKB138" s="42"/>
      <c r="BKC138" s="42"/>
      <c r="BKD138" s="42"/>
      <c r="BKE138" s="42"/>
      <c r="BKF138" s="42"/>
      <c r="BKG138" s="42"/>
      <c r="BKH138" s="42"/>
      <c r="BKI138" s="42"/>
      <c r="BKJ138" s="42"/>
      <c r="BKK138" s="42"/>
      <c r="BKL138" s="42"/>
      <c r="BKM138" s="42"/>
      <c r="BKN138" s="42"/>
      <c r="BKO138" s="42"/>
      <c r="BKP138" s="42"/>
      <c r="BKQ138" s="42"/>
      <c r="BKR138" s="42"/>
      <c r="BKS138" s="42"/>
      <c r="BKT138" s="42"/>
      <c r="BKU138" s="42"/>
      <c r="BKV138" s="42"/>
      <c r="BKW138" s="42"/>
      <c r="BKX138" s="42"/>
      <c r="BKY138" s="42"/>
      <c r="BKZ138" s="42"/>
      <c r="BLA138" s="42"/>
      <c r="BLB138" s="42"/>
      <c r="BLC138" s="42"/>
      <c r="BLD138" s="42"/>
      <c r="BLE138" s="42"/>
      <c r="BLF138" s="42"/>
      <c r="BLG138" s="42"/>
      <c r="BLH138" s="42"/>
      <c r="BLI138" s="42"/>
      <c r="BLJ138" s="42"/>
      <c r="BLK138" s="42"/>
      <c r="BLL138" s="42"/>
      <c r="BLM138" s="42"/>
      <c r="BLN138" s="42"/>
      <c r="BLO138" s="42"/>
      <c r="BLP138" s="42"/>
      <c r="BLQ138" s="42"/>
      <c r="BLR138" s="42"/>
      <c r="BLS138" s="42"/>
      <c r="BLT138" s="42"/>
      <c r="BLU138" s="42"/>
      <c r="BLV138" s="42"/>
      <c r="BLW138" s="42"/>
      <c r="BLX138" s="42"/>
      <c r="BLY138" s="42"/>
      <c r="BLZ138" s="42"/>
      <c r="BMA138" s="42"/>
      <c r="BMB138" s="42"/>
      <c r="BMC138" s="42"/>
      <c r="BMD138" s="42"/>
      <c r="BME138" s="42"/>
      <c r="BMF138" s="42"/>
      <c r="BMG138" s="42"/>
      <c r="BMH138" s="42"/>
      <c r="BMI138" s="42"/>
      <c r="BMJ138" s="42"/>
      <c r="BMK138" s="42"/>
      <c r="BML138" s="42"/>
      <c r="BMM138" s="42"/>
      <c r="BMN138" s="42"/>
      <c r="BMO138" s="42"/>
      <c r="BMP138" s="42"/>
      <c r="BMQ138" s="42"/>
      <c r="BMR138" s="42"/>
      <c r="BMS138" s="42"/>
      <c r="BMT138" s="42"/>
      <c r="BMU138" s="42"/>
      <c r="BMV138" s="42"/>
      <c r="BMW138" s="42"/>
      <c r="BMX138" s="42"/>
      <c r="BMY138" s="42"/>
      <c r="BMZ138" s="42"/>
      <c r="BNA138" s="42"/>
      <c r="BNB138" s="42"/>
      <c r="BNC138" s="42"/>
      <c r="BND138" s="42"/>
      <c r="BNE138" s="42"/>
      <c r="BNF138" s="42"/>
      <c r="BNG138" s="42"/>
      <c r="BNH138" s="42"/>
      <c r="BNI138" s="42"/>
      <c r="BNJ138" s="42"/>
      <c r="BNK138" s="42"/>
      <c r="BNL138" s="42"/>
      <c r="BNM138" s="42"/>
      <c r="BNN138" s="42"/>
      <c r="BNO138" s="42"/>
      <c r="BNP138" s="42"/>
      <c r="BNQ138" s="42"/>
      <c r="BNR138" s="42"/>
      <c r="BNS138" s="42"/>
      <c r="BNT138" s="42"/>
      <c r="BNU138" s="42"/>
      <c r="BNV138" s="42"/>
      <c r="BNW138" s="42"/>
      <c r="BNX138" s="42"/>
      <c r="BNY138" s="42"/>
      <c r="BNZ138" s="42"/>
      <c r="BOA138" s="42"/>
      <c r="BOB138" s="42"/>
      <c r="BOC138" s="42"/>
      <c r="BOD138" s="42"/>
      <c r="BOE138" s="42"/>
      <c r="BOF138" s="42"/>
      <c r="BOG138" s="42"/>
      <c r="BOH138" s="42"/>
      <c r="BOI138" s="42"/>
      <c r="BOJ138" s="42"/>
      <c r="BOK138" s="42"/>
      <c r="BOL138" s="42"/>
      <c r="BOM138" s="42"/>
      <c r="BON138" s="42"/>
      <c r="BOO138" s="42"/>
      <c r="BOP138" s="42"/>
      <c r="BOQ138" s="42"/>
      <c r="BOR138" s="42"/>
      <c r="BOS138" s="42"/>
      <c r="BOT138" s="42"/>
      <c r="BOU138" s="42"/>
      <c r="BOV138" s="42"/>
      <c r="BOW138" s="42"/>
      <c r="BOX138" s="42"/>
      <c r="BOY138" s="42"/>
      <c r="BOZ138" s="42"/>
      <c r="BPA138" s="42"/>
      <c r="BPB138" s="42"/>
      <c r="BPC138" s="42"/>
      <c r="BPD138" s="42"/>
      <c r="BPE138" s="42"/>
      <c r="BPF138" s="42"/>
      <c r="BPG138" s="42"/>
      <c r="BPH138" s="42"/>
      <c r="BPI138" s="42"/>
      <c r="BPJ138" s="42"/>
      <c r="BPK138" s="42"/>
      <c r="BPL138" s="42"/>
      <c r="BPM138" s="42"/>
      <c r="BPN138" s="42"/>
      <c r="BPO138" s="42"/>
      <c r="BPP138" s="42"/>
      <c r="BPQ138" s="42"/>
      <c r="BPR138" s="42"/>
      <c r="BPS138" s="42"/>
      <c r="BPT138" s="42"/>
      <c r="BPU138" s="42"/>
      <c r="BPV138" s="42"/>
      <c r="BPW138" s="42"/>
      <c r="BPX138" s="42"/>
      <c r="BPY138" s="42"/>
      <c r="BPZ138" s="42"/>
      <c r="BQA138" s="42"/>
      <c r="BQB138" s="42"/>
      <c r="BQC138" s="42"/>
      <c r="BQD138" s="42"/>
      <c r="BQE138" s="42"/>
      <c r="BQF138" s="42"/>
      <c r="BQG138" s="42"/>
      <c r="BQH138" s="42"/>
      <c r="BQI138" s="42"/>
      <c r="BQJ138" s="42"/>
      <c r="BQK138" s="42"/>
      <c r="BQL138" s="42"/>
      <c r="BQM138" s="42"/>
      <c r="BQN138" s="42"/>
      <c r="BQO138" s="42"/>
      <c r="BQP138" s="42"/>
      <c r="BQQ138" s="42"/>
      <c r="BQR138" s="42"/>
      <c r="BQS138" s="42"/>
      <c r="BQT138" s="42"/>
      <c r="BQU138" s="42"/>
      <c r="BQV138" s="42"/>
      <c r="BQW138" s="42"/>
      <c r="BQX138" s="42"/>
      <c r="BQY138" s="42"/>
      <c r="BQZ138" s="42"/>
      <c r="BRA138" s="42"/>
      <c r="BRB138" s="42"/>
      <c r="BRC138" s="42"/>
      <c r="BRD138" s="42"/>
      <c r="BRE138" s="42"/>
      <c r="BRF138" s="42"/>
      <c r="BRG138" s="42"/>
      <c r="BRH138" s="42"/>
      <c r="BRI138" s="42"/>
      <c r="BRJ138" s="42"/>
      <c r="BRK138" s="42"/>
      <c r="BRL138" s="42"/>
      <c r="BRM138" s="42"/>
      <c r="BRN138" s="42"/>
      <c r="BRO138" s="42"/>
      <c r="BRP138" s="42"/>
      <c r="BRQ138" s="42"/>
      <c r="BRR138" s="42"/>
      <c r="BRS138" s="42"/>
      <c r="BRT138" s="42"/>
      <c r="BRU138" s="42"/>
      <c r="BRV138" s="42"/>
      <c r="BRW138" s="42"/>
      <c r="BRX138" s="42"/>
      <c r="BRY138" s="42"/>
      <c r="BRZ138" s="42"/>
      <c r="BSA138" s="42"/>
      <c r="BSB138" s="42"/>
      <c r="BSC138" s="42"/>
      <c r="BSD138" s="42"/>
      <c r="BSE138" s="42"/>
      <c r="BSF138" s="42"/>
      <c r="BSG138" s="42"/>
      <c r="BSH138" s="42"/>
      <c r="BSI138" s="42"/>
      <c r="BSJ138" s="42"/>
      <c r="BSK138" s="42"/>
      <c r="BSL138" s="42"/>
      <c r="BSM138" s="42"/>
      <c r="BSN138" s="42"/>
      <c r="BSO138" s="42"/>
      <c r="BSP138" s="42"/>
      <c r="BSQ138" s="42"/>
      <c r="BSR138" s="42"/>
      <c r="BSS138" s="42"/>
      <c r="BST138" s="42"/>
      <c r="BSU138" s="42"/>
      <c r="BSV138" s="42"/>
      <c r="BSW138" s="42"/>
      <c r="BSX138" s="42"/>
      <c r="BSY138" s="42"/>
      <c r="BSZ138" s="42"/>
      <c r="BTA138" s="42"/>
      <c r="BTB138" s="42"/>
      <c r="BTC138" s="42"/>
      <c r="BTD138" s="42"/>
      <c r="BTE138" s="42"/>
      <c r="BTF138" s="42"/>
      <c r="BTG138" s="42"/>
      <c r="BTH138" s="42"/>
      <c r="BTI138" s="42"/>
      <c r="BTJ138" s="42"/>
      <c r="BTK138" s="42"/>
      <c r="BTL138" s="42"/>
      <c r="BTM138" s="42"/>
      <c r="BTN138" s="42"/>
      <c r="BTO138" s="42"/>
      <c r="BTP138" s="42"/>
      <c r="BTQ138" s="42"/>
      <c r="BTR138" s="42"/>
      <c r="BTS138" s="42"/>
      <c r="BTT138" s="42"/>
      <c r="BTU138" s="42"/>
      <c r="BTV138" s="42"/>
      <c r="BTW138" s="42"/>
      <c r="BTX138" s="42"/>
      <c r="BTY138" s="42"/>
      <c r="BTZ138" s="42"/>
      <c r="BUA138" s="42"/>
      <c r="BUB138" s="42"/>
      <c r="BUC138" s="42"/>
      <c r="BUD138" s="42"/>
      <c r="BUE138" s="42"/>
      <c r="BUF138" s="42"/>
      <c r="BUG138" s="42"/>
      <c r="BUH138" s="42"/>
      <c r="BUI138" s="42"/>
      <c r="BUJ138" s="42"/>
      <c r="BUK138" s="42"/>
      <c r="BUL138" s="42"/>
      <c r="BUM138" s="42"/>
      <c r="BUN138" s="42"/>
      <c r="BUO138" s="42"/>
      <c r="BUP138" s="42"/>
      <c r="BUQ138" s="42"/>
      <c r="BUR138" s="42"/>
      <c r="BUS138" s="42"/>
      <c r="BUT138" s="42"/>
      <c r="BUU138" s="42"/>
      <c r="BUV138" s="42"/>
      <c r="BUW138" s="42"/>
      <c r="BUX138" s="42"/>
      <c r="BUY138" s="42"/>
      <c r="BUZ138" s="42"/>
      <c r="BVA138" s="42"/>
      <c r="BVB138" s="42"/>
      <c r="BVC138" s="42"/>
      <c r="BVD138" s="42"/>
      <c r="BVE138" s="42"/>
      <c r="BVF138" s="42"/>
      <c r="BVG138" s="42"/>
      <c r="BVH138" s="42"/>
      <c r="BVI138" s="42"/>
      <c r="BVJ138" s="42"/>
      <c r="BVK138" s="42"/>
      <c r="BVL138" s="42"/>
      <c r="BVM138" s="42"/>
      <c r="BVN138" s="42"/>
      <c r="BVO138" s="42"/>
      <c r="BVP138" s="42"/>
      <c r="BVQ138" s="42"/>
      <c r="BVR138" s="42"/>
      <c r="BVS138" s="42"/>
      <c r="BVT138" s="42"/>
      <c r="BVU138" s="42"/>
      <c r="BVV138" s="42"/>
      <c r="BVW138" s="42"/>
      <c r="BVX138" s="42"/>
      <c r="BVY138" s="42"/>
      <c r="BVZ138" s="42"/>
      <c r="BWA138" s="42"/>
      <c r="BWB138" s="42"/>
      <c r="BWC138" s="42"/>
      <c r="BWD138" s="42"/>
      <c r="BWE138" s="42"/>
      <c r="BWF138" s="42"/>
      <c r="BWG138" s="42"/>
      <c r="BWH138" s="42"/>
      <c r="BWI138" s="42"/>
      <c r="BWJ138" s="42"/>
      <c r="BWK138" s="42"/>
      <c r="BWL138" s="42"/>
      <c r="BWM138" s="42"/>
      <c r="BWN138" s="42"/>
      <c r="BWO138" s="42"/>
      <c r="BWP138" s="42"/>
      <c r="BWQ138" s="42"/>
      <c r="BWR138" s="42"/>
      <c r="BWS138" s="42"/>
      <c r="BWT138" s="42"/>
      <c r="BWU138" s="42"/>
      <c r="BWV138" s="42"/>
      <c r="BWW138" s="42"/>
      <c r="BWX138" s="42"/>
      <c r="BWY138" s="42"/>
      <c r="BWZ138" s="42"/>
      <c r="BXA138" s="42"/>
      <c r="BXB138" s="42"/>
      <c r="BXC138" s="42"/>
      <c r="BXD138" s="42"/>
      <c r="BXE138" s="42"/>
      <c r="BXF138" s="42"/>
      <c r="BXG138" s="42"/>
      <c r="BXH138" s="42"/>
      <c r="BXI138" s="42"/>
      <c r="BXJ138" s="42"/>
      <c r="BXK138" s="42"/>
      <c r="BXL138" s="42"/>
      <c r="BXM138" s="42"/>
      <c r="BXN138" s="42"/>
      <c r="BXO138" s="42"/>
      <c r="BXP138" s="42"/>
      <c r="BXQ138" s="42"/>
      <c r="BXR138" s="42"/>
      <c r="BXS138" s="42"/>
      <c r="BXT138" s="42"/>
      <c r="BXU138" s="42"/>
      <c r="BXV138" s="42"/>
      <c r="BXW138" s="42"/>
      <c r="BXX138" s="42"/>
      <c r="BXY138" s="42"/>
      <c r="BXZ138" s="42"/>
      <c r="BYA138" s="42"/>
      <c r="BYB138" s="42"/>
      <c r="BYC138" s="42"/>
      <c r="BYD138" s="42"/>
      <c r="BYE138" s="42"/>
      <c r="BYF138" s="42"/>
      <c r="BYG138" s="42"/>
      <c r="BYH138" s="42"/>
      <c r="BYI138" s="42"/>
      <c r="BYJ138" s="42"/>
      <c r="BYK138" s="42"/>
      <c r="BYL138" s="42"/>
      <c r="BYM138" s="42"/>
      <c r="BYN138" s="42"/>
      <c r="BYO138" s="42"/>
      <c r="BYP138" s="42"/>
      <c r="BYQ138" s="42"/>
      <c r="BYR138" s="42"/>
      <c r="BYS138" s="42"/>
      <c r="BYT138" s="42"/>
      <c r="BYU138" s="42"/>
      <c r="BYV138" s="42"/>
      <c r="BYW138" s="42"/>
      <c r="BYX138" s="42"/>
      <c r="BYY138" s="42"/>
      <c r="BYZ138" s="42"/>
      <c r="BZA138" s="42"/>
      <c r="BZB138" s="42"/>
      <c r="BZC138" s="42"/>
      <c r="BZD138" s="42"/>
      <c r="BZE138" s="42"/>
      <c r="BZF138" s="42"/>
      <c r="BZG138" s="42"/>
      <c r="BZH138" s="42"/>
      <c r="BZI138" s="42"/>
      <c r="BZJ138" s="42"/>
      <c r="BZK138" s="42"/>
      <c r="BZL138" s="42"/>
      <c r="BZM138" s="42"/>
      <c r="BZN138" s="42"/>
      <c r="BZO138" s="42"/>
      <c r="BZP138" s="42"/>
      <c r="BZQ138" s="42"/>
      <c r="BZR138" s="42"/>
      <c r="BZS138" s="42"/>
      <c r="BZT138" s="42"/>
      <c r="BZU138" s="42"/>
      <c r="BZV138" s="42"/>
      <c r="BZW138" s="42"/>
      <c r="BZX138" s="42"/>
      <c r="BZY138" s="42"/>
      <c r="BZZ138" s="42"/>
      <c r="CAA138" s="42"/>
      <c r="CAB138" s="42"/>
      <c r="CAC138" s="42"/>
      <c r="CAD138" s="42"/>
      <c r="CAE138" s="42"/>
      <c r="CAF138" s="42"/>
      <c r="CAG138" s="42"/>
      <c r="CAH138" s="42"/>
      <c r="CAI138" s="42"/>
      <c r="CAJ138" s="42"/>
      <c r="CAK138" s="42"/>
      <c r="CAL138" s="42"/>
      <c r="CAM138" s="42"/>
      <c r="CAN138" s="42"/>
      <c r="CAO138" s="42"/>
      <c r="CAP138" s="42"/>
      <c r="CAQ138" s="42"/>
      <c r="CAR138" s="42"/>
      <c r="CAS138" s="42"/>
      <c r="CAT138" s="42"/>
      <c r="CAU138" s="42"/>
      <c r="CAV138" s="42"/>
      <c r="CAW138" s="42"/>
      <c r="CAX138" s="42"/>
      <c r="CAY138" s="42"/>
      <c r="CAZ138" s="42"/>
      <c r="CBA138" s="42"/>
      <c r="CBB138" s="42"/>
      <c r="CBC138" s="42"/>
      <c r="CBD138" s="42"/>
      <c r="CBE138" s="42"/>
      <c r="CBF138" s="42"/>
      <c r="CBG138" s="42"/>
      <c r="CBH138" s="42"/>
      <c r="CBI138" s="42"/>
      <c r="CBJ138" s="42"/>
      <c r="CBK138" s="42"/>
      <c r="CBL138" s="42"/>
      <c r="CBM138" s="42"/>
      <c r="CBN138" s="42"/>
      <c r="CBO138" s="42"/>
      <c r="CBP138" s="42"/>
      <c r="CBQ138" s="42"/>
      <c r="CBR138" s="42"/>
      <c r="CBS138" s="42"/>
      <c r="CBT138" s="42"/>
      <c r="CBU138" s="42"/>
      <c r="CBV138" s="42"/>
      <c r="CBW138" s="42"/>
      <c r="CBX138" s="42"/>
      <c r="CBY138" s="42"/>
      <c r="CBZ138" s="42"/>
      <c r="CCA138" s="42"/>
      <c r="CCB138" s="42"/>
      <c r="CCC138" s="42"/>
      <c r="CCD138" s="42"/>
      <c r="CCE138" s="42"/>
      <c r="CCF138" s="42"/>
      <c r="CCG138" s="42"/>
      <c r="CCH138" s="42"/>
      <c r="CCI138" s="42"/>
      <c r="CCJ138" s="42"/>
      <c r="CCK138" s="42"/>
      <c r="CCL138" s="42"/>
      <c r="CCM138" s="42"/>
      <c r="CCN138" s="42"/>
      <c r="CCO138" s="42"/>
      <c r="CCP138" s="42"/>
      <c r="CCQ138" s="42"/>
      <c r="CCR138" s="42"/>
      <c r="CCS138" s="42"/>
      <c r="CCT138" s="42"/>
      <c r="CCU138" s="42"/>
      <c r="CCV138" s="42"/>
      <c r="CCW138" s="42"/>
      <c r="CCX138" s="42"/>
      <c r="CCY138" s="42"/>
      <c r="CCZ138" s="42"/>
      <c r="CDA138" s="42"/>
      <c r="CDB138" s="42"/>
      <c r="CDC138" s="42"/>
      <c r="CDD138" s="42"/>
      <c r="CDE138" s="42"/>
      <c r="CDF138" s="42"/>
      <c r="CDG138" s="42"/>
      <c r="CDH138" s="42"/>
      <c r="CDI138" s="42"/>
      <c r="CDJ138" s="42"/>
      <c r="CDK138" s="42"/>
      <c r="CDL138" s="42"/>
      <c r="CDM138" s="42"/>
      <c r="CDN138" s="42"/>
      <c r="CDO138" s="42"/>
      <c r="CDP138" s="42"/>
      <c r="CDQ138" s="42"/>
      <c r="CDR138" s="42"/>
      <c r="CDS138" s="42"/>
      <c r="CDT138" s="42"/>
      <c r="CDU138" s="42"/>
      <c r="CDV138" s="42"/>
      <c r="CDW138" s="42"/>
      <c r="CDX138" s="42"/>
      <c r="CDY138" s="42"/>
      <c r="CDZ138" s="42"/>
      <c r="CEA138" s="42"/>
      <c r="CEB138" s="42"/>
      <c r="CEC138" s="42"/>
      <c r="CED138" s="42"/>
      <c r="CEE138" s="42"/>
      <c r="CEF138" s="42"/>
      <c r="CEG138" s="42"/>
      <c r="CEH138" s="42"/>
      <c r="CEI138" s="42"/>
      <c r="CEJ138" s="42"/>
      <c r="CEK138" s="42"/>
      <c r="CEL138" s="42"/>
      <c r="CEM138" s="42"/>
      <c r="CEN138" s="42"/>
      <c r="CEO138" s="42"/>
      <c r="CEP138" s="42"/>
      <c r="CEQ138" s="42"/>
      <c r="CER138" s="42"/>
      <c r="CES138" s="42"/>
      <c r="CET138" s="42"/>
      <c r="CEU138" s="42"/>
      <c r="CEV138" s="42"/>
      <c r="CEW138" s="42"/>
      <c r="CEX138" s="42"/>
      <c r="CEY138" s="42"/>
      <c r="CEZ138" s="42"/>
      <c r="CFA138" s="42"/>
      <c r="CFB138" s="42"/>
      <c r="CFC138" s="42"/>
      <c r="CFD138" s="42"/>
      <c r="CFE138" s="42"/>
      <c r="CFF138" s="42"/>
      <c r="CFG138" s="42"/>
      <c r="CFH138" s="42"/>
      <c r="CFI138" s="42"/>
      <c r="CFJ138" s="42"/>
      <c r="CFK138" s="42"/>
      <c r="CFL138" s="42"/>
      <c r="CFM138" s="42"/>
      <c r="CFN138" s="42"/>
      <c r="CFO138" s="42"/>
      <c r="CFP138" s="42"/>
      <c r="CFQ138" s="42"/>
      <c r="CFR138" s="42"/>
      <c r="CFS138" s="42"/>
      <c r="CFT138" s="42"/>
      <c r="CFU138" s="42"/>
      <c r="CFV138" s="42"/>
      <c r="CFW138" s="42"/>
      <c r="CFX138" s="42"/>
      <c r="CFY138" s="42"/>
      <c r="CFZ138" s="42"/>
      <c r="CGA138" s="42"/>
      <c r="CGB138" s="42"/>
      <c r="CGC138" s="42"/>
      <c r="CGD138" s="42"/>
      <c r="CGE138" s="42"/>
      <c r="CGF138" s="42"/>
      <c r="CGG138" s="42"/>
      <c r="CGH138" s="42"/>
      <c r="CGI138" s="42"/>
      <c r="CGJ138" s="42"/>
      <c r="CGK138" s="42"/>
      <c r="CGL138" s="42"/>
      <c r="CGM138" s="42"/>
      <c r="CGN138" s="42"/>
      <c r="CGO138" s="42"/>
      <c r="CGP138" s="42"/>
      <c r="CGQ138" s="42"/>
      <c r="CGR138" s="42"/>
      <c r="CGS138" s="42"/>
      <c r="CGT138" s="42"/>
      <c r="CGU138" s="42"/>
      <c r="CGV138" s="42"/>
      <c r="CGW138" s="42"/>
      <c r="CGX138" s="42"/>
      <c r="CGY138" s="42"/>
      <c r="CGZ138" s="42"/>
      <c r="CHA138" s="42"/>
      <c r="CHB138" s="42"/>
      <c r="CHC138" s="42"/>
      <c r="CHD138" s="42"/>
      <c r="CHE138" s="42"/>
      <c r="CHF138" s="42"/>
      <c r="CHG138" s="42"/>
      <c r="CHH138" s="42"/>
      <c r="CHI138" s="42"/>
      <c r="CHJ138" s="42"/>
      <c r="CHK138" s="42"/>
      <c r="CHL138" s="42"/>
      <c r="CHM138" s="42"/>
      <c r="CHN138" s="42"/>
      <c r="CHO138" s="42"/>
      <c r="CHP138" s="42"/>
      <c r="CHQ138" s="42"/>
      <c r="CHR138" s="42"/>
      <c r="CHS138" s="42"/>
      <c r="CHT138" s="42"/>
      <c r="CHU138" s="42"/>
      <c r="CHV138" s="42"/>
      <c r="CHW138" s="42"/>
      <c r="CHX138" s="42"/>
      <c r="CHY138" s="42"/>
      <c r="CHZ138" s="42"/>
      <c r="CIA138" s="42"/>
      <c r="CIB138" s="42"/>
      <c r="CIC138" s="42"/>
      <c r="CID138" s="42"/>
      <c r="CIE138" s="42"/>
      <c r="CIF138" s="42"/>
      <c r="CIG138" s="42"/>
      <c r="CIH138" s="42"/>
      <c r="CII138" s="42"/>
      <c r="CIJ138" s="42"/>
      <c r="CIK138" s="42"/>
      <c r="CIL138" s="42"/>
      <c r="CIM138" s="42"/>
      <c r="CIN138" s="42"/>
      <c r="CIO138" s="42"/>
      <c r="CIP138" s="42"/>
      <c r="CIQ138" s="42"/>
      <c r="CIR138" s="42"/>
      <c r="CIS138" s="42"/>
      <c r="CIT138" s="42"/>
      <c r="CIU138" s="42"/>
      <c r="CIV138" s="42"/>
      <c r="CIW138" s="42"/>
      <c r="CIX138" s="42"/>
      <c r="CIY138" s="42"/>
      <c r="CIZ138" s="42"/>
      <c r="CJA138" s="42"/>
      <c r="CJB138" s="42"/>
      <c r="CJC138" s="42"/>
      <c r="CJD138" s="42"/>
      <c r="CJE138" s="42"/>
      <c r="CJF138" s="42"/>
      <c r="CJG138" s="42"/>
      <c r="CJH138" s="42"/>
      <c r="CJI138" s="42"/>
      <c r="CJJ138" s="42"/>
      <c r="CJK138" s="42"/>
      <c r="CJL138" s="42"/>
      <c r="CJM138" s="42"/>
      <c r="CJN138" s="42"/>
      <c r="CJO138" s="42"/>
      <c r="CJP138" s="42"/>
      <c r="CJQ138" s="42"/>
      <c r="CJR138" s="42"/>
      <c r="CJS138" s="42"/>
      <c r="CJT138" s="42"/>
      <c r="CJU138" s="42"/>
      <c r="CJV138" s="42"/>
      <c r="CJW138" s="42"/>
      <c r="CJX138" s="42"/>
      <c r="CJY138" s="42"/>
      <c r="CJZ138" s="42"/>
      <c r="CKA138" s="42"/>
      <c r="CKB138" s="42"/>
      <c r="CKC138" s="42"/>
      <c r="CKD138" s="42"/>
      <c r="CKE138" s="42"/>
      <c r="CKF138" s="42"/>
      <c r="CKG138" s="42"/>
      <c r="CKH138" s="42"/>
      <c r="CKI138" s="42"/>
      <c r="CKJ138" s="42"/>
      <c r="CKK138" s="42"/>
      <c r="CKL138" s="42"/>
      <c r="CKM138" s="42"/>
      <c r="CKN138" s="42"/>
      <c r="CKO138" s="42"/>
      <c r="CKP138" s="42"/>
      <c r="CKQ138" s="42"/>
      <c r="CKR138" s="42"/>
      <c r="CKS138" s="42"/>
      <c r="CKT138" s="42"/>
      <c r="CKU138" s="42"/>
      <c r="CKV138" s="42"/>
      <c r="CKW138" s="42"/>
      <c r="CKX138" s="42"/>
      <c r="CKY138" s="42"/>
      <c r="CKZ138" s="42"/>
      <c r="CLA138" s="42"/>
      <c r="CLB138" s="42"/>
      <c r="CLC138" s="42"/>
      <c r="CLD138" s="42"/>
      <c r="CLE138" s="42"/>
      <c r="CLF138" s="42"/>
      <c r="CLG138" s="42"/>
      <c r="CLH138" s="42"/>
      <c r="CLI138" s="42"/>
      <c r="CLJ138" s="42"/>
      <c r="CLK138" s="42"/>
      <c r="CLL138" s="42"/>
      <c r="CLM138" s="42"/>
      <c r="CLN138" s="42"/>
      <c r="CLO138" s="42"/>
      <c r="CLP138" s="42"/>
      <c r="CLQ138" s="42"/>
      <c r="CLR138" s="42"/>
      <c r="CLS138" s="42"/>
      <c r="CLT138" s="42"/>
      <c r="CLU138" s="42"/>
      <c r="CLV138" s="42"/>
      <c r="CLW138" s="42"/>
      <c r="CLX138" s="42"/>
      <c r="CLY138" s="42"/>
      <c r="CLZ138" s="42"/>
      <c r="CMA138" s="42"/>
      <c r="CMB138" s="42"/>
      <c r="CMC138" s="42"/>
      <c r="CMD138" s="42"/>
      <c r="CME138" s="42"/>
      <c r="CMF138" s="42"/>
      <c r="CMG138" s="42"/>
      <c r="CMH138" s="42"/>
      <c r="CMI138" s="42"/>
      <c r="CMJ138" s="42"/>
      <c r="CMK138" s="42"/>
      <c r="CML138" s="42"/>
      <c r="CMM138" s="42"/>
      <c r="CMN138" s="42"/>
      <c r="CMO138" s="42"/>
      <c r="CMP138" s="42"/>
      <c r="CMQ138" s="42"/>
      <c r="CMR138" s="42"/>
      <c r="CMS138" s="42"/>
      <c r="CMT138" s="42"/>
      <c r="CMU138" s="42"/>
      <c r="CMV138" s="42"/>
      <c r="CMW138" s="42"/>
      <c r="CMX138" s="42"/>
      <c r="CMY138" s="42"/>
      <c r="CMZ138" s="42"/>
      <c r="CNA138" s="42"/>
      <c r="CNB138" s="42"/>
      <c r="CNC138" s="42"/>
      <c r="CND138" s="42"/>
      <c r="CNE138" s="42"/>
      <c r="CNF138" s="42"/>
      <c r="CNG138" s="42"/>
      <c r="CNH138" s="42"/>
      <c r="CNI138" s="42"/>
      <c r="CNJ138" s="42"/>
      <c r="CNK138" s="42"/>
      <c r="CNL138" s="42"/>
      <c r="CNM138" s="42"/>
      <c r="CNN138" s="42"/>
      <c r="CNO138" s="42"/>
      <c r="CNP138" s="42"/>
      <c r="CNQ138" s="42"/>
      <c r="CNR138" s="42"/>
      <c r="CNS138" s="42"/>
      <c r="CNT138" s="42"/>
      <c r="CNU138" s="42"/>
      <c r="CNV138" s="42"/>
      <c r="CNW138" s="42"/>
      <c r="CNX138" s="42"/>
      <c r="CNY138" s="42"/>
      <c r="CNZ138" s="42"/>
      <c r="COA138" s="42"/>
      <c r="COB138" s="42"/>
      <c r="COC138" s="42"/>
      <c r="COD138" s="42"/>
      <c r="COE138" s="42"/>
      <c r="COF138" s="42"/>
      <c r="COG138" s="42"/>
      <c r="COH138" s="42"/>
      <c r="COI138" s="42"/>
      <c r="COJ138" s="42"/>
      <c r="COK138" s="42"/>
      <c r="COL138" s="42"/>
      <c r="COM138" s="42"/>
      <c r="CON138" s="42"/>
      <c r="COO138" s="42"/>
      <c r="COP138" s="42"/>
      <c r="COQ138" s="42"/>
      <c r="COR138" s="42"/>
      <c r="COS138" s="42"/>
      <c r="COT138" s="42"/>
      <c r="COU138" s="42"/>
      <c r="COV138" s="42"/>
      <c r="COW138" s="42"/>
      <c r="COX138" s="42"/>
      <c r="COY138" s="42"/>
      <c r="COZ138" s="42"/>
      <c r="CPA138" s="42"/>
      <c r="CPB138" s="42"/>
      <c r="CPC138" s="42"/>
      <c r="CPD138" s="42"/>
      <c r="CPE138" s="42"/>
      <c r="CPF138" s="42"/>
      <c r="CPG138" s="42"/>
      <c r="CPH138" s="42"/>
      <c r="CPI138" s="42"/>
      <c r="CPJ138" s="42"/>
      <c r="CPK138" s="42"/>
      <c r="CPL138" s="42"/>
      <c r="CPM138" s="42"/>
      <c r="CPN138" s="42"/>
      <c r="CPO138" s="42"/>
      <c r="CPP138" s="42"/>
      <c r="CPQ138" s="42"/>
      <c r="CPR138" s="42"/>
      <c r="CPS138" s="42"/>
      <c r="CPT138" s="42"/>
      <c r="CPU138" s="42"/>
      <c r="CPV138" s="42"/>
      <c r="CPW138" s="42"/>
      <c r="CPX138" s="42"/>
      <c r="CPY138" s="42"/>
      <c r="CPZ138" s="42"/>
      <c r="CQA138" s="42"/>
      <c r="CQB138" s="42"/>
      <c r="CQC138" s="42"/>
      <c r="CQD138" s="42"/>
      <c r="CQE138" s="42"/>
      <c r="CQF138" s="42"/>
      <c r="CQG138" s="42"/>
      <c r="CQH138" s="42"/>
      <c r="CQI138" s="42"/>
      <c r="CQJ138" s="42"/>
      <c r="CQK138" s="42"/>
      <c r="CQL138" s="42"/>
      <c r="CQM138" s="42"/>
      <c r="CQN138" s="42"/>
      <c r="CQO138" s="42"/>
      <c r="CQP138" s="42"/>
      <c r="CQQ138" s="42"/>
      <c r="CQR138" s="42"/>
      <c r="CQS138" s="42"/>
      <c r="CQT138" s="42"/>
      <c r="CQU138" s="42"/>
      <c r="CQV138" s="42"/>
      <c r="CQW138" s="42"/>
      <c r="CQX138" s="42"/>
      <c r="CQY138" s="42"/>
      <c r="CQZ138" s="42"/>
      <c r="CRA138" s="42"/>
      <c r="CRB138" s="42"/>
      <c r="CRC138" s="42"/>
      <c r="CRD138" s="42"/>
      <c r="CRE138" s="42"/>
      <c r="CRF138" s="42"/>
      <c r="CRG138" s="42"/>
      <c r="CRH138" s="42"/>
      <c r="CRI138" s="42"/>
      <c r="CRJ138" s="42"/>
      <c r="CRK138" s="42"/>
      <c r="CRL138" s="42"/>
      <c r="CRM138" s="42"/>
      <c r="CRN138" s="42"/>
      <c r="CRO138" s="42"/>
      <c r="CRP138" s="42"/>
      <c r="CRQ138" s="42"/>
      <c r="CRR138" s="42"/>
      <c r="CRS138" s="42"/>
      <c r="CRT138" s="42"/>
      <c r="CRU138" s="42"/>
      <c r="CRV138" s="42"/>
      <c r="CRW138" s="42"/>
      <c r="CRX138" s="42"/>
      <c r="CRY138" s="42"/>
      <c r="CRZ138" s="42"/>
      <c r="CSA138" s="42"/>
      <c r="CSB138" s="42"/>
      <c r="CSC138" s="42"/>
      <c r="CSD138" s="42"/>
      <c r="CSE138" s="42"/>
      <c r="CSF138" s="42"/>
      <c r="CSG138" s="42"/>
      <c r="CSH138" s="42"/>
      <c r="CSI138" s="42"/>
      <c r="CSJ138" s="42"/>
      <c r="CSK138" s="42"/>
      <c r="CSL138" s="42"/>
      <c r="CSM138" s="42"/>
      <c r="CSN138" s="42"/>
      <c r="CSO138" s="42"/>
      <c r="CSP138" s="42"/>
      <c r="CSQ138" s="42"/>
      <c r="CSR138" s="42"/>
      <c r="CSS138" s="42"/>
      <c r="CST138" s="42"/>
      <c r="CSU138" s="42"/>
      <c r="CSV138" s="42"/>
      <c r="CSW138" s="42"/>
      <c r="CSX138" s="42"/>
      <c r="CSY138" s="42"/>
      <c r="CSZ138" s="42"/>
      <c r="CTA138" s="42"/>
      <c r="CTB138" s="42"/>
      <c r="CTC138" s="42"/>
      <c r="CTD138" s="42"/>
      <c r="CTE138" s="42"/>
      <c r="CTF138" s="42"/>
      <c r="CTG138" s="42"/>
      <c r="CTH138" s="42"/>
      <c r="CTI138" s="42"/>
      <c r="CTJ138" s="42"/>
      <c r="CTK138" s="42"/>
      <c r="CTL138" s="42"/>
      <c r="CTM138" s="42"/>
      <c r="CTN138" s="42"/>
      <c r="CTO138" s="42"/>
      <c r="CTP138" s="42"/>
      <c r="CTQ138" s="42"/>
      <c r="CTR138" s="42"/>
      <c r="CTS138" s="42"/>
      <c r="CTT138" s="42"/>
      <c r="CTU138" s="42"/>
      <c r="CTV138" s="42"/>
      <c r="CTW138" s="42"/>
      <c r="CTX138" s="42"/>
      <c r="CTY138" s="42"/>
      <c r="CTZ138" s="42"/>
      <c r="CUA138" s="42"/>
      <c r="CUB138" s="42"/>
      <c r="CUC138" s="42"/>
      <c r="CUD138" s="42"/>
      <c r="CUE138" s="42"/>
      <c r="CUF138" s="42"/>
      <c r="CUG138" s="42"/>
      <c r="CUH138" s="42"/>
      <c r="CUI138" s="42"/>
      <c r="CUJ138" s="42"/>
      <c r="CUK138" s="42"/>
      <c r="CUL138" s="42"/>
      <c r="CUM138" s="42"/>
      <c r="CUN138" s="42"/>
      <c r="CUO138" s="42"/>
      <c r="CUP138" s="42"/>
      <c r="CUQ138" s="42"/>
      <c r="CUR138" s="42"/>
      <c r="CUS138" s="42"/>
      <c r="CUT138" s="42"/>
      <c r="CUU138" s="42"/>
      <c r="CUV138" s="42"/>
      <c r="CUW138" s="42"/>
      <c r="CUX138" s="42"/>
      <c r="CUY138" s="42"/>
      <c r="CUZ138" s="42"/>
      <c r="CVA138" s="42"/>
      <c r="CVB138" s="42"/>
      <c r="CVC138" s="42"/>
      <c r="CVD138" s="42"/>
      <c r="CVE138" s="42"/>
      <c r="CVF138" s="42"/>
      <c r="CVG138" s="42"/>
      <c r="CVH138" s="42"/>
      <c r="CVI138" s="42"/>
      <c r="CVJ138" s="42"/>
      <c r="CVK138" s="42"/>
      <c r="CVL138" s="42"/>
      <c r="CVM138" s="42"/>
      <c r="CVN138" s="42"/>
      <c r="CVO138" s="42"/>
      <c r="CVP138" s="42"/>
      <c r="CVQ138" s="42"/>
      <c r="CVR138" s="42"/>
      <c r="CVS138" s="42"/>
      <c r="CVT138" s="42"/>
      <c r="CVU138" s="42"/>
      <c r="CVV138" s="42"/>
      <c r="CVW138" s="42"/>
      <c r="CVX138" s="42"/>
      <c r="CVY138" s="42"/>
      <c r="CVZ138" s="42"/>
      <c r="CWA138" s="42"/>
      <c r="CWB138" s="42"/>
      <c r="CWC138" s="42"/>
      <c r="CWD138" s="42"/>
      <c r="CWE138" s="42"/>
      <c r="CWF138" s="42"/>
      <c r="CWG138" s="42"/>
      <c r="CWH138" s="42"/>
      <c r="CWI138" s="42"/>
      <c r="CWJ138" s="42"/>
      <c r="CWK138" s="42"/>
      <c r="CWL138" s="42"/>
      <c r="CWM138" s="42"/>
      <c r="CWN138" s="42"/>
      <c r="CWO138" s="42"/>
      <c r="CWP138" s="42"/>
      <c r="CWQ138" s="42"/>
      <c r="CWR138" s="42"/>
      <c r="CWS138" s="42"/>
      <c r="CWT138" s="42"/>
      <c r="CWU138" s="42"/>
      <c r="CWV138" s="42"/>
      <c r="CWW138" s="42"/>
      <c r="CWX138" s="42"/>
      <c r="CWY138" s="42"/>
      <c r="CWZ138" s="42"/>
      <c r="CXA138" s="42"/>
      <c r="CXB138" s="42"/>
      <c r="CXC138" s="42"/>
      <c r="CXD138" s="42"/>
      <c r="CXE138" s="42"/>
      <c r="CXF138" s="42"/>
      <c r="CXG138" s="42"/>
      <c r="CXH138" s="42"/>
      <c r="CXI138" s="42"/>
      <c r="CXJ138" s="42"/>
      <c r="CXK138" s="42"/>
      <c r="CXL138" s="42"/>
      <c r="CXM138" s="42"/>
      <c r="CXN138" s="42"/>
      <c r="CXO138" s="42"/>
      <c r="CXP138" s="42"/>
      <c r="CXQ138" s="42"/>
      <c r="CXR138" s="42"/>
      <c r="CXS138" s="42"/>
      <c r="CXT138" s="42"/>
      <c r="CXU138" s="42"/>
      <c r="CXV138" s="42"/>
      <c r="CXW138" s="42"/>
      <c r="CXX138" s="42"/>
      <c r="CXY138" s="42"/>
      <c r="CXZ138" s="42"/>
      <c r="CYA138" s="42"/>
      <c r="CYB138" s="42"/>
      <c r="CYC138" s="42"/>
      <c r="CYD138" s="42"/>
      <c r="CYE138" s="42"/>
      <c r="CYF138" s="42"/>
      <c r="CYG138" s="42"/>
      <c r="CYH138" s="42"/>
      <c r="CYI138" s="42"/>
      <c r="CYJ138" s="42"/>
      <c r="CYK138" s="42"/>
      <c r="CYL138" s="42"/>
      <c r="CYM138" s="42"/>
      <c r="CYN138" s="42"/>
      <c r="CYO138" s="42"/>
      <c r="CYP138" s="42"/>
      <c r="CYQ138" s="42"/>
      <c r="CYR138" s="42"/>
      <c r="CYS138" s="42"/>
      <c r="CYT138" s="42"/>
      <c r="CYU138" s="42"/>
      <c r="CYV138" s="42"/>
      <c r="CYW138" s="42"/>
      <c r="CYX138" s="42"/>
      <c r="CYY138" s="42"/>
      <c r="CYZ138" s="42"/>
      <c r="CZA138" s="42"/>
      <c r="CZB138" s="42"/>
      <c r="CZC138" s="42"/>
      <c r="CZD138" s="42"/>
      <c r="CZE138" s="42"/>
      <c r="CZF138" s="42"/>
      <c r="CZG138" s="42"/>
      <c r="CZH138" s="42"/>
      <c r="CZI138" s="42"/>
      <c r="CZJ138" s="42"/>
      <c r="CZK138" s="42"/>
      <c r="CZL138" s="42"/>
      <c r="CZM138" s="42"/>
      <c r="CZN138" s="42"/>
      <c r="CZO138" s="42"/>
      <c r="CZP138" s="42"/>
      <c r="CZQ138" s="42"/>
      <c r="CZR138" s="42"/>
      <c r="CZS138" s="42"/>
      <c r="CZT138" s="42"/>
      <c r="CZU138" s="42"/>
      <c r="CZV138" s="42"/>
      <c r="CZW138" s="42"/>
      <c r="CZX138" s="42"/>
      <c r="CZY138" s="42"/>
      <c r="CZZ138" s="42"/>
      <c r="DAA138" s="42"/>
      <c r="DAB138" s="42"/>
      <c r="DAC138" s="42"/>
      <c r="DAD138" s="42"/>
      <c r="DAE138" s="42"/>
      <c r="DAF138" s="42"/>
      <c r="DAG138" s="42"/>
      <c r="DAH138" s="42"/>
      <c r="DAI138" s="42"/>
      <c r="DAJ138" s="42"/>
      <c r="DAK138" s="42"/>
      <c r="DAL138" s="42"/>
      <c r="DAM138" s="42"/>
      <c r="DAN138" s="42"/>
      <c r="DAO138" s="42"/>
      <c r="DAP138" s="42"/>
      <c r="DAQ138" s="42"/>
      <c r="DAR138" s="42"/>
      <c r="DAS138" s="42"/>
      <c r="DAT138" s="42"/>
      <c r="DAU138" s="42"/>
      <c r="DAV138" s="42"/>
      <c r="DAW138" s="42"/>
      <c r="DAX138" s="42"/>
      <c r="DAY138" s="42"/>
      <c r="DAZ138" s="42"/>
      <c r="DBA138" s="42"/>
      <c r="DBB138" s="42"/>
      <c r="DBC138" s="42"/>
      <c r="DBD138" s="42"/>
      <c r="DBE138" s="42"/>
      <c r="DBF138" s="42"/>
      <c r="DBG138" s="42"/>
      <c r="DBH138" s="42"/>
      <c r="DBI138" s="42"/>
      <c r="DBJ138" s="42"/>
      <c r="DBK138" s="42"/>
      <c r="DBL138" s="42"/>
      <c r="DBM138" s="42"/>
      <c r="DBN138" s="42"/>
      <c r="DBO138" s="42"/>
      <c r="DBP138" s="42"/>
      <c r="DBQ138" s="42"/>
      <c r="DBR138" s="42"/>
      <c r="DBS138" s="42"/>
      <c r="DBT138" s="42"/>
      <c r="DBU138" s="42"/>
      <c r="DBV138" s="42"/>
      <c r="DBW138" s="42"/>
      <c r="DBX138" s="42"/>
      <c r="DBY138" s="42"/>
      <c r="DBZ138" s="42"/>
      <c r="DCA138" s="42"/>
      <c r="DCB138" s="42"/>
      <c r="DCC138" s="42"/>
      <c r="DCD138" s="42"/>
      <c r="DCE138" s="42"/>
      <c r="DCF138" s="42"/>
      <c r="DCG138" s="42"/>
      <c r="DCH138" s="42"/>
      <c r="DCI138" s="42"/>
      <c r="DCJ138" s="42"/>
      <c r="DCK138" s="42"/>
      <c r="DCL138" s="42"/>
      <c r="DCM138" s="42"/>
      <c r="DCN138" s="42"/>
      <c r="DCO138" s="42"/>
      <c r="DCP138" s="42"/>
      <c r="DCQ138" s="42"/>
      <c r="DCR138" s="42"/>
      <c r="DCS138" s="42"/>
      <c r="DCT138" s="42"/>
      <c r="DCU138" s="42"/>
      <c r="DCV138" s="42"/>
      <c r="DCW138" s="42"/>
      <c r="DCX138" s="42"/>
      <c r="DCY138" s="42"/>
      <c r="DCZ138" s="42"/>
      <c r="DDA138" s="42"/>
      <c r="DDB138" s="42"/>
      <c r="DDC138" s="42"/>
      <c r="DDD138" s="42"/>
      <c r="DDE138" s="42"/>
      <c r="DDF138" s="42"/>
      <c r="DDG138" s="42"/>
      <c r="DDH138" s="42"/>
      <c r="DDI138" s="42"/>
      <c r="DDJ138" s="42"/>
      <c r="DDK138" s="42"/>
      <c r="DDL138" s="42"/>
      <c r="DDM138" s="42"/>
      <c r="DDN138" s="42"/>
      <c r="DDO138" s="42"/>
      <c r="DDP138" s="42"/>
      <c r="DDQ138" s="42"/>
      <c r="DDR138" s="42"/>
      <c r="DDS138" s="42"/>
      <c r="DDT138" s="42"/>
      <c r="DDU138" s="42"/>
      <c r="DDV138" s="42"/>
      <c r="DDW138" s="42"/>
      <c r="DDX138" s="42"/>
      <c r="DDY138" s="42"/>
      <c r="DDZ138" s="42"/>
      <c r="DEA138" s="42"/>
      <c r="DEB138" s="42"/>
      <c r="DEC138" s="42"/>
      <c r="DED138" s="42"/>
      <c r="DEE138" s="42"/>
      <c r="DEF138" s="42"/>
      <c r="DEG138" s="42"/>
      <c r="DEH138" s="42"/>
      <c r="DEI138" s="42"/>
      <c r="DEJ138" s="42"/>
      <c r="DEK138" s="42"/>
      <c r="DEL138" s="42"/>
      <c r="DEM138" s="42"/>
      <c r="DEN138" s="42"/>
      <c r="DEO138" s="42"/>
      <c r="DEP138" s="42"/>
      <c r="DEQ138" s="42"/>
      <c r="DER138" s="42"/>
      <c r="DES138" s="42"/>
      <c r="DET138" s="42"/>
      <c r="DEU138" s="42"/>
      <c r="DEV138" s="42"/>
      <c r="DEW138" s="42"/>
      <c r="DEX138" s="42"/>
      <c r="DEY138" s="42"/>
      <c r="DEZ138" s="42"/>
      <c r="DFA138" s="42"/>
      <c r="DFB138" s="42"/>
      <c r="DFC138" s="42"/>
      <c r="DFD138" s="42"/>
      <c r="DFE138" s="42"/>
      <c r="DFF138" s="42"/>
      <c r="DFG138" s="42"/>
      <c r="DFH138" s="42"/>
      <c r="DFI138" s="42"/>
      <c r="DFJ138" s="42"/>
      <c r="DFK138" s="42"/>
      <c r="DFL138" s="42"/>
      <c r="DFM138" s="42"/>
      <c r="DFN138" s="42"/>
      <c r="DFO138" s="42"/>
      <c r="DFP138" s="42"/>
      <c r="DFQ138" s="42"/>
      <c r="DFR138" s="42"/>
      <c r="DFS138" s="42"/>
      <c r="DFT138" s="42"/>
      <c r="DFU138" s="42"/>
      <c r="DFV138" s="42"/>
      <c r="DFW138" s="42"/>
      <c r="DFX138" s="42"/>
      <c r="DFY138" s="42"/>
      <c r="DFZ138" s="42"/>
      <c r="DGA138" s="42"/>
      <c r="DGB138" s="42"/>
      <c r="DGC138" s="42"/>
      <c r="DGD138" s="42"/>
      <c r="DGE138" s="42"/>
      <c r="DGF138" s="42"/>
      <c r="DGG138" s="42"/>
      <c r="DGH138" s="42"/>
      <c r="DGI138" s="42"/>
      <c r="DGJ138" s="42"/>
      <c r="DGK138" s="42"/>
      <c r="DGL138" s="42"/>
      <c r="DGM138" s="42"/>
      <c r="DGN138" s="42"/>
      <c r="DGO138" s="42"/>
      <c r="DGP138" s="42"/>
      <c r="DGQ138" s="42"/>
      <c r="DGR138" s="42"/>
      <c r="DGS138" s="42"/>
      <c r="DGT138" s="42"/>
      <c r="DGU138" s="42"/>
      <c r="DGV138" s="42"/>
      <c r="DGW138" s="42"/>
      <c r="DGX138" s="42"/>
      <c r="DGY138" s="42"/>
      <c r="DGZ138" s="42"/>
      <c r="DHA138" s="42"/>
      <c r="DHB138" s="42"/>
      <c r="DHC138" s="42"/>
      <c r="DHD138" s="42"/>
      <c r="DHE138" s="42"/>
      <c r="DHF138" s="42"/>
      <c r="DHG138" s="42"/>
      <c r="DHH138" s="42"/>
      <c r="DHI138" s="42"/>
      <c r="DHJ138" s="42"/>
      <c r="DHK138" s="42"/>
      <c r="DHL138" s="42"/>
      <c r="DHM138" s="42"/>
      <c r="DHN138" s="42"/>
      <c r="DHO138" s="42"/>
      <c r="DHP138" s="42"/>
      <c r="DHQ138" s="42"/>
      <c r="DHR138" s="42"/>
      <c r="DHS138" s="42"/>
      <c r="DHT138" s="42"/>
      <c r="DHU138" s="42"/>
      <c r="DHV138" s="42"/>
      <c r="DHW138" s="42"/>
      <c r="DHX138" s="42"/>
      <c r="DHY138" s="42"/>
      <c r="DHZ138" s="42"/>
      <c r="DIA138" s="42"/>
      <c r="DIB138" s="42"/>
      <c r="DIC138" s="42"/>
      <c r="DID138" s="42"/>
      <c r="DIE138" s="42"/>
      <c r="DIF138" s="42"/>
      <c r="DIG138" s="42"/>
      <c r="DIH138" s="42"/>
      <c r="DII138" s="42"/>
      <c r="DIJ138" s="42"/>
      <c r="DIK138" s="42"/>
      <c r="DIL138" s="42"/>
      <c r="DIM138" s="42"/>
      <c r="DIN138" s="42"/>
      <c r="DIO138" s="42"/>
      <c r="DIP138" s="42"/>
      <c r="DIQ138" s="42"/>
      <c r="DIR138" s="42"/>
      <c r="DIS138" s="42"/>
      <c r="DIT138" s="42"/>
      <c r="DIU138" s="42"/>
      <c r="DIV138" s="42"/>
      <c r="DIW138" s="42"/>
      <c r="DIX138" s="42"/>
      <c r="DIY138" s="42"/>
      <c r="DIZ138" s="42"/>
      <c r="DJA138" s="42"/>
      <c r="DJB138" s="42"/>
      <c r="DJC138" s="42"/>
      <c r="DJD138" s="42"/>
      <c r="DJE138" s="42"/>
      <c r="DJF138" s="42"/>
      <c r="DJG138" s="42"/>
      <c r="DJH138" s="42"/>
      <c r="DJI138" s="42"/>
      <c r="DJJ138" s="42"/>
      <c r="DJK138" s="42"/>
      <c r="DJL138" s="42"/>
      <c r="DJM138" s="42"/>
      <c r="DJN138" s="42"/>
      <c r="DJO138" s="42"/>
      <c r="DJP138" s="42"/>
      <c r="DJQ138" s="42"/>
      <c r="DJR138" s="42"/>
      <c r="DJS138" s="42"/>
      <c r="DJT138" s="42"/>
      <c r="DJU138" s="42"/>
      <c r="DJV138" s="42"/>
      <c r="DJW138" s="42"/>
      <c r="DJX138" s="42"/>
      <c r="DJY138" s="42"/>
      <c r="DJZ138" s="42"/>
      <c r="DKA138" s="42"/>
      <c r="DKB138" s="42"/>
      <c r="DKC138" s="42"/>
      <c r="DKD138" s="42"/>
      <c r="DKE138" s="42"/>
      <c r="DKF138" s="42"/>
      <c r="DKG138" s="42"/>
      <c r="DKH138" s="42"/>
      <c r="DKI138" s="42"/>
      <c r="DKJ138" s="42"/>
      <c r="DKK138" s="42"/>
      <c r="DKL138" s="42"/>
      <c r="DKM138" s="42"/>
      <c r="DKN138" s="42"/>
      <c r="DKO138" s="42"/>
      <c r="DKP138" s="42"/>
      <c r="DKQ138" s="42"/>
      <c r="DKR138" s="42"/>
      <c r="DKS138" s="42"/>
      <c r="DKT138" s="42"/>
      <c r="DKU138" s="42"/>
      <c r="DKV138" s="42"/>
      <c r="DKW138" s="42"/>
      <c r="DKX138" s="42"/>
      <c r="DKY138" s="42"/>
      <c r="DKZ138" s="42"/>
      <c r="DLA138" s="42"/>
      <c r="DLB138" s="42"/>
      <c r="DLC138" s="42"/>
      <c r="DLD138" s="42"/>
      <c r="DLE138" s="42"/>
      <c r="DLF138" s="42"/>
      <c r="DLG138" s="42"/>
      <c r="DLH138" s="42"/>
      <c r="DLI138" s="42"/>
      <c r="DLJ138" s="42"/>
      <c r="DLK138" s="42"/>
      <c r="DLL138" s="42"/>
      <c r="DLM138" s="42"/>
      <c r="DLN138" s="42"/>
      <c r="DLO138" s="42"/>
      <c r="DLP138" s="42"/>
      <c r="DLQ138" s="42"/>
      <c r="DLR138" s="42"/>
      <c r="DLS138" s="42"/>
      <c r="DLT138" s="42"/>
      <c r="DLU138" s="42"/>
      <c r="DLV138" s="42"/>
      <c r="DLW138" s="42"/>
      <c r="DLX138" s="42"/>
      <c r="DLY138" s="42"/>
      <c r="DLZ138" s="42"/>
      <c r="DMA138" s="42"/>
      <c r="DMB138" s="42"/>
      <c r="DMC138" s="42"/>
      <c r="DMD138" s="42"/>
      <c r="DME138" s="42"/>
      <c r="DMF138" s="42"/>
      <c r="DMG138" s="42"/>
      <c r="DMH138" s="42"/>
      <c r="DMI138" s="42"/>
      <c r="DMJ138" s="42"/>
      <c r="DMK138" s="42"/>
      <c r="DML138" s="42"/>
      <c r="DMM138" s="42"/>
      <c r="DMN138" s="42"/>
      <c r="DMO138" s="42"/>
      <c r="DMP138" s="42"/>
      <c r="DMQ138" s="42"/>
      <c r="DMR138" s="42"/>
      <c r="DMS138" s="42"/>
      <c r="DMT138" s="42"/>
      <c r="DMU138" s="42"/>
      <c r="DMV138" s="42"/>
      <c r="DMW138" s="42"/>
      <c r="DMX138" s="42"/>
      <c r="DMY138" s="42"/>
      <c r="DMZ138" s="42"/>
      <c r="DNA138" s="42"/>
      <c r="DNB138" s="42"/>
      <c r="DNC138" s="42"/>
      <c r="DND138" s="42"/>
      <c r="DNE138" s="42"/>
      <c r="DNF138" s="42"/>
      <c r="DNG138" s="42"/>
      <c r="DNH138" s="42"/>
      <c r="DNI138" s="42"/>
      <c r="DNJ138" s="42"/>
      <c r="DNK138" s="42"/>
      <c r="DNL138" s="42"/>
      <c r="DNM138" s="42"/>
      <c r="DNN138" s="42"/>
      <c r="DNO138" s="42"/>
      <c r="DNP138" s="42"/>
      <c r="DNQ138" s="42"/>
      <c r="DNR138" s="42"/>
      <c r="DNS138" s="42"/>
      <c r="DNT138" s="42"/>
      <c r="DNU138" s="42"/>
      <c r="DNV138" s="42"/>
      <c r="DNW138" s="42"/>
      <c r="DNX138" s="42"/>
      <c r="DNY138" s="42"/>
      <c r="DNZ138" s="42"/>
      <c r="DOA138" s="42"/>
      <c r="DOB138" s="42"/>
      <c r="DOC138" s="42"/>
      <c r="DOD138" s="42"/>
      <c r="DOE138" s="42"/>
      <c r="DOF138" s="42"/>
      <c r="DOG138" s="42"/>
      <c r="DOH138" s="42"/>
      <c r="DOI138" s="42"/>
      <c r="DOJ138" s="42"/>
      <c r="DOK138" s="42"/>
      <c r="DOL138" s="42"/>
      <c r="DOM138" s="42"/>
      <c r="DON138" s="42"/>
      <c r="DOO138" s="42"/>
      <c r="DOP138" s="42"/>
      <c r="DOQ138" s="42"/>
      <c r="DOR138" s="42"/>
      <c r="DOS138" s="42"/>
      <c r="DOT138" s="42"/>
      <c r="DOU138" s="42"/>
      <c r="DOV138" s="42"/>
      <c r="DOW138" s="42"/>
      <c r="DOX138" s="42"/>
      <c r="DOY138" s="42"/>
      <c r="DOZ138" s="42"/>
      <c r="DPA138" s="42"/>
      <c r="DPB138" s="42"/>
      <c r="DPC138" s="42"/>
      <c r="DPD138" s="42"/>
      <c r="DPE138" s="42"/>
      <c r="DPF138" s="42"/>
      <c r="DPG138" s="42"/>
      <c r="DPH138" s="42"/>
      <c r="DPI138" s="42"/>
      <c r="DPJ138" s="42"/>
      <c r="DPK138" s="42"/>
      <c r="DPL138" s="42"/>
      <c r="DPM138" s="42"/>
      <c r="DPN138" s="42"/>
      <c r="DPO138" s="42"/>
      <c r="DPP138" s="42"/>
      <c r="DPQ138" s="42"/>
      <c r="DPR138" s="42"/>
      <c r="DPS138" s="42"/>
      <c r="DPT138" s="42"/>
      <c r="DPU138" s="42"/>
      <c r="DPV138" s="42"/>
      <c r="DPW138" s="42"/>
      <c r="DPX138" s="42"/>
      <c r="DPY138" s="42"/>
      <c r="DPZ138" s="42"/>
      <c r="DQA138" s="42"/>
      <c r="DQB138" s="42"/>
      <c r="DQC138" s="42"/>
      <c r="DQD138" s="42"/>
      <c r="DQE138" s="42"/>
      <c r="DQF138" s="42"/>
      <c r="DQG138" s="42"/>
      <c r="DQH138" s="42"/>
      <c r="DQI138" s="42"/>
      <c r="DQJ138" s="42"/>
      <c r="DQK138" s="42"/>
      <c r="DQL138" s="42"/>
      <c r="DQM138" s="42"/>
      <c r="DQN138" s="42"/>
      <c r="DQO138" s="42"/>
      <c r="DQP138" s="42"/>
      <c r="DQQ138" s="42"/>
      <c r="DQR138" s="42"/>
      <c r="DQS138" s="42"/>
      <c r="DQT138" s="42"/>
      <c r="DQU138" s="42"/>
      <c r="DQV138" s="42"/>
      <c r="DQW138" s="42"/>
      <c r="DQX138" s="42"/>
      <c r="DQY138" s="42"/>
      <c r="DQZ138" s="42"/>
      <c r="DRA138" s="42"/>
      <c r="DRB138" s="42"/>
      <c r="DRC138" s="42"/>
      <c r="DRD138" s="42"/>
      <c r="DRE138" s="42"/>
      <c r="DRF138" s="42"/>
      <c r="DRG138" s="42"/>
      <c r="DRH138" s="42"/>
      <c r="DRI138" s="42"/>
      <c r="DRJ138" s="42"/>
      <c r="DRK138" s="42"/>
      <c r="DRL138" s="42"/>
      <c r="DRM138" s="42"/>
      <c r="DRN138" s="42"/>
      <c r="DRO138" s="42"/>
      <c r="DRP138" s="42"/>
      <c r="DRQ138" s="42"/>
      <c r="DRR138" s="42"/>
      <c r="DRS138" s="42"/>
      <c r="DRT138" s="42"/>
      <c r="DRU138" s="42"/>
      <c r="DRV138" s="42"/>
      <c r="DRW138" s="42"/>
      <c r="DRX138" s="42"/>
      <c r="DRY138" s="42"/>
      <c r="DRZ138" s="42"/>
      <c r="DSA138" s="42"/>
      <c r="DSB138" s="42"/>
      <c r="DSC138" s="42"/>
      <c r="DSD138" s="42"/>
      <c r="DSE138" s="42"/>
      <c r="DSF138" s="42"/>
      <c r="DSG138" s="42"/>
      <c r="DSH138" s="42"/>
      <c r="DSI138" s="42"/>
      <c r="DSJ138" s="42"/>
      <c r="DSK138" s="42"/>
      <c r="DSL138" s="42"/>
      <c r="DSM138" s="42"/>
      <c r="DSN138" s="42"/>
      <c r="DSO138" s="42"/>
      <c r="DSP138" s="42"/>
      <c r="DSQ138" s="42"/>
      <c r="DSR138" s="42"/>
      <c r="DSS138" s="42"/>
      <c r="DST138" s="42"/>
      <c r="DSU138" s="42"/>
      <c r="DSV138" s="42"/>
      <c r="DSW138" s="42"/>
      <c r="DSX138" s="42"/>
      <c r="DSY138" s="42"/>
      <c r="DSZ138" s="42"/>
      <c r="DTA138" s="42"/>
      <c r="DTB138" s="42"/>
      <c r="DTC138" s="42"/>
      <c r="DTD138" s="42"/>
      <c r="DTE138" s="42"/>
      <c r="DTF138" s="42"/>
      <c r="DTG138" s="42"/>
      <c r="DTH138" s="42"/>
      <c r="DTI138" s="42"/>
      <c r="DTJ138" s="42"/>
      <c r="DTK138" s="42"/>
      <c r="DTL138" s="42"/>
      <c r="DTM138" s="42"/>
      <c r="DTN138" s="42"/>
      <c r="DTO138" s="42"/>
      <c r="DTP138" s="42"/>
      <c r="DTQ138" s="42"/>
      <c r="DTR138" s="42"/>
      <c r="DTS138" s="42"/>
      <c r="DTT138" s="42"/>
      <c r="DTU138" s="42"/>
      <c r="DTV138" s="42"/>
      <c r="DTW138" s="42"/>
      <c r="DTX138" s="42"/>
      <c r="DTY138" s="42"/>
      <c r="DTZ138" s="42"/>
      <c r="DUA138" s="42"/>
      <c r="DUB138" s="42"/>
      <c r="DUC138" s="42"/>
      <c r="DUD138" s="42"/>
      <c r="DUE138" s="42"/>
      <c r="DUF138" s="42"/>
      <c r="DUG138" s="42"/>
      <c r="DUH138" s="42"/>
      <c r="DUI138" s="42"/>
      <c r="DUJ138" s="42"/>
      <c r="DUK138" s="42"/>
      <c r="DUL138" s="42"/>
      <c r="DUM138" s="42"/>
      <c r="DUN138" s="42"/>
      <c r="DUO138" s="42"/>
      <c r="DUP138" s="42"/>
      <c r="DUQ138" s="42"/>
      <c r="DUR138" s="42"/>
      <c r="DUS138" s="42"/>
      <c r="DUT138" s="42"/>
      <c r="DUU138" s="42"/>
      <c r="DUV138" s="42"/>
      <c r="DUW138" s="42"/>
      <c r="DUX138" s="42"/>
      <c r="DUY138" s="42"/>
      <c r="DUZ138" s="42"/>
      <c r="DVA138" s="42"/>
      <c r="DVB138" s="42"/>
      <c r="DVC138" s="42"/>
      <c r="DVD138" s="42"/>
      <c r="DVE138" s="42"/>
      <c r="DVF138" s="42"/>
      <c r="DVG138" s="42"/>
      <c r="DVH138" s="42"/>
      <c r="DVI138" s="42"/>
      <c r="DVJ138" s="42"/>
      <c r="DVK138" s="42"/>
      <c r="DVL138" s="42"/>
      <c r="DVM138" s="42"/>
      <c r="DVN138" s="42"/>
      <c r="DVO138" s="42"/>
      <c r="DVP138" s="42"/>
      <c r="DVQ138" s="42"/>
      <c r="DVR138" s="42"/>
      <c r="DVS138" s="42"/>
      <c r="DVT138" s="42"/>
      <c r="DVU138" s="42"/>
      <c r="DVV138" s="42"/>
      <c r="DVW138" s="42"/>
      <c r="DVX138" s="42"/>
      <c r="DVY138" s="42"/>
      <c r="DVZ138" s="42"/>
      <c r="DWA138" s="42"/>
      <c r="DWB138" s="42"/>
      <c r="DWC138" s="42"/>
      <c r="DWD138" s="42"/>
      <c r="DWE138" s="42"/>
      <c r="DWF138" s="42"/>
      <c r="DWG138" s="42"/>
      <c r="DWH138" s="42"/>
      <c r="DWI138" s="42"/>
      <c r="DWJ138" s="42"/>
      <c r="DWK138" s="42"/>
      <c r="DWL138" s="42"/>
      <c r="DWM138" s="42"/>
      <c r="DWN138" s="42"/>
      <c r="DWO138" s="42"/>
      <c r="DWP138" s="42"/>
      <c r="DWQ138" s="42"/>
      <c r="DWR138" s="42"/>
      <c r="DWS138" s="42"/>
      <c r="DWT138" s="42"/>
      <c r="DWU138" s="42"/>
      <c r="DWV138" s="42"/>
      <c r="DWW138" s="42"/>
      <c r="DWX138" s="42"/>
      <c r="DWY138" s="42"/>
      <c r="DWZ138" s="42"/>
      <c r="DXA138" s="42"/>
      <c r="DXB138" s="42"/>
      <c r="DXC138" s="42"/>
      <c r="DXD138" s="42"/>
      <c r="DXE138" s="42"/>
      <c r="DXF138" s="42"/>
      <c r="DXG138" s="42"/>
      <c r="DXH138" s="42"/>
      <c r="DXI138" s="42"/>
      <c r="DXJ138" s="42"/>
      <c r="DXK138" s="42"/>
      <c r="DXL138" s="42"/>
      <c r="DXM138" s="42"/>
      <c r="DXN138" s="42"/>
      <c r="DXO138" s="42"/>
      <c r="DXP138" s="42"/>
      <c r="DXQ138" s="42"/>
      <c r="DXR138" s="42"/>
      <c r="DXS138" s="42"/>
      <c r="DXT138" s="42"/>
      <c r="DXU138" s="42"/>
      <c r="DXV138" s="42"/>
      <c r="DXW138" s="42"/>
      <c r="DXX138" s="42"/>
      <c r="DXY138" s="42"/>
      <c r="DXZ138" s="42"/>
      <c r="DYA138" s="42"/>
      <c r="DYB138" s="42"/>
      <c r="DYC138" s="42"/>
      <c r="DYD138" s="42"/>
      <c r="DYE138" s="42"/>
      <c r="DYF138" s="42"/>
      <c r="DYG138" s="42"/>
      <c r="DYH138" s="42"/>
      <c r="DYI138" s="42"/>
      <c r="DYJ138" s="42"/>
      <c r="DYK138" s="42"/>
      <c r="DYL138" s="42"/>
      <c r="DYM138" s="42"/>
      <c r="DYN138" s="42"/>
      <c r="DYO138" s="42"/>
      <c r="DYP138" s="42"/>
      <c r="DYQ138" s="42"/>
      <c r="DYR138" s="42"/>
      <c r="DYS138" s="42"/>
      <c r="DYT138" s="42"/>
      <c r="DYU138" s="42"/>
      <c r="DYV138" s="42"/>
      <c r="DYW138" s="42"/>
      <c r="DYX138" s="42"/>
      <c r="DYY138" s="42"/>
      <c r="DYZ138" s="42"/>
      <c r="DZA138" s="42"/>
      <c r="DZB138" s="42"/>
      <c r="DZC138" s="42"/>
      <c r="DZD138" s="42"/>
      <c r="DZE138" s="42"/>
      <c r="DZF138" s="42"/>
      <c r="DZG138" s="42"/>
      <c r="DZH138" s="42"/>
      <c r="DZI138" s="42"/>
      <c r="DZJ138" s="42"/>
      <c r="DZK138" s="42"/>
      <c r="DZL138" s="42"/>
      <c r="DZM138" s="42"/>
      <c r="DZN138" s="42"/>
      <c r="DZO138" s="42"/>
      <c r="DZP138" s="42"/>
      <c r="DZQ138" s="42"/>
      <c r="DZR138" s="42"/>
      <c r="DZS138" s="42"/>
      <c r="DZT138" s="42"/>
      <c r="DZU138" s="42"/>
      <c r="DZV138" s="42"/>
      <c r="DZW138" s="42"/>
      <c r="DZX138" s="42"/>
      <c r="DZY138" s="42"/>
      <c r="DZZ138" s="42"/>
      <c r="EAA138" s="42"/>
      <c r="EAB138" s="42"/>
      <c r="EAC138" s="42"/>
      <c r="EAD138" s="42"/>
      <c r="EAE138" s="42"/>
      <c r="EAF138" s="42"/>
      <c r="EAG138" s="42"/>
      <c r="EAH138" s="42"/>
      <c r="EAI138" s="42"/>
      <c r="EAJ138" s="42"/>
      <c r="EAK138" s="42"/>
      <c r="EAL138" s="42"/>
      <c r="EAM138" s="42"/>
      <c r="EAN138" s="42"/>
      <c r="EAO138" s="42"/>
      <c r="EAP138" s="42"/>
      <c r="EAQ138" s="42"/>
      <c r="EAR138" s="42"/>
      <c r="EAS138" s="42"/>
      <c r="EAT138" s="42"/>
      <c r="EAU138" s="42"/>
      <c r="EAV138" s="42"/>
      <c r="EAW138" s="42"/>
      <c r="EAX138" s="42"/>
      <c r="EAY138" s="42"/>
      <c r="EAZ138" s="42"/>
      <c r="EBA138" s="42"/>
      <c r="EBB138" s="42"/>
      <c r="EBC138" s="42"/>
      <c r="EBD138" s="42"/>
      <c r="EBE138" s="42"/>
      <c r="EBF138" s="42"/>
      <c r="EBG138" s="42"/>
      <c r="EBH138" s="42"/>
      <c r="EBI138" s="42"/>
      <c r="EBJ138" s="42"/>
      <c r="EBK138" s="42"/>
      <c r="EBL138" s="42"/>
      <c r="EBM138" s="42"/>
      <c r="EBN138" s="42"/>
      <c r="EBO138" s="42"/>
      <c r="EBP138" s="42"/>
      <c r="EBQ138" s="42"/>
      <c r="EBR138" s="42"/>
      <c r="EBS138" s="42"/>
      <c r="EBT138" s="42"/>
      <c r="EBU138" s="42"/>
      <c r="EBV138" s="42"/>
      <c r="EBW138" s="42"/>
      <c r="EBX138" s="42"/>
      <c r="EBY138" s="42"/>
      <c r="EBZ138" s="42"/>
      <c r="ECA138" s="42"/>
      <c r="ECB138" s="42"/>
      <c r="ECC138" s="42"/>
      <c r="ECD138" s="42"/>
      <c r="ECE138" s="42"/>
      <c r="ECF138" s="42"/>
      <c r="ECG138" s="42"/>
      <c r="ECH138" s="42"/>
      <c r="ECI138" s="42"/>
      <c r="ECJ138" s="42"/>
      <c r="ECK138" s="42"/>
      <c r="ECL138" s="42"/>
      <c r="ECM138" s="42"/>
      <c r="ECN138" s="42"/>
      <c r="ECO138" s="42"/>
      <c r="ECP138" s="42"/>
      <c r="ECQ138" s="42"/>
      <c r="ECR138" s="42"/>
      <c r="ECS138" s="42"/>
      <c r="ECT138" s="42"/>
      <c r="ECU138" s="42"/>
      <c r="ECV138" s="42"/>
      <c r="ECW138" s="42"/>
      <c r="ECX138" s="42"/>
      <c r="ECY138" s="42"/>
      <c r="ECZ138" s="42"/>
      <c r="EDA138" s="42"/>
      <c r="EDB138" s="42"/>
      <c r="EDC138" s="42"/>
      <c r="EDD138" s="42"/>
      <c r="EDE138" s="42"/>
      <c r="EDF138" s="42"/>
      <c r="EDG138" s="42"/>
      <c r="EDH138" s="42"/>
      <c r="EDI138" s="42"/>
      <c r="EDJ138" s="42"/>
      <c r="EDK138" s="42"/>
      <c r="EDL138" s="42"/>
      <c r="EDM138" s="42"/>
      <c r="EDN138" s="42"/>
      <c r="EDO138" s="42"/>
      <c r="EDP138" s="42"/>
      <c r="EDQ138" s="42"/>
      <c r="EDR138" s="42"/>
      <c r="EDS138" s="42"/>
      <c r="EDT138" s="42"/>
      <c r="EDU138" s="42"/>
      <c r="EDV138" s="42"/>
      <c r="EDW138" s="42"/>
      <c r="EDX138" s="42"/>
      <c r="EDY138" s="42"/>
      <c r="EDZ138" s="42"/>
      <c r="EEA138" s="42"/>
      <c r="EEB138" s="42"/>
      <c r="EEC138" s="42"/>
      <c r="EED138" s="42"/>
      <c r="EEE138" s="42"/>
      <c r="EEF138" s="42"/>
      <c r="EEG138" s="42"/>
      <c r="EEH138" s="42"/>
      <c r="EEI138" s="42"/>
      <c r="EEJ138" s="42"/>
      <c r="EEK138" s="42"/>
      <c r="EEL138" s="42"/>
      <c r="EEM138" s="42"/>
      <c r="EEN138" s="42"/>
      <c r="EEO138" s="42"/>
      <c r="EEP138" s="42"/>
      <c r="EEQ138" s="42"/>
      <c r="EER138" s="42"/>
      <c r="EES138" s="42"/>
      <c r="EET138" s="42"/>
      <c r="EEU138" s="42"/>
      <c r="EEV138" s="42"/>
      <c r="EEW138" s="42"/>
      <c r="EEX138" s="42"/>
      <c r="EEY138" s="42"/>
      <c r="EEZ138" s="42"/>
      <c r="EFA138" s="42"/>
      <c r="EFB138" s="42"/>
      <c r="EFC138" s="42"/>
      <c r="EFD138" s="42"/>
      <c r="EFE138" s="42"/>
      <c r="EFF138" s="42"/>
      <c r="EFG138" s="42"/>
      <c r="EFH138" s="42"/>
      <c r="EFI138" s="42"/>
      <c r="EFJ138" s="42"/>
      <c r="EFK138" s="42"/>
      <c r="EFL138" s="42"/>
      <c r="EFM138" s="42"/>
      <c r="EFN138" s="42"/>
      <c r="EFO138" s="42"/>
      <c r="EFP138" s="42"/>
      <c r="EFQ138" s="42"/>
      <c r="EFR138" s="42"/>
      <c r="EFS138" s="42"/>
      <c r="EFT138" s="42"/>
      <c r="EFU138" s="42"/>
      <c r="EFV138" s="42"/>
      <c r="EFW138" s="42"/>
      <c r="EFX138" s="42"/>
      <c r="EFY138" s="42"/>
      <c r="EFZ138" s="42"/>
      <c r="EGA138" s="42"/>
      <c r="EGB138" s="42"/>
      <c r="EGC138" s="42"/>
      <c r="EGD138" s="42"/>
      <c r="EGE138" s="42"/>
      <c r="EGF138" s="42"/>
      <c r="EGG138" s="42"/>
      <c r="EGH138" s="42"/>
      <c r="EGI138" s="42"/>
      <c r="EGJ138" s="42"/>
      <c r="EGK138" s="42"/>
      <c r="EGL138" s="42"/>
      <c r="EGM138" s="42"/>
      <c r="EGN138" s="42"/>
      <c r="EGO138" s="42"/>
      <c r="EGP138" s="42"/>
      <c r="EGQ138" s="42"/>
      <c r="EGR138" s="42"/>
      <c r="EGS138" s="42"/>
      <c r="EGT138" s="42"/>
      <c r="EGU138" s="42"/>
      <c r="EGV138" s="42"/>
      <c r="EGW138" s="42"/>
      <c r="EGX138" s="42"/>
      <c r="EGY138" s="42"/>
      <c r="EGZ138" s="42"/>
      <c r="EHA138" s="42"/>
      <c r="EHB138" s="42"/>
      <c r="EHC138" s="42"/>
      <c r="EHD138" s="42"/>
      <c r="EHE138" s="42"/>
      <c r="EHF138" s="42"/>
      <c r="EHG138" s="42"/>
      <c r="EHH138" s="42"/>
      <c r="EHI138" s="42"/>
      <c r="EHJ138" s="42"/>
      <c r="EHK138" s="42"/>
      <c r="EHL138" s="42"/>
      <c r="EHM138" s="42"/>
      <c r="EHN138" s="42"/>
      <c r="EHO138" s="42"/>
      <c r="EHP138" s="42"/>
      <c r="EHQ138" s="42"/>
      <c r="EHR138" s="42"/>
      <c r="EHS138" s="42"/>
      <c r="EHT138" s="42"/>
      <c r="EHU138" s="42"/>
      <c r="EHV138" s="42"/>
      <c r="EHW138" s="42"/>
      <c r="EHX138" s="42"/>
      <c r="EHY138" s="42"/>
      <c r="EHZ138" s="42"/>
      <c r="EIA138" s="42"/>
      <c r="EIB138" s="42"/>
      <c r="EIC138" s="42"/>
      <c r="EID138" s="42"/>
      <c r="EIE138" s="42"/>
      <c r="EIF138" s="42"/>
      <c r="EIG138" s="42"/>
      <c r="EIH138" s="42"/>
      <c r="EII138" s="42"/>
      <c r="EIJ138" s="42"/>
      <c r="EIK138" s="42"/>
      <c r="EIL138" s="42"/>
      <c r="EIM138" s="42"/>
      <c r="EIN138" s="42"/>
      <c r="EIO138" s="42"/>
      <c r="EIP138" s="42"/>
      <c r="EIQ138" s="42"/>
      <c r="EIR138" s="42"/>
      <c r="EIS138" s="42"/>
      <c r="EIT138" s="42"/>
      <c r="EIU138" s="42"/>
      <c r="EIV138" s="42"/>
      <c r="EIW138" s="42"/>
      <c r="EIX138" s="42"/>
      <c r="EIY138" s="42"/>
      <c r="EIZ138" s="42"/>
      <c r="EJA138" s="42"/>
      <c r="EJB138" s="42"/>
      <c r="EJC138" s="42"/>
      <c r="EJD138" s="42"/>
      <c r="EJE138" s="42"/>
      <c r="EJF138" s="42"/>
      <c r="EJG138" s="42"/>
      <c r="EJH138" s="42"/>
      <c r="EJI138" s="42"/>
      <c r="EJJ138" s="42"/>
      <c r="EJK138" s="42"/>
      <c r="EJL138" s="42"/>
      <c r="EJM138" s="42"/>
      <c r="EJN138" s="42"/>
      <c r="EJO138" s="42"/>
      <c r="EJP138" s="42"/>
      <c r="EJQ138" s="42"/>
      <c r="EJR138" s="42"/>
      <c r="EJS138" s="42"/>
      <c r="EJT138" s="42"/>
      <c r="EJU138" s="42"/>
      <c r="EJV138" s="42"/>
      <c r="EJW138" s="42"/>
      <c r="EJX138" s="42"/>
      <c r="EJY138" s="42"/>
      <c r="EJZ138" s="42"/>
      <c r="EKA138" s="42"/>
      <c r="EKB138" s="42"/>
      <c r="EKC138" s="42"/>
      <c r="EKD138" s="42"/>
      <c r="EKE138" s="42"/>
      <c r="EKF138" s="42"/>
      <c r="EKG138" s="42"/>
      <c r="EKH138" s="42"/>
      <c r="EKI138" s="42"/>
      <c r="EKJ138" s="42"/>
      <c r="EKK138" s="42"/>
      <c r="EKL138" s="42"/>
      <c r="EKM138" s="42"/>
      <c r="EKN138" s="42"/>
      <c r="EKO138" s="42"/>
      <c r="EKP138" s="42"/>
      <c r="EKQ138" s="42"/>
      <c r="EKR138" s="42"/>
      <c r="EKS138" s="42"/>
      <c r="EKT138" s="42"/>
      <c r="EKU138" s="42"/>
      <c r="EKV138" s="42"/>
      <c r="EKW138" s="42"/>
      <c r="EKX138" s="42"/>
      <c r="EKY138" s="42"/>
      <c r="EKZ138" s="42"/>
      <c r="ELA138" s="42"/>
      <c r="ELB138" s="42"/>
      <c r="ELC138" s="42"/>
      <c r="ELD138" s="42"/>
      <c r="ELE138" s="42"/>
      <c r="ELF138" s="42"/>
      <c r="ELG138" s="42"/>
      <c r="ELH138" s="42"/>
      <c r="ELI138" s="42"/>
      <c r="ELJ138" s="42"/>
      <c r="ELK138" s="42"/>
      <c r="ELL138" s="42"/>
      <c r="ELM138" s="42"/>
      <c r="ELN138" s="42"/>
      <c r="ELO138" s="42"/>
      <c r="ELP138" s="42"/>
      <c r="ELQ138" s="42"/>
      <c r="ELR138" s="42"/>
      <c r="ELS138" s="42"/>
      <c r="ELT138" s="42"/>
      <c r="ELU138" s="42"/>
      <c r="ELV138" s="42"/>
      <c r="ELW138" s="42"/>
      <c r="ELX138" s="42"/>
      <c r="ELY138" s="42"/>
      <c r="ELZ138" s="42"/>
      <c r="EMA138" s="42"/>
      <c r="EMB138" s="42"/>
      <c r="EMC138" s="42"/>
      <c r="EMD138" s="42"/>
      <c r="EME138" s="42"/>
      <c r="EMF138" s="42"/>
      <c r="EMG138" s="42"/>
      <c r="EMH138" s="42"/>
      <c r="EMI138" s="42"/>
      <c r="EMJ138" s="42"/>
      <c r="EMK138" s="42"/>
      <c r="EML138" s="42"/>
      <c r="EMM138" s="42"/>
      <c r="EMN138" s="42"/>
      <c r="EMO138" s="42"/>
      <c r="EMP138" s="42"/>
      <c r="EMQ138" s="42"/>
      <c r="EMR138" s="42"/>
      <c r="EMS138" s="42"/>
      <c r="EMT138" s="42"/>
      <c r="EMU138" s="42"/>
      <c r="EMV138" s="42"/>
      <c r="EMW138" s="42"/>
      <c r="EMX138" s="42"/>
      <c r="EMY138" s="42"/>
      <c r="EMZ138" s="42"/>
      <c r="ENA138" s="42"/>
      <c r="ENB138" s="42"/>
      <c r="ENC138" s="42"/>
      <c r="END138" s="42"/>
      <c r="ENE138" s="42"/>
      <c r="ENF138" s="42"/>
      <c r="ENG138" s="42"/>
      <c r="ENH138" s="42"/>
      <c r="ENI138" s="42"/>
      <c r="ENJ138" s="42"/>
      <c r="ENK138" s="42"/>
      <c r="ENL138" s="42"/>
      <c r="ENM138" s="42"/>
      <c r="ENN138" s="42"/>
      <c r="ENO138" s="42"/>
      <c r="ENP138" s="42"/>
      <c r="ENQ138" s="42"/>
      <c r="ENR138" s="42"/>
      <c r="ENS138" s="42"/>
      <c r="ENT138" s="42"/>
      <c r="ENU138" s="42"/>
      <c r="ENV138" s="42"/>
      <c r="ENW138" s="42"/>
      <c r="ENX138" s="42"/>
      <c r="ENY138" s="42"/>
      <c r="ENZ138" s="42"/>
      <c r="EOA138" s="42"/>
      <c r="EOB138" s="42"/>
      <c r="EOC138" s="42"/>
      <c r="EOD138" s="42"/>
      <c r="EOE138" s="42"/>
      <c r="EOF138" s="42"/>
      <c r="EOG138" s="42"/>
      <c r="EOH138" s="42"/>
      <c r="EOI138" s="42"/>
      <c r="EOJ138" s="42"/>
      <c r="EOK138" s="42"/>
      <c r="EOL138" s="42"/>
      <c r="EOM138" s="42"/>
      <c r="EON138" s="42"/>
      <c r="EOO138" s="42"/>
      <c r="EOP138" s="42"/>
      <c r="EOQ138" s="42"/>
      <c r="EOR138" s="42"/>
      <c r="EOS138" s="42"/>
      <c r="EOT138" s="42"/>
      <c r="EOU138" s="42"/>
      <c r="EOV138" s="42"/>
      <c r="EOW138" s="42"/>
      <c r="EOX138" s="42"/>
      <c r="EOY138" s="42"/>
      <c r="EOZ138" s="42"/>
      <c r="EPA138" s="42"/>
      <c r="EPB138" s="42"/>
      <c r="EPC138" s="42"/>
      <c r="EPD138" s="42"/>
      <c r="EPE138" s="42"/>
      <c r="EPF138" s="42"/>
      <c r="EPG138" s="42"/>
      <c r="EPH138" s="42"/>
      <c r="EPI138" s="42"/>
      <c r="EPJ138" s="42"/>
      <c r="EPK138" s="42"/>
      <c r="EPL138" s="42"/>
      <c r="EPM138" s="42"/>
      <c r="EPN138" s="42"/>
      <c r="EPO138" s="42"/>
      <c r="EPP138" s="42"/>
      <c r="EPQ138" s="42"/>
      <c r="EPR138" s="42"/>
      <c r="EPS138" s="42"/>
      <c r="EPT138" s="42"/>
      <c r="EPU138" s="42"/>
      <c r="EPV138" s="42"/>
      <c r="EPW138" s="42"/>
      <c r="EPX138" s="42"/>
      <c r="EPY138" s="42"/>
      <c r="EPZ138" s="42"/>
      <c r="EQA138" s="42"/>
      <c r="EQB138" s="42"/>
      <c r="EQC138" s="42"/>
      <c r="EQD138" s="42"/>
      <c r="EQE138" s="42"/>
      <c r="EQF138" s="42"/>
      <c r="EQG138" s="42"/>
      <c r="EQH138" s="42"/>
      <c r="EQI138" s="42"/>
      <c r="EQJ138" s="42"/>
      <c r="EQK138" s="42"/>
      <c r="EQL138" s="42"/>
      <c r="EQM138" s="42"/>
      <c r="EQN138" s="42"/>
      <c r="EQO138" s="42"/>
      <c r="EQP138" s="42"/>
      <c r="EQQ138" s="42"/>
      <c r="EQR138" s="42"/>
      <c r="EQS138" s="42"/>
      <c r="EQT138" s="42"/>
      <c r="EQU138" s="42"/>
      <c r="EQV138" s="42"/>
      <c r="EQW138" s="42"/>
      <c r="EQX138" s="42"/>
      <c r="EQY138" s="42"/>
      <c r="EQZ138" s="42"/>
      <c r="ERA138" s="42"/>
      <c r="ERB138" s="42"/>
      <c r="ERC138" s="42"/>
      <c r="ERD138" s="42"/>
      <c r="ERE138" s="42"/>
      <c r="ERF138" s="42"/>
      <c r="ERG138" s="42"/>
      <c r="ERH138" s="42"/>
      <c r="ERI138" s="42"/>
      <c r="ERJ138" s="42"/>
      <c r="ERK138" s="42"/>
      <c r="ERL138" s="42"/>
      <c r="ERM138" s="42"/>
      <c r="ERN138" s="42"/>
      <c r="ERO138" s="42"/>
      <c r="ERP138" s="42"/>
      <c r="ERQ138" s="42"/>
      <c r="ERR138" s="42"/>
      <c r="ERS138" s="42"/>
      <c r="ERT138" s="42"/>
      <c r="ERU138" s="42"/>
      <c r="ERV138" s="42"/>
      <c r="ERW138" s="42"/>
      <c r="ERX138" s="42"/>
      <c r="ERY138" s="42"/>
      <c r="ERZ138" s="42"/>
      <c r="ESA138" s="42"/>
      <c r="ESB138" s="42"/>
      <c r="ESC138" s="42"/>
      <c r="ESD138" s="42"/>
      <c r="ESE138" s="42"/>
      <c r="ESF138" s="42"/>
      <c r="ESG138" s="42"/>
      <c r="ESH138" s="42"/>
      <c r="ESI138" s="42"/>
      <c r="ESJ138" s="42"/>
      <c r="ESK138" s="42"/>
      <c r="ESL138" s="42"/>
      <c r="ESM138" s="42"/>
      <c r="ESN138" s="42"/>
      <c r="ESO138" s="42"/>
      <c r="ESP138" s="42"/>
      <c r="ESQ138" s="42"/>
      <c r="ESR138" s="42"/>
      <c r="ESS138" s="42"/>
      <c r="EST138" s="42"/>
      <c r="ESU138" s="42"/>
      <c r="ESV138" s="42"/>
      <c r="ESW138" s="42"/>
      <c r="ESX138" s="42"/>
      <c r="ESY138" s="42"/>
      <c r="ESZ138" s="42"/>
      <c r="ETA138" s="42"/>
      <c r="ETB138" s="42"/>
      <c r="ETC138" s="42"/>
      <c r="ETD138" s="42"/>
      <c r="ETE138" s="42"/>
      <c r="ETF138" s="42"/>
      <c r="ETG138" s="42"/>
      <c r="ETH138" s="42"/>
      <c r="ETI138" s="42"/>
      <c r="ETJ138" s="42"/>
      <c r="ETK138" s="42"/>
      <c r="ETL138" s="42"/>
      <c r="ETM138" s="42"/>
      <c r="ETN138" s="42"/>
      <c r="ETO138" s="42"/>
      <c r="ETP138" s="42"/>
      <c r="ETQ138" s="42"/>
      <c r="ETR138" s="42"/>
      <c r="ETS138" s="42"/>
      <c r="ETT138" s="42"/>
      <c r="ETU138" s="42"/>
      <c r="ETV138" s="42"/>
      <c r="ETW138" s="42"/>
      <c r="ETX138" s="42"/>
      <c r="ETY138" s="42"/>
      <c r="ETZ138" s="42"/>
      <c r="EUA138" s="42"/>
      <c r="EUB138" s="42"/>
      <c r="EUC138" s="42"/>
      <c r="EUD138" s="42"/>
      <c r="EUE138" s="42"/>
      <c r="EUF138" s="42"/>
      <c r="EUG138" s="42"/>
      <c r="EUH138" s="42"/>
      <c r="EUI138" s="42"/>
      <c r="EUJ138" s="42"/>
      <c r="EUK138" s="42"/>
      <c r="EUL138" s="42"/>
      <c r="EUM138" s="42"/>
      <c r="EUN138" s="42"/>
      <c r="EUO138" s="42"/>
      <c r="EUP138" s="42"/>
      <c r="EUQ138" s="42"/>
      <c r="EUR138" s="42"/>
      <c r="EUS138" s="42"/>
      <c r="EUT138" s="42"/>
      <c r="EUU138" s="42"/>
      <c r="EUV138" s="42"/>
      <c r="EUW138" s="42"/>
      <c r="EUX138" s="42"/>
      <c r="EUY138" s="42"/>
      <c r="EUZ138" s="42"/>
      <c r="EVA138" s="42"/>
      <c r="EVB138" s="42"/>
      <c r="EVC138" s="42"/>
      <c r="EVD138" s="42"/>
      <c r="EVE138" s="42"/>
      <c r="EVF138" s="42"/>
      <c r="EVG138" s="42"/>
      <c r="EVH138" s="42"/>
      <c r="EVI138" s="42"/>
      <c r="EVJ138" s="42"/>
      <c r="EVK138" s="42"/>
      <c r="EVL138" s="42"/>
      <c r="EVM138" s="42"/>
      <c r="EVN138" s="42"/>
      <c r="EVO138" s="42"/>
      <c r="EVP138" s="42"/>
      <c r="EVQ138" s="42"/>
      <c r="EVR138" s="42"/>
      <c r="EVS138" s="42"/>
      <c r="EVT138" s="42"/>
      <c r="EVU138" s="42"/>
      <c r="EVV138" s="42"/>
      <c r="EVW138" s="42"/>
      <c r="EVX138" s="42"/>
      <c r="EVY138" s="42"/>
      <c r="EVZ138" s="42"/>
      <c r="EWA138" s="42"/>
      <c r="EWB138" s="42"/>
      <c r="EWC138" s="42"/>
      <c r="EWD138" s="42"/>
      <c r="EWE138" s="42"/>
      <c r="EWF138" s="42"/>
      <c r="EWG138" s="42"/>
      <c r="EWH138" s="42"/>
      <c r="EWI138" s="42"/>
      <c r="EWJ138" s="42"/>
      <c r="EWK138" s="42"/>
      <c r="EWL138" s="42"/>
      <c r="EWM138" s="42"/>
      <c r="EWN138" s="42"/>
      <c r="EWO138" s="42"/>
      <c r="EWP138" s="42"/>
      <c r="EWQ138" s="42"/>
      <c r="EWR138" s="42"/>
      <c r="EWS138" s="42"/>
      <c r="EWT138" s="42"/>
      <c r="EWU138" s="42"/>
      <c r="EWV138" s="42"/>
      <c r="EWW138" s="42"/>
      <c r="EWX138" s="42"/>
      <c r="EWY138" s="42"/>
      <c r="EWZ138" s="42"/>
      <c r="EXA138" s="42"/>
      <c r="EXB138" s="42"/>
      <c r="EXC138" s="42"/>
      <c r="EXD138" s="42"/>
      <c r="EXE138" s="42"/>
      <c r="EXF138" s="42"/>
      <c r="EXG138" s="42"/>
      <c r="EXH138" s="42"/>
      <c r="EXI138" s="42"/>
      <c r="EXJ138" s="42"/>
      <c r="EXK138" s="42"/>
      <c r="EXL138" s="42"/>
      <c r="EXM138" s="42"/>
      <c r="EXN138" s="42"/>
      <c r="EXO138" s="42"/>
      <c r="EXP138" s="42"/>
      <c r="EXQ138" s="42"/>
      <c r="EXR138" s="42"/>
      <c r="EXS138" s="42"/>
      <c r="EXT138" s="42"/>
      <c r="EXU138" s="42"/>
      <c r="EXV138" s="42"/>
      <c r="EXW138" s="42"/>
      <c r="EXX138" s="42"/>
      <c r="EXY138" s="42"/>
      <c r="EXZ138" s="42"/>
      <c r="EYA138" s="42"/>
      <c r="EYB138" s="42"/>
      <c r="EYC138" s="42"/>
      <c r="EYD138" s="42"/>
      <c r="EYE138" s="42"/>
      <c r="EYF138" s="42"/>
      <c r="EYG138" s="42"/>
      <c r="EYH138" s="42"/>
      <c r="EYI138" s="42"/>
      <c r="EYJ138" s="42"/>
      <c r="EYK138" s="42"/>
      <c r="EYL138" s="42"/>
      <c r="EYM138" s="42"/>
      <c r="EYN138" s="42"/>
      <c r="EYO138" s="42"/>
      <c r="EYP138" s="42"/>
      <c r="EYQ138" s="42"/>
      <c r="EYR138" s="42"/>
      <c r="EYS138" s="42"/>
      <c r="EYT138" s="42"/>
      <c r="EYU138" s="42"/>
      <c r="EYV138" s="42"/>
      <c r="EYW138" s="42"/>
      <c r="EYX138" s="42"/>
      <c r="EYY138" s="42"/>
      <c r="EYZ138" s="42"/>
      <c r="EZA138" s="42"/>
      <c r="EZB138" s="42"/>
      <c r="EZC138" s="42"/>
      <c r="EZD138" s="42"/>
      <c r="EZE138" s="42"/>
      <c r="EZF138" s="42"/>
      <c r="EZG138" s="42"/>
      <c r="EZH138" s="42"/>
      <c r="EZI138" s="42"/>
      <c r="EZJ138" s="42"/>
      <c r="EZK138" s="42"/>
      <c r="EZL138" s="42"/>
      <c r="EZM138" s="42"/>
      <c r="EZN138" s="42"/>
      <c r="EZO138" s="42"/>
      <c r="EZP138" s="42"/>
      <c r="EZQ138" s="42"/>
      <c r="EZR138" s="42"/>
      <c r="EZS138" s="42"/>
      <c r="EZT138" s="42"/>
      <c r="EZU138" s="42"/>
      <c r="EZV138" s="42"/>
      <c r="EZW138" s="42"/>
      <c r="EZX138" s="42"/>
      <c r="EZY138" s="42"/>
      <c r="EZZ138" s="42"/>
      <c r="FAA138" s="42"/>
      <c r="FAB138" s="42"/>
      <c r="FAC138" s="42"/>
      <c r="FAD138" s="42"/>
      <c r="FAE138" s="42"/>
      <c r="FAF138" s="42"/>
      <c r="FAG138" s="42"/>
      <c r="FAH138" s="42"/>
      <c r="FAI138" s="42"/>
      <c r="FAJ138" s="42"/>
      <c r="FAK138" s="42"/>
      <c r="FAL138" s="42"/>
      <c r="FAM138" s="42"/>
      <c r="FAN138" s="42"/>
      <c r="FAO138" s="42"/>
      <c r="FAP138" s="42"/>
      <c r="FAQ138" s="42"/>
      <c r="FAR138" s="42"/>
      <c r="FAS138" s="42"/>
      <c r="FAT138" s="42"/>
      <c r="FAU138" s="42"/>
      <c r="FAV138" s="42"/>
      <c r="FAW138" s="42"/>
      <c r="FAX138" s="42"/>
      <c r="FAY138" s="42"/>
      <c r="FAZ138" s="42"/>
      <c r="FBA138" s="42"/>
      <c r="FBB138" s="42"/>
      <c r="FBC138" s="42"/>
      <c r="FBD138" s="42"/>
      <c r="FBE138" s="42"/>
      <c r="FBF138" s="42"/>
      <c r="FBG138" s="42"/>
      <c r="FBH138" s="42"/>
      <c r="FBI138" s="42"/>
      <c r="FBJ138" s="42"/>
      <c r="FBK138" s="42"/>
      <c r="FBL138" s="42"/>
      <c r="FBM138" s="42"/>
      <c r="FBN138" s="42"/>
      <c r="FBO138" s="42"/>
      <c r="FBP138" s="42"/>
      <c r="FBQ138" s="42"/>
      <c r="FBR138" s="42"/>
      <c r="FBS138" s="42"/>
      <c r="FBT138" s="42"/>
      <c r="FBU138" s="42"/>
      <c r="FBV138" s="42"/>
      <c r="FBW138" s="42"/>
      <c r="FBX138" s="42"/>
      <c r="FBY138" s="42"/>
      <c r="FBZ138" s="42"/>
      <c r="FCA138" s="42"/>
      <c r="FCB138" s="42"/>
      <c r="FCC138" s="42"/>
      <c r="FCD138" s="42"/>
      <c r="FCE138" s="42"/>
      <c r="FCF138" s="42"/>
      <c r="FCG138" s="42"/>
      <c r="FCH138" s="42"/>
      <c r="FCI138" s="42"/>
      <c r="FCJ138" s="42"/>
      <c r="FCK138" s="42"/>
      <c r="FCL138" s="42"/>
      <c r="FCM138" s="42"/>
      <c r="FCN138" s="42"/>
      <c r="FCO138" s="42"/>
      <c r="FCP138" s="42"/>
      <c r="FCQ138" s="42"/>
      <c r="FCR138" s="42"/>
      <c r="FCS138" s="42"/>
      <c r="FCT138" s="42"/>
      <c r="FCU138" s="42"/>
      <c r="FCV138" s="42"/>
      <c r="FCW138" s="42"/>
      <c r="FCX138" s="42"/>
      <c r="FCY138" s="42"/>
      <c r="FCZ138" s="42"/>
      <c r="FDA138" s="42"/>
      <c r="FDB138" s="42"/>
      <c r="FDC138" s="42"/>
      <c r="FDD138" s="42"/>
      <c r="FDE138" s="42"/>
      <c r="FDF138" s="42"/>
      <c r="FDG138" s="42"/>
      <c r="FDH138" s="42"/>
      <c r="FDI138" s="42"/>
      <c r="FDJ138" s="42"/>
      <c r="FDK138" s="42"/>
      <c r="FDL138" s="42"/>
      <c r="FDM138" s="42"/>
      <c r="FDN138" s="42"/>
      <c r="FDO138" s="42"/>
      <c r="FDP138" s="42"/>
      <c r="FDQ138" s="42"/>
      <c r="FDR138" s="42"/>
      <c r="FDS138" s="42"/>
      <c r="FDT138" s="42"/>
      <c r="FDU138" s="42"/>
      <c r="FDV138" s="42"/>
      <c r="FDW138" s="42"/>
      <c r="FDX138" s="42"/>
      <c r="FDY138" s="42"/>
      <c r="FDZ138" s="42"/>
      <c r="FEA138" s="42"/>
      <c r="FEB138" s="42"/>
      <c r="FEC138" s="42"/>
      <c r="FED138" s="42"/>
      <c r="FEE138" s="42"/>
      <c r="FEF138" s="42"/>
      <c r="FEG138" s="42"/>
      <c r="FEH138" s="42"/>
      <c r="FEI138" s="42"/>
      <c r="FEJ138" s="42"/>
      <c r="FEK138" s="42"/>
      <c r="FEL138" s="42"/>
      <c r="FEM138" s="42"/>
      <c r="FEN138" s="42"/>
      <c r="FEO138" s="42"/>
      <c r="FEP138" s="42"/>
      <c r="FEQ138" s="42"/>
      <c r="FER138" s="42"/>
      <c r="FES138" s="42"/>
      <c r="FET138" s="42"/>
      <c r="FEU138" s="42"/>
      <c r="FEV138" s="42"/>
      <c r="FEW138" s="42"/>
      <c r="FEX138" s="42"/>
      <c r="FEY138" s="42"/>
      <c r="FEZ138" s="42"/>
      <c r="FFA138" s="42"/>
      <c r="FFB138" s="42"/>
      <c r="FFC138" s="42"/>
      <c r="FFD138" s="42"/>
      <c r="FFE138" s="42"/>
      <c r="FFF138" s="42"/>
      <c r="FFG138" s="42"/>
      <c r="FFH138" s="42"/>
      <c r="FFI138" s="42"/>
      <c r="FFJ138" s="42"/>
      <c r="FFK138" s="42"/>
      <c r="FFL138" s="42"/>
      <c r="FFM138" s="42"/>
      <c r="FFN138" s="42"/>
      <c r="FFO138" s="42"/>
      <c r="FFP138" s="42"/>
      <c r="FFQ138" s="42"/>
      <c r="FFR138" s="42"/>
      <c r="FFS138" s="42"/>
      <c r="FFT138" s="42"/>
      <c r="FFU138" s="42"/>
      <c r="FFV138" s="42"/>
      <c r="FFW138" s="42"/>
      <c r="FFX138" s="42"/>
      <c r="FFY138" s="42"/>
      <c r="FFZ138" s="42"/>
      <c r="FGA138" s="42"/>
      <c r="FGB138" s="42"/>
      <c r="FGC138" s="42"/>
      <c r="FGD138" s="42"/>
      <c r="FGE138" s="42"/>
      <c r="FGF138" s="42"/>
      <c r="FGG138" s="42"/>
      <c r="FGH138" s="42"/>
      <c r="FGI138" s="42"/>
      <c r="FGJ138" s="42"/>
      <c r="FGK138" s="42"/>
      <c r="FGL138" s="42"/>
      <c r="FGM138" s="42"/>
      <c r="FGN138" s="42"/>
      <c r="FGO138" s="42"/>
      <c r="FGP138" s="42"/>
      <c r="FGQ138" s="42"/>
      <c r="FGR138" s="42"/>
      <c r="FGS138" s="42"/>
      <c r="FGT138" s="42"/>
      <c r="FGU138" s="42"/>
      <c r="FGV138" s="42"/>
      <c r="FGW138" s="42"/>
      <c r="FGX138" s="42"/>
      <c r="FGY138" s="42"/>
      <c r="FGZ138" s="42"/>
      <c r="FHA138" s="42"/>
      <c r="FHB138" s="42"/>
      <c r="FHC138" s="42"/>
      <c r="FHD138" s="42"/>
      <c r="FHE138" s="42"/>
      <c r="FHF138" s="42"/>
      <c r="FHG138" s="42"/>
      <c r="FHH138" s="42"/>
      <c r="FHI138" s="42"/>
      <c r="FHJ138" s="42"/>
      <c r="FHK138" s="42"/>
      <c r="FHL138" s="42"/>
      <c r="FHM138" s="42"/>
      <c r="FHN138" s="42"/>
      <c r="FHO138" s="42"/>
      <c r="FHP138" s="42"/>
      <c r="FHQ138" s="42"/>
      <c r="FHR138" s="42"/>
      <c r="FHS138" s="42"/>
      <c r="FHT138" s="42"/>
      <c r="FHU138" s="42"/>
      <c r="FHV138" s="42"/>
      <c r="FHW138" s="42"/>
      <c r="FHX138" s="42"/>
      <c r="FHY138" s="42"/>
      <c r="FHZ138" s="42"/>
      <c r="FIA138" s="42"/>
      <c r="FIB138" s="42"/>
      <c r="FIC138" s="42"/>
      <c r="FID138" s="42"/>
      <c r="FIE138" s="42"/>
      <c r="FIF138" s="42"/>
      <c r="FIG138" s="42"/>
      <c r="FIH138" s="42"/>
      <c r="FII138" s="42"/>
      <c r="FIJ138" s="42"/>
      <c r="FIK138" s="42"/>
      <c r="FIL138" s="42"/>
      <c r="FIM138" s="42"/>
      <c r="FIN138" s="42"/>
      <c r="FIO138" s="42"/>
      <c r="FIP138" s="42"/>
      <c r="FIQ138" s="42"/>
      <c r="FIR138" s="42"/>
      <c r="FIS138" s="42"/>
      <c r="FIT138" s="42"/>
      <c r="FIU138" s="42"/>
      <c r="FIV138" s="42"/>
      <c r="FIW138" s="42"/>
      <c r="FIX138" s="42"/>
      <c r="FIY138" s="42"/>
      <c r="FIZ138" s="42"/>
      <c r="FJA138" s="42"/>
      <c r="FJB138" s="42"/>
      <c r="FJC138" s="42"/>
      <c r="FJD138" s="42"/>
      <c r="FJE138" s="42"/>
      <c r="FJF138" s="42"/>
      <c r="FJG138" s="42"/>
      <c r="FJH138" s="42"/>
      <c r="FJI138" s="42"/>
      <c r="FJJ138" s="42"/>
      <c r="FJK138" s="42"/>
      <c r="FJL138" s="42"/>
      <c r="FJM138" s="42"/>
      <c r="FJN138" s="42"/>
      <c r="FJO138" s="42"/>
      <c r="FJP138" s="42"/>
      <c r="FJQ138" s="42"/>
      <c r="FJR138" s="42"/>
      <c r="FJS138" s="42"/>
      <c r="FJT138" s="42"/>
      <c r="FJU138" s="42"/>
      <c r="FJV138" s="42"/>
      <c r="FJW138" s="42"/>
      <c r="FJX138" s="42"/>
      <c r="FJY138" s="42"/>
      <c r="FJZ138" s="42"/>
      <c r="FKA138" s="42"/>
      <c r="FKB138" s="42"/>
      <c r="FKC138" s="42"/>
      <c r="FKD138" s="42"/>
      <c r="FKE138" s="42"/>
      <c r="FKF138" s="42"/>
      <c r="FKG138" s="42"/>
      <c r="FKH138" s="42"/>
      <c r="FKI138" s="42"/>
      <c r="FKJ138" s="42"/>
      <c r="FKK138" s="42"/>
      <c r="FKL138" s="42"/>
      <c r="FKM138" s="42"/>
      <c r="FKN138" s="42"/>
      <c r="FKO138" s="42"/>
      <c r="FKP138" s="42"/>
      <c r="FKQ138" s="42"/>
      <c r="FKR138" s="42"/>
      <c r="FKS138" s="42"/>
      <c r="FKT138" s="42"/>
      <c r="FKU138" s="42"/>
      <c r="FKV138" s="42"/>
      <c r="FKW138" s="42"/>
      <c r="FKX138" s="42"/>
      <c r="FKY138" s="42"/>
      <c r="FKZ138" s="42"/>
      <c r="FLA138" s="42"/>
      <c r="FLB138" s="42"/>
      <c r="FLC138" s="42"/>
      <c r="FLD138" s="42"/>
      <c r="FLE138" s="42"/>
      <c r="FLF138" s="42"/>
      <c r="FLG138" s="42"/>
      <c r="FLH138" s="42"/>
      <c r="FLI138" s="42"/>
      <c r="FLJ138" s="42"/>
      <c r="FLK138" s="42"/>
      <c r="FLL138" s="42"/>
      <c r="FLM138" s="42"/>
      <c r="FLN138" s="42"/>
      <c r="FLO138" s="42"/>
      <c r="FLP138" s="42"/>
      <c r="FLQ138" s="42"/>
      <c r="FLR138" s="42"/>
      <c r="FLS138" s="42"/>
      <c r="FLT138" s="42"/>
      <c r="FLU138" s="42"/>
      <c r="FLV138" s="42"/>
      <c r="FLW138" s="42"/>
      <c r="FLX138" s="42"/>
      <c r="FLY138" s="42"/>
      <c r="FLZ138" s="42"/>
      <c r="FMA138" s="42"/>
      <c r="FMB138" s="42"/>
      <c r="FMC138" s="42"/>
      <c r="FMD138" s="42"/>
      <c r="FME138" s="42"/>
      <c r="FMF138" s="42"/>
      <c r="FMG138" s="42"/>
      <c r="FMH138" s="42"/>
      <c r="FMI138" s="42"/>
      <c r="FMJ138" s="42"/>
      <c r="FMK138" s="42"/>
      <c r="FML138" s="42"/>
      <c r="FMM138" s="42"/>
      <c r="FMN138" s="42"/>
      <c r="FMO138" s="42"/>
      <c r="FMP138" s="42"/>
      <c r="FMQ138" s="42"/>
      <c r="FMR138" s="42"/>
      <c r="FMS138" s="42"/>
      <c r="FMT138" s="42"/>
      <c r="FMU138" s="42"/>
      <c r="FMV138" s="42"/>
      <c r="FMW138" s="42"/>
      <c r="FMX138" s="42"/>
      <c r="FMY138" s="42"/>
      <c r="FMZ138" s="42"/>
      <c r="FNA138" s="42"/>
      <c r="FNB138" s="42"/>
      <c r="FNC138" s="42"/>
      <c r="FND138" s="42"/>
      <c r="FNE138" s="42"/>
      <c r="FNF138" s="42"/>
      <c r="FNG138" s="42"/>
      <c r="FNH138" s="42"/>
      <c r="FNI138" s="42"/>
      <c r="FNJ138" s="42"/>
      <c r="FNK138" s="42"/>
      <c r="FNL138" s="42"/>
      <c r="FNM138" s="42"/>
      <c r="FNN138" s="42"/>
      <c r="FNO138" s="42"/>
      <c r="FNP138" s="42"/>
      <c r="FNQ138" s="42"/>
      <c r="FNR138" s="42"/>
      <c r="FNS138" s="42"/>
      <c r="FNT138" s="42"/>
      <c r="FNU138" s="42"/>
      <c r="FNV138" s="42"/>
      <c r="FNW138" s="42"/>
      <c r="FNX138" s="42"/>
      <c r="FNY138" s="42"/>
      <c r="FNZ138" s="42"/>
      <c r="FOA138" s="42"/>
      <c r="FOB138" s="42"/>
      <c r="FOC138" s="42"/>
      <c r="FOD138" s="42"/>
      <c r="FOE138" s="42"/>
      <c r="FOF138" s="42"/>
      <c r="FOG138" s="42"/>
      <c r="FOH138" s="42"/>
      <c r="FOI138" s="42"/>
      <c r="FOJ138" s="42"/>
      <c r="FOK138" s="42"/>
      <c r="FOL138" s="42"/>
      <c r="FOM138" s="42"/>
      <c r="FON138" s="42"/>
      <c r="FOO138" s="42"/>
      <c r="FOP138" s="42"/>
      <c r="FOQ138" s="42"/>
      <c r="FOR138" s="42"/>
      <c r="FOS138" s="42"/>
      <c r="FOT138" s="42"/>
      <c r="FOU138" s="42"/>
      <c r="FOV138" s="42"/>
      <c r="FOW138" s="42"/>
      <c r="FOX138" s="42"/>
      <c r="FOY138" s="42"/>
      <c r="FOZ138" s="42"/>
      <c r="FPA138" s="42"/>
      <c r="FPB138" s="42"/>
      <c r="FPC138" s="42"/>
      <c r="FPD138" s="42"/>
      <c r="FPE138" s="42"/>
      <c r="FPF138" s="42"/>
      <c r="FPG138" s="42"/>
      <c r="FPH138" s="42"/>
      <c r="FPI138" s="42"/>
      <c r="FPJ138" s="42"/>
      <c r="FPK138" s="42"/>
      <c r="FPL138" s="42"/>
      <c r="FPM138" s="42"/>
      <c r="FPN138" s="42"/>
      <c r="FPO138" s="42"/>
      <c r="FPP138" s="42"/>
      <c r="FPQ138" s="42"/>
      <c r="FPR138" s="42"/>
      <c r="FPS138" s="42"/>
      <c r="FPT138" s="42"/>
      <c r="FPU138" s="42"/>
      <c r="FPV138" s="42"/>
      <c r="FPW138" s="42"/>
      <c r="FPX138" s="42"/>
      <c r="FPY138" s="42"/>
      <c r="FPZ138" s="42"/>
      <c r="FQA138" s="42"/>
      <c r="FQB138" s="42"/>
      <c r="FQC138" s="42"/>
      <c r="FQD138" s="42"/>
      <c r="FQE138" s="42"/>
      <c r="FQF138" s="42"/>
      <c r="FQG138" s="42"/>
      <c r="FQH138" s="42"/>
      <c r="FQI138" s="42"/>
      <c r="FQJ138" s="42"/>
      <c r="FQK138" s="42"/>
      <c r="FQL138" s="42"/>
      <c r="FQM138" s="42"/>
      <c r="FQN138" s="42"/>
      <c r="FQO138" s="42"/>
      <c r="FQP138" s="42"/>
      <c r="FQQ138" s="42"/>
      <c r="FQR138" s="42"/>
      <c r="FQS138" s="42"/>
      <c r="FQT138" s="42"/>
      <c r="FQU138" s="42"/>
      <c r="FQV138" s="42"/>
      <c r="FQW138" s="42"/>
      <c r="FQX138" s="42"/>
      <c r="FQY138" s="42"/>
      <c r="FQZ138" s="42"/>
      <c r="FRA138" s="42"/>
      <c r="FRB138" s="42"/>
      <c r="FRC138" s="42"/>
      <c r="FRD138" s="42"/>
      <c r="FRE138" s="42"/>
      <c r="FRF138" s="42"/>
      <c r="FRG138" s="42"/>
      <c r="FRH138" s="42"/>
      <c r="FRI138" s="42"/>
      <c r="FRJ138" s="42"/>
      <c r="FRK138" s="42"/>
      <c r="FRL138" s="42"/>
      <c r="FRM138" s="42"/>
      <c r="FRN138" s="42"/>
      <c r="FRO138" s="42"/>
      <c r="FRP138" s="42"/>
      <c r="FRQ138" s="42"/>
      <c r="FRR138" s="42"/>
      <c r="FRS138" s="42"/>
      <c r="FRT138" s="42"/>
      <c r="FRU138" s="42"/>
      <c r="FRV138" s="42"/>
      <c r="FRW138" s="42"/>
      <c r="FRX138" s="42"/>
      <c r="FRY138" s="42"/>
      <c r="FRZ138" s="42"/>
      <c r="FSA138" s="42"/>
      <c r="FSB138" s="42"/>
      <c r="FSC138" s="42"/>
      <c r="FSD138" s="42"/>
      <c r="FSE138" s="42"/>
      <c r="FSF138" s="42"/>
      <c r="FSG138" s="42"/>
      <c r="FSH138" s="42"/>
      <c r="FSI138" s="42"/>
      <c r="FSJ138" s="42"/>
      <c r="FSK138" s="42"/>
      <c r="FSL138" s="42"/>
      <c r="FSM138" s="42"/>
      <c r="FSN138" s="42"/>
      <c r="FSO138" s="42"/>
      <c r="FSP138" s="42"/>
      <c r="FSQ138" s="42"/>
      <c r="FSR138" s="42"/>
      <c r="FSS138" s="42"/>
      <c r="FST138" s="42"/>
      <c r="FSU138" s="42"/>
      <c r="FSV138" s="42"/>
      <c r="FSW138" s="42"/>
      <c r="FSX138" s="42"/>
      <c r="FSY138" s="42"/>
      <c r="FSZ138" s="42"/>
      <c r="FTA138" s="42"/>
      <c r="FTB138" s="42"/>
      <c r="FTC138" s="42"/>
      <c r="FTD138" s="42"/>
      <c r="FTE138" s="42"/>
      <c r="FTF138" s="42"/>
      <c r="FTG138" s="42"/>
      <c r="FTH138" s="42"/>
      <c r="FTI138" s="42"/>
      <c r="FTJ138" s="42"/>
      <c r="FTK138" s="42"/>
      <c r="FTL138" s="42"/>
      <c r="FTM138" s="42"/>
      <c r="FTN138" s="42"/>
      <c r="FTO138" s="42"/>
      <c r="FTP138" s="42"/>
      <c r="FTQ138" s="42"/>
      <c r="FTR138" s="42"/>
      <c r="FTS138" s="42"/>
      <c r="FTT138" s="42"/>
      <c r="FTU138" s="42"/>
      <c r="FTV138" s="42"/>
      <c r="FTW138" s="42"/>
      <c r="FTX138" s="42"/>
      <c r="FTY138" s="42"/>
      <c r="FTZ138" s="42"/>
      <c r="FUA138" s="42"/>
      <c r="FUB138" s="42"/>
      <c r="FUC138" s="42"/>
      <c r="FUD138" s="42"/>
      <c r="FUE138" s="42"/>
      <c r="FUF138" s="42"/>
      <c r="FUG138" s="42"/>
      <c r="FUH138" s="42"/>
      <c r="FUI138" s="42"/>
      <c r="FUJ138" s="42"/>
      <c r="FUK138" s="42"/>
      <c r="FUL138" s="42"/>
      <c r="FUM138" s="42"/>
      <c r="FUN138" s="42"/>
      <c r="FUO138" s="42"/>
      <c r="FUP138" s="42"/>
      <c r="FUQ138" s="42"/>
      <c r="FUR138" s="42"/>
      <c r="FUS138" s="42"/>
      <c r="FUT138" s="42"/>
      <c r="FUU138" s="42"/>
      <c r="FUV138" s="42"/>
      <c r="FUW138" s="42"/>
      <c r="FUX138" s="42"/>
      <c r="FUY138" s="42"/>
      <c r="FUZ138" s="42"/>
      <c r="FVA138" s="42"/>
      <c r="FVB138" s="42"/>
      <c r="FVC138" s="42"/>
      <c r="FVD138" s="42"/>
      <c r="FVE138" s="42"/>
      <c r="FVF138" s="42"/>
      <c r="FVG138" s="42"/>
      <c r="FVH138" s="42"/>
      <c r="FVI138" s="42"/>
      <c r="FVJ138" s="42"/>
      <c r="FVK138" s="42"/>
      <c r="FVL138" s="42"/>
      <c r="FVM138" s="42"/>
      <c r="FVN138" s="42"/>
      <c r="FVO138" s="42"/>
      <c r="FVP138" s="42"/>
      <c r="FVQ138" s="42"/>
      <c r="FVR138" s="42"/>
      <c r="FVS138" s="42"/>
      <c r="FVT138" s="42"/>
      <c r="FVU138" s="42"/>
      <c r="FVV138" s="42"/>
      <c r="FVW138" s="42"/>
      <c r="FVX138" s="42"/>
      <c r="FVY138" s="42"/>
      <c r="FVZ138" s="42"/>
      <c r="FWA138" s="42"/>
      <c r="FWB138" s="42"/>
      <c r="FWC138" s="42"/>
      <c r="FWD138" s="42"/>
      <c r="FWE138" s="42"/>
      <c r="FWF138" s="42"/>
      <c r="FWG138" s="42"/>
      <c r="FWH138" s="42"/>
      <c r="FWI138" s="42"/>
      <c r="FWJ138" s="42"/>
      <c r="FWK138" s="42"/>
      <c r="FWL138" s="42"/>
      <c r="FWM138" s="42"/>
      <c r="FWN138" s="42"/>
      <c r="FWO138" s="42"/>
      <c r="FWP138" s="42"/>
      <c r="FWQ138" s="42"/>
      <c r="FWR138" s="42"/>
      <c r="FWS138" s="42"/>
      <c r="FWT138" s="42"/>
      <c r="FWU138" s="42"/>
      <c r="FWV138" s="42"/>
      <c r="FWW138" s="42"/>
      <c r="FWX138" s="42"/>
      <c r="FWY138" s="42"/>
      <c r="FWZ138" s="42"/>
      <c r="FXA138" s="42"/>
      <c r="FXB138" s="42"/>
      <c r="FXC138" s="42"/>
      <c r="FXD138" s="42"/>
      <c r="FXE138" s="42"/>
      <c r="FXF138" s="42"/>
      <c r="FXG138" s="42"/>
      <c r="FXH138" s="42"/>
      <c r="FXI138" s="42"/>
      <c r="FXJ138" s="42"/>
      <c r="FXK138" s="42"/>
      <c r="FXL138" s="42"/>
      <c r="FXM138" s="42"/>
      <c r="FXN138" s="42"/>
      <c r="FXO138" s="42"/>
      <c r="FXP138" s="42"/>
      <c r="FXQ138" s="42"/>
      <c r="FXR138" s="42"/>
      <c r="FXS138" s="42"/>
      <c r="FXT138" s="42"/>
      <c r="FXU138" s="42"/>
      <c r="FXV138" s="42"/>
      <c r="FXW138" s="42"/>
      <c r="FXX138" s="42"/>
      <c r="FXY138" s="42"/>
      <c r="FXZ138" s="42"/>
      <c r="FYA138" s="42"/>
      <c r="FYB138" s="42"/>
      <c r="FYC138" s="42"/>
      <c r="FYD138" s="42"/>
      <c r="FYE138" s="42"/>
      <c r="FYF138" s="42"/>
      <c r="FYG138" s="42"/>
      <c r="FYH138" s="42"/>
      <c r="FYI138" s="42"/>
      <c r="FYJ138" s="42"/>
      <c r="FYK138" s="42"/>
      <c r="FYL138" s="42"/>
      <c r="FYM138" s="42"/>
      <c r="FYN138" s="42"/>
      <c r="FYO138" s="42"/>
      <c r="FYP138" s="42"/>
      <c r="FYQ138" s="42"/>
      <c r="FYR138" s="42"/>
      <c r="FYS138" s="42"/>
      <c r="FYT138" s="42"/>
      <c r="FYU138" s="42"/>
      <c r="FYV138" s="42"/>
      <c r="FYW138" s="42"/>
      <c r="FYX138" s="42"/>
      <c r="FYY138" s="42"/>
      <c r="FYZ138" s="42"/>
      <c r="FZA138" s="42"/>
      <c r="FZB138" s="42"/>
      <c r="FZC138" s="42"/>
      <c r="FZD138" s="42"/>
      <c r="FZE138" s="42"/>
      <c r="FZF138" s="42"/>
      <c r="FZG138" s="42"/>
      <c r="FZH138" s="42"/>
      <c r="FZI138" s="42"/>
      <c r="FZJ138" s="42"/>
      <c r="FZK138" s="42"/>
      <c r="FZL138" s="42"/>
      <c r="FZM138" s="42"/>
      <c r="FZN138" s="42"/>
      <c r="FZO138" s="42"/>
      <c r="FZP138" s="42"/>
      <c r="FZQ138" s="42"/>
      <c r="FZR138" s="42"/>
      <c r="FZS138" s="42"/>
      <c r="FZT138" s="42"/>
      <c r="FZU138" s="42"/>
      <c r="FZV138" s="42"/>
      <c r="FZW138" s="42"/>
      <c r="FZX138" s="42"/>
      <c r="FZY138" s="42"/>
      <c r="FZZ138" s="42"/>
      <c r="GAA138" s="42"/>
      <c r="GAB138" s="42"/>
      <c r="GAC138" s="42"/>
      <c r="GAD138" s="42"/>
      <c r="GAE138" s="42"/>
      <c r="GAF138" s="42"/>
      <c r="GAG138" s="42"/>
      <c r="GAH138" s="42"/>
      <c r="GAI138" s="42"/>
      <c r="GAJ138" s="42"/>
      <c r="GAK138" s="42"/>
      <c r="GAL138" s="42"/>
      <c r="GAM138" s="42"/>
      <c r="GAN138" s="42"/>
      <c r="GAO138" s="42"/>
      <c r="GAP138" s="42"/>
      <c r="GAQ138" s="42"/>
      <c r="GAR138" s="42"/>
      <c r="GAS138" s="42"/>
      <c r="GAT138" s="42"/>
      <c r="GAU138" s="42"/>
      <c r="GAV138" s="42"/>
      <c r="GAW138" s="42"/>
      <c r="GAX138" s="42"/>
      <c r="GAY138" s="42"/>
      <c r="GAZ138" s="42"/>
      <c r="GBA138" s="42"/>
      <c r="GBB138" s="42"/>
      <c r="GBC138" s="42"/>
      <c r="GBD138" s="42"/>
      <c r="GBE138" s="42"/>
      <c r="GBF138" s="42"/>
      <c r="GBG138" s="42"/>
      <c r="GBH138" s="42"/>
      <c r="GBI138" s="42"/>
      <c r="GBJ138" s="42"/>
      <c r="GBK138" s="42"/>
      <c r="GBL138" s="42"/>
      <c r="GBM138" s="42"/>
      <c r="GBN138" s="42"/>
      <c r="GBO138" s="42"/>
      <c r="GBP138" s="42"/>
      <c r="GBQ138" s="42"/>
      <c r="GBR138" s="42"/>
      <c r="GBS138" s="42"/>
      <c r="GBT138" s="42"/>
      <c r="GBU138" s="42"/>
      <c r="GBV138" s="42"/>
      <c r="GBW138" s="42"/>
      <c r="GBX138" s="42"/>
      <c r="GBY138" s="42"/>
      <c r="GBZ138" s="42"/>
      <c r="GCA138" s="42"/>
      <c r="GCB138" s="42"/>
      <c r="GCC138" s="42"/>
      <c r="GCD138" s="42"/>
      <c r="GCE138" s="42"/>
      <c r="GCF138" s="42"/>
      <c r="GCG138" s="42"/>
      <c r="GCH138" s="42"/>
      <c r="GCI138" s="42"/>
      <c r="GCJ138" s="42"/>
      <c r="GCK138" s="42"/>
      <c r="GCL138" s="42"/>
      <c r="GCM138" s="42"/>
      <c r="GCN138" s="42"/>
      <c r="GCO138" s="42"/>
      <c r="GCP138" s="42"/>
      <c r="GCQ138" s="42"/>
      <c r="GCR138" s="42"/>
      <c r="GCS138" s="42"/>
      <c r="GCT138" s="42"/>
      <c r="GCU138" s="42"/>
      <c r="GCV138" s="42"/>
      <c r="GCW138" s="42"/>
      <c r="GCX138" s="42"/>
      <c r="GCY138" s="42"/>
      <c r="GCZ138" s="42"/>
      <c r="GDA138" s="42"/>
      <c r="GDB138" s="42"/>
      <c r="GDC138" s="42"/>
      <c r="GDD138" s="42"/>
      <c r="GDE138" s="42"/>
      <c r="GDF138" s="42"/>
      <c r="GDG138" s="42"/>
      <c r="GDH138" s="42"/>
      <c r="GDI138" s="42"/>
      <c r="GDJ138" s="42"/>
      <c r="GDK138" s="42"/>
      <c r="GDL138" s="42"/>
      <c r="GDM138" s="42"/>
      <c r="GDN138" s="42"/>
      <c r="GDO138" s="42"/>
      <c r="GDP138" s="42"/>
      <c r="GDQ138" s="42"/>
      <c r="GDR138" s="42"/>
      <c r="GDS138" s="42"/>
      <c r="GDT138" s="42"/>
      <c r="GDU138" s="42"/>
      <c r="GDV138" s="42"/>
      <c r="GDW138" s="42"/>
      <c r="GDX138" s="42"/>
      <c r="GDY138" s="42"/>
      <c r="GDZ138" s="42"/>
      <c r="GEA138" s="42"/>
      <c r="GEB138" s="42"/>
      <c r="GEC138" s="42"/>
      <c r="GED138" s="42"/>
      <c r="GEE138" s="42"/>
      <c r="GEF138" s="42"/>
      <c r="GEG138" s="42"/>
      <c r="GEH138" s="42"/>
      <c r="GEI138" s="42"/>
      <c r="GEJ138" s="42"/>
      <c r="GEK138" s="42"/>
      <c r="GEL138" s="42"/>
      <c r="GEM138" s="42"/>
      <c r="GEN138" s="42"/>
      <c r="GEO138" s="42"/>
      <c r="GEP138" s="42"/>
      <c r="GEQ138" s="42"/>
      <c r="GER138" s="42"/>
      <c r="GES138" s="42"/>
      <c r="GET138" s="42"/>
      <c r="GEU138" s="42"/>
      <c r="GEV138" s="42"/>
      <c r="GEW138" s="42"/>
      <c r="GEX138" s="42"/>
      <c r="GEY138" s="42"/>
      <c r="GEZ138" s="42"/>
      <c r="GFA138" s="42"/>
      <c r="GFB138" s="42"/>
      <c r="GFC138" s="42"/>
      <c r="GFD138" s="42"/>
      <c r="GFE138" s="42"/>
      <c r="GFF138" s="42"/>
      <c r="GFG138" s="42"/>
      <c r="GFH138" s="42"/>
      <c r="GFI138" s="42"/>
      <c r="GFJ138" s="42"/>
      <c r="GFK138" s="42"/>
      <c r="GFL138" s="42"/>
      <c r="GFM138" s="42"/>
      <c r="GFN138" s="42"/>
      <c r="GFO138" s="42"/>
      <c r="GFP138" s="42"/>
      <c r="GFQ138" s="42"/>
      <c r="GFR138" s="42"/>
      <c r="GFS138" s="42"/>
      <c r="GFT138" s="42"/>
      <c r="GFU138" s="42"/>
      <c r="GFV138" s="42"/>
      <c r="GFW138" s="42"/>
      <c r="GFX138" s="42"/>
      <c r="GFY138" s="42"/>
      <c r="GFZ138" s="42"/>
      <c r="GGA138" s="42"/>
      <c r="GGB138" s="42"/>
      <c r="GGC138" s="42"/>
      <c r="GGD138" s="42"/>
      <c r="GGE138" s="42"/>
      <c r="GGF138" s="42"/>
      <c r="GGG138" s="42"/>
      <c r="GGH138" s="42"/>
      <c r="GGI138" s="42"/>
      <c r="GGJ138" s="42"/>
      <c r="GGK138" s="42"/>
      <c r="GGL138" s="42"/>
      <c r="GGM138" s="42"/>
      <c r="GGN138" s="42"/>
      <c r="GGO138" s="42"/>
      <c r="GGP138" s="42"/>
      <c r="GGQ138" s="42"/>
      <c r="GGR138" s="42"/>
      <c r="GGS138" s="42"/>
      <c r="GGT138" s="42"/>
      <c r="GGU138" s="42"/>
      <c r="GGV138" s="42"/>
      <c r="GGW138" s="42"/>
      <c r="GGX138" s="42"/>
      <c r="GGY138" s="42"/>
      <c r="GGZ138" s="42"/>
      <c r="GHA138" s="42"/>
      <c r="GHB138" s="42"/>
      <c r="GHC138" s="42"/>
      <c r="GHD138" s="42"/>
      <c r="GHE138" s="42"/>
      <c r="GHF138" s="42"/>
      <c r="GHG138" s="42"/>
      <c r="GHH138" s="42"/>
      <c r="GHI138" s="42"/>
      <c r="GHJ138" s="42"/>
      <c r="GHK138" s="42"/>
      <c r="GHL138" s="42"/>
      <c r="GHM138" s="42"/>
      <c r="GHN138" s="42"/>
      <c r="GHO138" s="42"/>
      <c r="GHP138" s="42"/>
      <c r="GHQ138" s="42"/>
      <c r="GHR138" s="42"/>
      <c r="GHS138" s="42"/>
      <c r="GHT138" s="42"/>
      <c r="GHU138" s="42"/>
      <c r="GHV138" s="42"/>
      <c r="GHW138" s="42"/>
      <c r="GHX138" s="42"/>
      <c r="GHY138" s="42"/>
      <c r="GHZ138" s="42"/>
      <c r="GIA138" s="42"/>
      <c r="GIB138" s="42"/>
      <c r="GIC138" s="42"/>
      <c r="GID138" s="42"/>
      <c r="GIE138" s="42"/>
      <c r="GIF138" s="42"/>
      <c r="GIG138" s="42"/>
      <c r="GIH138" s="42"/>
      <c r="GII138" s="42"/>
      <c r="GIJ138" s="42"/>
      <c r="GIK138" s="42"/>
      <c r="GIL138" s="42"/>
      <c r="GIM138" s="42"/>
      <c r="GIN138" s="42"/>
      <c r="GIO138" s="42"/>
      <c r="GIP138" s="42"/>
      <c r="GIQ138" s="42"/>
      <c r="GIR138" s="42"/>
      <c r="GIS138" s="42"/>
      <c r="GIT138" s="42"/>
      <c r="GIU138" s="42"/>
      <c r="GIV138" s="42"/>
      <c r="GIW138" s="42"/>
      <c r="GIX138" s="42"/>
      <c r="GIY138" s="42"/>
      <c r="GIZ138" s="42"/>
      <c r="GJA138" s="42"/>
      <c r="GJB138" s="42"/>
      <c r="GJC138" s="42"/>
      <c r="GJD138" s="42"/>
      <c r="GJE138" s="42"/>
      <c r="GJF138" s="42"/>
      <c r="GJG138" s="42"/>
      <c r="GJH138" s="42"/>
      <c r="GJI138" s="42"/>
      <c r="GJJ138" s="42"/>
      <c r="GJK138" s="42"/>
      <c r="GJL138" s="42"/>
      <c r="GJM138" s="42"/>
      <c r="GJN138" s="42"/>
      <c r="GJO138" s="42"/>
      <c r="GJP138" s="42"/>
      <c r="GJQ138" s="42"/>
      <c r="GJR138" s="42"/>
      <c r="GJS138" s="42"/>
      <c r="GJT138" s="42"/>
      <c r="GJU138" s="42"/>
      <c r="GJV138" s="42"/>
      <c r="GJW138" s="42"/>
      <c r="GJX138" s="42"/>
      <c r="GJY138" s="42"/>
      <c r="GJZ138" s="42"/>
      <c r="GKA138" s="42"/>
      <c r="GKB138" s="42"/>
      <c r="GKC138" s="42"/>
      <c r="GKD138" s="42"/>
      <c r="GKE138" s="42"/>
      <c r="GKF138" s="42"/>
      <c r="GKG138" s="42"/>
      <c r="GKH138" s="42"/>
      <c r="GKI138" s="42"/>
      <c r="GKJ138" s="42"/>
      <c r="GKK138" s="42"/>
      <c r="GKL138" s="42"/>
      <c r="GKM138" s="42"/>
      <c r="GKN138" s="42"/>
      <c r="GKO138" s="42"/>
      <c r="GKP138" s="42"/>
      <c r="GKQ138" s="42"/>
      <c r="GKR138" s="42"/>
      <c r="GKS138" s="42"/>
      <c r="GKT138" s="42"/>
      <c r="GKU138" s="42"/>
      <c r="GKV138" s="42"/>
      <c r="GKW138" s="42"/>
      <c r="GKX138" s="42"/>
      <c r="GKY138" s="42"/>
      <c r="GKZ138" s="42"/>
      <c r="GLA138" s="42"/>
      <c r="GLB138" s="42"/>
      <c r="GLC138" s="42"/>
      <c r="GLD138" s="42"/>
      <c r="GLE138" s="42"/>
      <c r="GLF138" s="42"/>
      <c r="GLG138" s="42"/>
      <c r="GLH138" s="42"/>
      <c r="GLI138" s="42"/>
      <c r="GLJ138" s="42"/>
      <c r="GLK138" s="42"/>
      <c r="GLL138" s="42"/>
      <c r="GLM138" s="42"/>
      <c r="GLN138" s="42"/>
      <c r="GLO138" s="42"/>
      <c r="GLP138" s="42"/>
      <c r="GLQ138" s="42"/>
      <c r="GLR138" s="42"/>
      <c r="GLS138" s="42"/>
      <c r="GLT138" s="42"/>
      <c r="GLU138" s="42"/>
      <c r="GLV138" s="42"/>
      <c r="GLW138" s="42"/>
      <c r="GLX138" s="42"/>
      <c r="GLY138" s="42"/>
      <c r="GLZ138" s="42"/>
      <c r="GMA138" s="42"/>
      <c r="GMB138" s="42"/>
      <c r="GMC138" s="42"/>
      <c r="GMD138" s="42"/>
      <c r="GME138" s="42"/>
      <c r="GMF138" s="42"/>
      <c r="GMG138" s="42"/>
      <c r="GMH138" s="42"/>
      <c r="GMI138" s="42"/>
      <c r="GMJ138" s="42"/>
      <c r="GMK138" s="42"/>
      <c r="GML138" s="42"/>
      <c r="GMM138" s="42"/>
      <c r="GMN138" s="42"/>
      <c r="GMO138" s="42"/>
      <c r="GMP138" s="42"/>
      <c r="GMQ138" s="42"/>
      <c r="GMR138" s="42"/>
      <c r="GMS138" s="42"/>
      <c r="GMT138" s="42"/>
      <c r="GMU138" s="42"/>
      <c r="GMV138" s="42"/>
      <c r="GMW138" s="42"/>
      <c r="GMX138" s="42"/>
      <c r="GMY138" s="42"/>
      <c r="GMZ138" s="42"/>
      <c r="GNA138" s="42"/>
      <c r="GNB138" s="42"/>
      <c r="GNC138" s="42"/>
      <c r="GND138" s="42"/>
      <c r="GNE138" s="42"/>
      <c r="GNF138" s="42"/>
      <c r="GNG138" s="42"/>
      <c r="GNH138" s="42"/>
      <c r="GNI138" s="42"/>
      <c r="GNJ138" s="42"/>
      <c r="GNK138" s="42"/>
      <c r="GNL138" s="42"/>
      <c r="GNM138" s="42"/>
      <c r="GNN138" s="42"/>
      <c r="GNO138" s="42"/>
      <c r="GNP138" s="42"/>
      <c r="GNQ138" s="42"/>
      <c r="GNR138" s="42"/>
      <c r="GNS138" s="42"/>
      <c r="GNT138" s="42"/>
      <c r="GNU138" s="42"/>
      <c r="GNV138" s="42"/>
      <c r="GNW138" s="42"/>
      <c r="GNX138" s="42"/>
      <c r="GNY138" s="42"/>
      <c r="GNZ138" s="42"/>
      <c r="GOA138" s="42"/>
      <c r="GOB138" s="42"/>
      <c r="GOC138" s="42"/>
      <c r="GOD138" s="42"/>
      <c r="GOE138" s="42"/>
      <c r="GOF138" s="42"/>
      <c r="GOG138" s="42"/>
      <c r="GOH138" s="42"/>
      <c r="GOI138" s="42"/>
      <c r="GOJ138" s="42"/>
      <c r="GOK138" s="42"/>
      <c r="GOL138" s="42"/>
      <c r="GOM138" s="42"/>
      <c r="GON138" s="42"/>
      <c r="GOO138" s="42"/>
      <c r="GOP138" s="42"/>
      <c r="GOQ138" s="42"/>
      <c r="GOR138" s="42"/>
      <c r="GOS138" s="42"/>
      <c r="GOT138" s="42"/>
      <c r="GOU138" s="42"/>
      <c r="GOV138" s="42"/>
      <c r="GOW138" s="42"/>
      <c r="GOX138" s="42"/>
      <c r="GOY138" s="42"/>
      <c r="GOZ138" s="42"/>
      <c r="GPA138" s="42"/>
      <c r="GPB138" s="42"/>
      <c r="GPC138" s="42"/>
      <c r="GPD138" s="42"/>
      <c r="GPE138" s="42"/>
      <c r="GPF138" s="42"/>
      <c r="GPG138" s="42"/>
      <c r="GPH138" s="42"/>
      <c r="GPI138" s="42"/>
      <c r="GPJ138" s="42"/>
      <c r="GPK138" s="42"/>
      <c r="GPL138" s="42"/>
      <c r="GPM138" s="42"/>
      <c r="GPN138" s="42"/>
      <c r="GPO138" s="42"/>
      <c r="GPP138" s="42"/>
      <c r="GPQ138" s="42"/>
      <c r="GPR138" s="42"/>
      <c r="GPS138" s="42"/>
      <c r="GPT138" s="42"/>
      <c r="GPU138" s="42"/>
      <c r="GPV138" s="42"/>
      <c r="GPW138" s="42"/>
      <c r="GPX138" s="42"/>
      <c r="GPY138" s="42"/>
      <c r="GPZ138" s="42"/>
      <c r="GQA138" s="42"/>
      <c r="GQB138" s="42"/>
      <c r="GQC138" s="42"/>
      <c r="GQD138" s="42"/>
      <c r="GQE138" s="42"/>
      <c r="GQF138" s="42"/>
      <c r="GQG138" s="42"/>
      <c r="GQH138" s="42"/>
      <c r="GQI138" s="42"/>
      <c r="GQJ138" s="42"/>
      <c r="GQK138" s="42"/>
      <c r="GQL138" s="42"/>
      <c r="GQM138" s="42"/>
      <c r="GQN138" s="42"/>
      <c r="GQO138" s="42"/>
      <c r="GQP138" s="42"/>
      <c r="GQQ138" s="42"/>
      <c r="GQR138" s="42"/>
      <c r="GQS138" s="42"/>
      <c r="GQT138" s="42"/>
      <c r="GQU138" s="42"/>
      <c r="GQV138" s="42"/>
      <c r="GQW138" s="42"/>
      <c r="GQX138" s="42"/>
      <c r="GQY138" s="42"/>
      <c r="GQZ138" s="42"/>
      <c r="GRA138" s="42"/>
      <c r="GRB138" s="42"/>
      <c r="GRC138" s="42"/>
      <c r="GRD138" s="42"/>
      <c r="GRE138" s="42"/>
      <c r="GRF138" s="42"/>
      <c r="GRG138" s="42"/>
      <c r="GRH138" s="42"/>
      <c r="GRI138" s="42"/>
      <c r="GRJ138" s="42"/>
      <c r="GRK138" s="42"/>
      <c r="GRL138" s="42"/>
      <c r="GRM138" s="42"/>
      <c r="GRN138" s="42"/>
      <c r="GRO138" s="42"/>
      <c r="GRP138" s="42"/>
      <c r="GRQ138" s="42"/>
      <c r="GRR138" s="42"/>
      <c r="GRS138" s="42"/>
      <c r="GRT138" s="42"/>
      <c r="GRU138" s="42"/>
      <c r="GRV138" s="42"/>
      <c r="GRW138" s="42"/>
      <c r="GRX138" s="42"/>
      <c r="GRY138" s="42"/>
      <c r="GRZ138" s="42"/>
      <c r="GSA138" s="42"/>
      <c r="GSB138" s="42"/>
      <c r="GSC138" s="42"/>
      <c r="GSD138" s="42"/>
      <c r="GSE138" s="42"/>
      <c r="GSF138" s="42"/>
      <c r="GSG138" s="42"/>
      <c r="GSH138" s="42"/>
      <c r="GSI138" s="42"/>
      <c r="GSJ138" s="42"/>
      <c r="GSK138" s="42"/>
      <c r="GSL138" s="42"/>
      <c r="GSM138" s="42"/>
      <c r="GSN138" s="42"/>
      <c r="GSO138" s="42"/>
      <c r="GSP138" s="42"/>
      <c r="GSQ138" s="42"/>
      <c r="GSR138" s="42"/>
      <c r="GSS138" s="42"/>
      <c r="GST138" s="42"/>
      <c r="GSU138" s="42"/>
      <c r="GSV138" s="42"/>
      <c r="GSW138" s="42"/>
      <c r="GSX138" s="42"/>
      <c r="GSY138" s="42"/>
      <c r="GSZ138" s="42"/>
      <c r="GTA138" s="42"/>
      <c r="GTB138" s="42"/>
      <c r="GTC138" s="42"/>
      <c r="GTD138" s="42"/>
      <c r="GTE138" s="42"/>
      <c r="GTF138" s="42"/>
      <c r="GTG138" s="42"/>
      <c r="GTH138" s="42"/>
      <c r="GTI138" s="42"/>
      <c r="GTJ138" s="42"/>
      <c r="GTK138" s="42"/>
      <c r="GTL138" s="42"/>
      <c r="GTM138" s="42"/>
      <c r="GTN138" s="42"/>
      <c r="GTO138" s="42"/>
      <c r="GTP138" s="42"/>
      <c r="GTQ138" s="42"/>
      <c r="GTR138" s="42"/>
      <c r="GTS138" s="42"/>
      <c r="GTT138" s="42"/>
      <c r="GTU138" s="42"/>
      <c r="GTV138" s="42"/>
      <c r="GTW138" s="42"/>
      <c r="GTX138" s="42"/>
      <c r="GTY138" s="42"/>
      <c r="GTZ138" s="42"/>
      <c r="GUA138" s="42"/>
      <c r="GUB138" s="42"/>
      <c r="GUC138" s="42"/>
      <c r="GUD138" s="42"/>
      <c r="GUE138" s="42"/>
      <c r="GUF138" s="42"/>
      <c r="GUG138" s="42"/>
      <c r="GUH138" s="42"/>
      <c r="GUI138" s="42"/>
      <c r="GUJ138" s="42"/>
      <c r="GUK138" s="42"/>
      <c r="GUL138" s="42"/>
      <c r="GUM138" s="42"/>
      <c r="GUN138" s="42"/>
      <c r="GUO138" s="42"/>
      <c r="GUP138" s="42"/>
      <c r="GUQ138" s="42"/>
      <c r="GUR138" s="42"/>
      <c r="GUS138" s="42"/>
      <c r="GUT138" s="42"/>
      <c r="GUU138" s="42"/>
      <c r="GUV138" s="42"/>
      <c r="GUW138" s="42"/>
      <c r="GUX138" s="42"/>
      <c r="GUY138" s="42"/>
      <c r="GUZ138" s="42"/>
      <c r="GVA138" s="42"/>
      <c r="GVB138" s="42"/>
      <c r="GVC138" s="42"/>
      <c r="GVD138" s="42"/>
      <c r="GVE138" s="42"/>
      <c r="GVF138" s="42"/>
      <c r="GVG138" s="42"/>
      <c r="GVH138" s="42"/>
      <c r="GVI138" s="42"/>
      <c r="GVJ138" s="42"/>
      <c r="GVK138" s="42"/>
      <c r="GVL138" s="42"/>
      <c r="GVM138" s="42"/>
      <c r="GVN138" s="42"/>
      <c r="GVO138" s="42"/>
      <c r="GVP138" s="42"/>
      <c r="GVQ138" s="42"/>
      <c r="GVR138" s="42"/>
      <c r="GVS138" s="42"/>
      <c r="GVT138" s="42"/>
      <c r="GVU138" s="42"/>
      <c r="GVV138" s="42"/>
      <c r="GVW138" s="42"/>
      <c r="GVX138" s="42"/>
      <c r="GVY138" s="42"/>
      <c r="GVZ138" s="42"/>
      <c r="GWA138" s="42"/>
      <c r="GWB138" s="42"/>
      <c r="GWC138" s="42"/>
      <c r="GWD138" s="42"/>
      <c r="GWE138" s="42"/>
      <c r="GWF138" s="42"/>
      <c r="GWG138" s="42"/>
      <c r="GWH138" s="42"/>
      <c r="GWI138" s="42"/>
      <c r="GWJ138" s="42"/>
      <c r="GWK138" s="42"/>
      <c r="GWL138" s="42"/>
      <c r="GWM138" s="42"/>
      <c r="GWN138" s="42"/>
      <c r="GWO138" s="42"/>
      <c r="GWP138" s="42"/>
      <c r="GWQ138" s="42"/>
      <c r="GWR138" s="42"/>
      <c r="GWS138" s="42"/>
      <c r="GWT138" s="42"/>
      <c r="GWU138" s="42"/>
      <c r="GWV138" s="42"/>
      <c r="GWW138" s="42"/>
      <c r="GWX138" s="42"/>
      <c r="GWY138" s="42"/>
      <c r="GWZ138" s="42"/>
      <c r="GXA138" s="42"/>
      <c r="GXB138" s="42"/>
      <c r="GXC138" s="42"/>
      <c r="GXD138" s="42"/>
      <c r="GXE138" s="42"/>
      <c r="GXF138" s="42"/>
      <c r="GXG138" s="42"/>
      <c r="GXH138" s="42"/>
      <c r="GXI138" s="42"/>
      <c r="GXJ138" s="42"/>
      <c r="GXK138" s="42"/>
      <c r="GXL138" s="42"/>
      <c r="GXM138" s="42"/>
      <c r="GXN138" s="42"/>
      <c r="GXO138" s="42"/>
      <c r="GXP138" s="42"/>
      <c r="GXQ138" s="42"/>
      <c r="GXR138" s="42"/>
      <c r="GXS138" s="42"/>
      <c r="GXT138" s="42"/>
      <c r="GXU138" s="42"/>
      <c r="GXV138" s="42"/>
      <c r="GXW138" s="42"/>
      <c r="GXX138" s="42"/>
      <c r="GXY138" s="42"/>
      <c r="GXZ138" s="42"/>
      <c r="GYA138" s="42"/>
      <c r="GYB138" s="42"/>
      <c r="GYC138" s="42"/>
      <c r="GYD138" s="42"/>
      <c r="GYE138" s="42"/>
      <c r="GYF138" s="42"/>
      <c r="GYG138" s="42"/>
      <c r="GYH138" s="42"/>
      <c r="GYI138" s="42"/>
      <c r="GYJ138" s="42"/>
      <c r="GYK138" s="42"/>
      <c r="GYL138" s="42"/>
      <c r="GYM138" s="42"/>
      <c r="GYN138" s="42"/>
      <c r="GYO138" s="42"/>
      <c r="GYP138" s="42"/>
      <c r="GYQ138" s="42"/>
      <c r="GYR138" s="42"/>
      <c r="GYS138" s="42"/>
      <c r="GYT138" s="42"/>
      <c r="GYU138" s="42"/>
      <c r="GYV138" s="42"/>
      <c r="GYW138" s="42"/>
      <c r="GYX138" s="42"/>
      <c r="GYY138" s="42"/>
      <c r="GYZ138" s="42"/>
      <c r="GZA138" s="42"/>
      <c r="GZB138" s="42"/>
      <c r="GZC138" s="42"/>
      <c r="GZD138" s="42"/>
      <c r="GZE138" s="42"/>
      <c r="GZF138" s="42"/>
      <c r="GZG138" s="42"/>
      <c r="GZH138" s="42"/>
      <c r="GZI138" s="42"/>
      <c r="GZJ138" s="42"/>
      <c r="GZK138" s="42"/>
      <c r="GZL138" s="42"/>
      <c r="GZM138" s="42"/>
      <c r="GZN138" s="42"/>
      <c r="GZO138" s="42"/>
      <c r="GZP138" s="42"/>
      <c r="GZQ138" s="42"/>
      <c r="GZR138" s="42"/>
      <c r="GZS138" s="42"/>
      <c r="GZT138" s="42"/>
      <c r="GZU138" s="42"/>
      <c r="GZV138" s="42"/>
      <c r="GZW138" s="42"/>
      <c r="GZX138" s="42"/>
      <c r="GZY138" s="42"/>
      <c r="GZZ138" s="42"/>
      <c r="HAA138" s="42"/>
      <c r="HAB138" s="42"/>
      <c r="HAC138" s="42"/>
      <c r="HAD138" s="42"/>
      <c r="HAE138" s="42"/>
      <c r="HAF138" s="42"/>
      <c r="HAG138" s="42"/>
      <c r="HAH138" s="42"/>
      <c r="HAI138" s="42"/>
      <c r="HAJ138" s="42"/>
      <c r="HAK138" s="42"/>
      <c r="HAL138" s="42"/>
      <c r="HAM138" s="42"/>
      <c r="HAN138" s="42"/>
      <c r="HAO138" s="42"/>
      <c r="HAP138" s="42"/>
      <c r="HAQ138" s="42"/>
      <c r="HAR138" s="42"/>
      <c r="HAS138" s="42"/>
      <c r="HAT138" s="42"/>
      <c r="HAU138" s="42"/>
      <c r="HAV138" s="42"/>
      <c r="HAW138" s="42"/>
      <c r="HAX138" s="42"/>
      <c r="HAY138" s="42"/>
      <c r="HAZ138" s="42"/>
      <c r="HBA138" s="42"/>
      <c r="HBB138" s="42"/>
      <c r="HBC138" s="42"/>
      <c r="HBD138" s="42"/>
      <c r="HBE138" s="42"/>
      <c r="HBF138" s="42"/>
      <c r="HBG138" s="42"/>
      <c r="HBH138" s="42"/>
      <c r="HBI138" s="42"/>
      <c r="HBJ138" s="42"/>
      <c r="HBK138" s="42"/>
      <c r="HBL138" s="42"/>
      <c r="HBM138" s="42"/>
      <c r="HBN138" s="42"/>
      <c r="HBO138" s="42"/>
      <c r="HBP138" s="42"/>
      <c r="HBQ138" s="42"/>
      <c r="HBR138" s="42"/>
      <c r="HBS138" s="42"/>
      <c r="HBT138" s="42"/>
      <c r="HBU138" s="42"/>
      <c r="HBV138" s="42"/>
      <c r="HBW138" s="42"/>
      <c r="HBX138" s="42"/>
      <c r="HBY138" s="42"/>
      <c r="HBZ138" s="42"/>
      <c r="HCA138" s="42"/>
      <c r="HCB138" s="42"/>
      <c r="HCC138" s="42"/>
      <c r="HCD138" s="42"/>
      <c r="HCE138" s="42"/>
      <c r="HCF138" s="42"/>
      <c r="HCG138" s="42"/>
      <c r="HCH138" s="42"/>
      <c r="HCI138" s="42"/>
      <c r="HCJ138" s="42"/>
      <c r="HCK138" s="42"/>
      <c r="HCL138" s="42"/>
      <c r="HCM138" s="42"/>
      <c r="HCN138" s="42"/>
      <c r="HCO138" s="42"/>
      <c r="HCP138" s="42"/>
      <c r="HCQ138" s="42"/>
      <c r="HCR138" s="42"/>
      <c r="HCS138" s="42"/>
      <c r="HCT138" s="42"/>
      <c r="HCU138" s="42"/>
      <c r="HCV138" s="42"/>
      <c r="HCW138" s="42"/>
      <c r="HCX138" s="42"/>
      <c r="HCY138" s="42"/>
      <c r="HCZ138" s="42"/>
      <c r="HDA138" s="42"/>
      <c r="HDB138" s="42"/>
      <c r="HDC138" s="42"/>
      <c r="HDD138" s="42"/>
      <c r="HDE138" s="42"/>
      <c r="HDF138" s="42"/>
      <c r="HDG138" s="42"/>
      <c r="HDH138" s="42"/>
      <c r="HDI138" s="42"/>
      <c r="HDJ138" s="42"/>
      <c r="HDK138" s="42"/>
      <c r="HDL138" s="42"/>
      <c r="HDM138" s="42"/>
      <c r="HDN138" s="42"/>
      <c r="HDO138" s="42"/>
      <c r="HDP138" s="42"/>
      <c r="HDQ138" s="42"/>
      <c r="HDR138" s="42"/>
      <c r="HDS138" s="42"/>
      <c r="HDT138" s="42"/>
      <c r="HDU138" s="42"/>
      <c r="HDV138" s="42"/>
      <c r="HDW138" s="42"/>
      <c r="HDX138" s="42"/>
      <c r="HDY138" s="42"/>
      <c r="HDZ138" s="42"/>
      <c r="HEA138" s="42"/>
      <c r="HEB138" s="42"/>
      <c r="HEC138" s="42"/>
      <c r="HED138" s="42"/>
      <c r="HEE138" s="42"/>
      <c r="HEF138" s="42"/>
      <c r="HEG138" s="42"/>
      <c r="HEH138" s="42"/>
      <c r="HEI138" s="42"/>
      <c r="HEJ138" s="42"/>
      <c r="HEK138" s="42"/>
      <c r="HEL138" s="42"/>
      <c r="HEM138" s="42"/>
      <c r="HEN138" s="42"/>
      <c r="HEO138" s="42"/>
      <c r="HEP138" s="42"/>
      <c r="HEQ138" s="42"/>
      <c r="HER138" s="42"/>
      <c r="HES138" s="42"/>
      <c r="HET138" s="42"/>
      <c r="HEU138" s="42"/>
      <c r="HEV138" s="42"/>
      <c r="HEW138" s="42"/>
      <c r="HEX138" s="42"/>
      <c r="HEY138" s="42"/>
      <c r="HEZ138" s="42"/>
      <c r="HFA138" s="42"/>
      <c r="HFB138" s="42"/>
      <c r="HFC138" s="42"/>
      <c r="HFD138" s="42"/>
      <c r="HFE138" s="42"/>
      <c r="HFF138" s="42"/>
      <c r="HFG138" s="42"/>
      <c r="HFH138" s="42"/>
      <c r="HFI138" s="42"/>
      <c r="HFJ138" s="42"/>
      <c r="HFK138" s="42"/>
      <c r="HFL138" s="42"/>
      <c r="HFM138" s="42"/>
      <c r="HFN138" s="42"/>
      <c r="HFO138" s="42"/>
      <c r="HFP138" s="42"/>
      <c r="HFQ138" s="42"/>
      <c r="HFR138" s="42"/>
      <c r="HFS138" s="42"/>
      <c r="HFT138" s="42"/>
      <c r="HFU138" s="42"/>
      <c r="HFV138" s="42"/>
      <c r="HFW138" s="42"/>
      <c r="HFX138" s="42"/>
      <c r="HFY138" s="42"/>
      <c r="HFZ138" s="42"/>
      <c r="HGA138" s="42"/>
      <c r="HGB138" s="42"/>
      <c r="HGC138" s="42"/>
      <c r="HGD138" s="42"/>
      <c r="HGE138" s="42"/>
      <c r="HGF138" s="42"/>
      <c r="HGG138" s="42"/>
      <c r="HGH138" s="42"/>
      <c r="HGI138" s="42"/>
      <c r="HGJ138" s="42"/>
      <c r="HGK138" s="42"/>
      <c r="HGL138" s="42"/>
      <c r="HGM138" s="42"/>
      <c r="HGN138" s="42"/>
      <c r="HGO138" s="42"/>
      <c r="HGP138" s="42"/>
      <c r="HGQ138" s="42"/>
      <c r="HGR138" s="42"/>
      <c r="HGS138" s="42"/>
      <c r="HGT138" s="42"/>
      <c r="HGU138" s="42"/>
      <c r="HGV138" s="42"/>
      <c r="HGW138" s="42"/>
      <c r="HGX138" s="42"/>
      <c r="HGY138" s="42"/>
      <c r="HGZ138" s="42"/>
      <c r="HHA138" s="42"/>
      <c r="HHB138" s="42"/>
      <c r="HHC138" s="42"/>
      <c r="HHD138" s="42"/>
      <c r="HHE138" s="42"/>
      <c r="HHF138" s="42"/>
      <c r="HHG138" s="42"/>
      <c r="HHH138" s="42"/>
      <c r="HHI138" s="42"/>
      <c r="HHJ138" s="42"/>
      <c r="HHK138" s="42"/>
      <c r="HHL138" s="42"/>
      <c r="HHM138" s="42"/>
      <c r="HHN138" s="42"/>
      <c r="HHO138" s="42"/>
      <c r="HHP138" s="42"/>
      <c r="HHQ138" s="42"/>
      <c r="HHR138" s="42"/>
      <c r="HHS138" s="42"/>
      <c r="HHT138" s="42"/>
      <c r="HHU138" s="42"/>
      <c r="HHV138" s="42"/>
      <c r="HHW138" s="42"/>
      <c r="HHX138" s="42"/>
      <c r="HHY138" s="42"/>
      <c r="HHZ138" s="42"/>
      <c r="HIA138" s="42"/>
      <c r="HIB138" s="42"/>
      <c r="HIC138" s="42"/>
      <c r="HID138" s="42"/>
      <c r="HIE138" s="42"/>
      <c r="HIF138" s="42"/>
      <c r="HIG138" s="42"/>
      <c r="HIH138" s="42"/>
      <c r="HII138" s="42"/>
      <c r="HIJ138" s="42"/>
      <c r="HIK138" s="42"/>
      <c r="HIL138" s="42"/>
      <c r="HIM138" s="42"/>
      <c r="HIN138" s="42"/>
      <c r="HIO138" s="42"/>
      <c r="HIP138" s="42"/>
      <c r="HIQ138" s="42"/>
      <c r="HIR138" s="42"/>
      <c r="HIS138" s="42"/>
      <c r="HIT138" s="42"/>
      <c r="HIU138" s="42"/>
      <c r="HIV138" s="42"/>
      <c r="HIW138" s="42"/>
      <c r="HIX138" s="42"/>
      <c r="HIY138" s="42"/>
      <c r="HIZ138" s="42"/>
      <c r="HJA138" s="42"/>
      <c r="HJB138" s="42"/>
      <c r="HJC138" s="42"/>
      <c r="HJD138" s="42"/>
      <c r="HJE138" s="42"/>
      <c r="HJF138" s="42"/>
      <c r="HJG138" s="42"/>
      <c r="HJH138" s="42"/>
      <c r="HJI138" s="42"/>
      <c r="HJJ138" s="42"/>
      <c r="HJK138" s="42"/>
      <c r="HJL138" s="42"/>
      <c r="HJM138" s="42"/>
      <c r="HJN138" s="42"/>
      <c r="HJO138" s="42"/>
      <c r="HJP138" s="42"/>
      <c r="HJQ138" s="42"/>
      <c r="HJR138" s="42"/>
      <c r="HJS138" s="42"/>
      <c r="HJT138" s="42"/>
      <c r="HJU138" s="42"/>
      <c r="HJV138" s="42"/>
      <c r="HJW138" s="42"/>
      <c r="HJX138" s="42"/>
      <c r="HJY138" s="42"/>
      <c r="HJZ138" s="42"/>
      <c r="HKA138" s="42"/>
      <c r="HKB138" s="42"/>
      <c r="HKC138" s="42"/>
      <c r="HKD138" s="42"/>
      <c r="HKE138" s="42"/>
      <c r="HKF138" s="42"/>
      <c r="HKG138" s="42"/>
      <c r="HKH138" s="42"/>
      <c r="HKI138" s="42"/>
      <c r="HKJ138" s="42"/>
      <c r="HKK138" s="42"/>
      <c r="HKL138" s="42"/>
      <c r="HKM138" s="42"/>
      <c r="HKN138" s="42"/>
      <c r="HKO138" s="42"/>
      <c r="HKP138" s="42"/>
      <c r="HKQ138" s="42"/>
      <c r="HKR138" s="42"/>
      <c r="HKS138" s="42"/>
      <c r="HKT138" s="42"/>
      <c r="HKU138" s="42"/>
      <c r="HKV138" s="42"/>
      <c r="HKW138" s="42"/>
      <c r="HKX138" s="42"/>
      <c r="HKY138" s="42"/>
      <c r="HKZ138" s="42"/>
      <c r="HLA138" s="42"/>
      <c r="HLB138" s="42"/>
      <c r="HLC138" s="42"/>
      <c r="HLD138" s="42"/>
      <c r="HLE138" s="42"/>
      <c r="HLF138" s="42"/>
      <c r="HLG138" s="42"/>
      <c r="HLH138" s="42"/>
      <c r="HLI138" s="42"/>
      <c r="HLJ138" s="42"/>
      <c r="HLK138" s="42"/>
      <c r="HLL138" s="42"/>
      <c r="HLM138" s="42"/>
      <c r="HLN138" s="42"/>
      <c r="HLO138" s="42"/>
      <c r="HLP138" s="42"/>
      <c r="HLQ138" s="42"/>
      <c r="HLR138" s="42"/>
      <c r="HLS138" s="42"/>
      <c r="HLT138" s="42"/>
      <c r="HLU138" s="42"/>
      <c r="HLV138" s="42"/>
      <c r="HLW138" s="42"/>
      <c r="HLX138" s="42"/>
      <c r="HLY138" s="42"/>
      <c r="HLZ138" s="42"/>
      <c r="HMA138" s="42"/>
      <c r="HMB138" s="42"/>
      <c r="HMC138" s="42"/>
      <c r="HMD138" s="42"/>
      <c r="HME138" s="42"/>
      <c r="HMF138" s="42"/>
      <c r="HMG138" s="42"/>
      <c r="HMH138" s="42"/>
      <c r="HMI138" s="42"/>
      <c r="HMJ138" s="42"/>
      <c r="HMK138" s="42"/>
      <c r="HML138" s="42"/>
      <c r="HMM138" s="42"/>
      <c r="HMN138" s="42"/>
      <c r="HMO138" s="42"/>
      <c r="HMP138" s="42"/>
      <c r="HMQ138" s="42"/>
      <c r="HMR138" s="42"/>
      <c r="HMS138" s="42"/>
      <c r="HMT138" s="42"/>
      <c r="HMU138" s="42"/>
      <c r="HMV138" s="42"/>
      <c r="HMW138" s="42"/>
      <c r="HMX138" s="42"/>
      <c r="HMY138" s="42"/>
      <c r="HMZ138" s="42"/>
      <c r="HNA138" s="42"/>
      <c r="HNB138" s="42"/>
      <c r="HNC138" s="42"/>
      <c r="HND138" s="42"/>
      <c r="HNE138" s="42"/>
      <c r="HNF138" s="42"/>
      <c r="HNG138" s="42"/>
      <c r="HNH138" s="42"/>
      <c r="HNI138" s="42"/>
      <c r="HNJ138" s="42"/>
      <c r="HNK138" s="42"/>
      <c r="HNL138" s="42"/>
      <c r="HNM138" s="42"/>
      <c r="HNN138" s="42"/>
      <c r="HNO138" s="42"/>
      <c r="HNP138" s="42"/>
      <c r="HNQ138" s="42"/>
      <c r="HNR138" s="42"/>
      <c r="HNS138" s="42"/>
      <c r="HNT138" s="42"/>
      <c r="HNU138" s="42"/>
      <c r="HNV138" s="42"/>
      <c r="HNW138" s="42"/>
      <c r="HNX138" s="42"/>
      <c r="HNY138" s="42"/>
      <c r="HNZ138" s="42"/>
      <c r="HOA138" s="42"/>
      <c r="HOB138" s="42"/>
      <c r="HOC138" s="42"/>
      <c r="HOD138" s="42"/>
      <c r="HOE138" s="42"/>
      <c r="HOF138" s="42"/>
      <c r="HOG138" s="42"/>
      <c r="HOH138" s="42"/>
      <c r="HOI138" s="42"/>
      <c r="HOJ138" s="42"/>
      <c r="HOK138" s="42"/>
      <c r="HOL138" s="42"/>
      <c r="HOM138" s="42"/>
      <c r="HON138" s="42"/>
      <c r="HOO138" s="42"/>
      <c r="HOP138" s="42"/>
      <c r="HOQ138" s="42"/>
      <c r="HOR138" s="42"/>
      <c r="HOS138" s="42"/>
      <c r="HOT138" s="42"/>
      <c r="HOU138" s="42"/>
      <c r="HOV138" s="42"/>
      <c r="HOW138" s="42"/>
      <c r="HOX138" s="42"/>
      <c r="HOY138" s="42"/>
      <c r="HOZ138" s="42"/>
      <c r="HPA138" s="42"/>
      <c r="HPB138" s="42"/>
      <c r="HPC138" s="42"/>
      <c r="HPD138" s="42"/>
      <c r="HPE138" s="42"/>
      <c r="HPF138" s="42"/>
      <c r="HPG138" s="42"/>
      <c r="HPH138" s="42"/>
      <c r="HPI138" s="42"/>
      <c r="HPJ138" s="42"/>
      <c r="HPK138" s="42"/>
      <c r="HPL138" s="42"/>
      <c r="HPM138" s="42"/>
      <c r="HPN138" s="42"/>
      <c r="HPO138" s="42"/>
      <c r="HPP138" s="42"/>
      <c r="HPQ138" s="42"/>
      <c r="HPR138" s="42"/>
      <c r="HPS138" s="42"/>
      <c r="HPT138" s="42"/>
      <c r="HPU138" s="42"/>
      <c r="HPV138" s="42"/>
      <c r="HPW138" s="42"/>
      <c r="HPX138" s="42"/>
      <c r="HPY138" s="42"/>
      <c r="HPZ138" s="42"/>
      <c r="HQA138" s="42"/>
      <c r="HQB138" s="42"/>
      <c r="HQC138" s="42"/>
      <c r="HQD138" s="42"/>
      <c r="HQE138" s="42"/>
      <c r="HQF138" s="42"/>
      <c r="HQG138" s="42"/>
      <c r="HQH138" s="42"/>
      <c r="HQI138" s="42"/>
      <c r="HQJ138" s="42"/>
      <c r="HQK138" s="42"/>
      <c r="HQL138" s="42"/>
      <c r="HQM138" s="42"/>
      <c r="HQN138" s="42"/>
      <c r="HQO138" s="42"/>
      <c r="HQP138" s="42"/>
      <c r="HQQ138" s="42"/>
      <c r="HQR138" s="42"/>
      <c r="HQS138" s="42"/>
      <c r="HQT138" s="42"/>
      <c r="HQU138" s="42"/>
      <c r="HQV138" s="42"/>
      <c r="HQW138" s="42"/>
      <c r="HQX138" s="42"/>
      <c r="HQY138" s="42"/>
      <c r="HQZ138" s="42"/>
      <c r="HRA138" s="42"/>
      <c r="HRB138" s="42"/>
      <c r="HRC138" s="42"/>
      <c r="HRD138" s="42"/>
      <c r="HRE138" s="42"/>
      <c r="HRF138" s="42"/>
      <c r="HRG138" s="42"/>
      <c r="HRH138" s="42"/>
      <c r="HRI138" s="42"/>
      <c r="HRJ138" s="42"/>
      <c r="HRK138" s="42"/>
      <c r="HRL138" s="42"/>
      <c r="HRM138" s="42"/>
      <c r="HRN138" s="42"/>
      <c r="HRO138" s="42"/>
      <c r="HRP138" s="42"/>
      <c r="HRQ138" s="42"/>
      <c r="HRR138" s="42"/>
      <c r="HRS138" s="42"/>
      <c r="HRT138" s="42"/>
      <c r="HRU138" s="42"/>
      <c r="HRV138" s="42"/>
      <c r="HRW138" s="42"/>
      <c r="HRX138" s="42"/>
      <c r="HRY138" s="42"/>
      <c r="HRZ138" s="42"/>
      <c r="HSA138" s="42"/>
      <c r="HSB138" s="42"/>
      <c r="HSC138" s="42"/>
      <c r="HSD138" s="42"/>
      <c r="HSE138" s="42"/>
      <c r="HSF138" s="42"/>
      <c r="HSG138" s="42"/>
      <c r="HSH138" s="42"/>
      <c r="HSI138" s="42"/>
      <c r="HSJ138" s="42"/>
      <c r="HSK138" s="42"/>
      <c r="HSL138" s="42"/>
      <c r="HSM138" s="42"/>
      <c r="HSN138" s="42"/>
      <c r="HSO138" s="42"/>
      <c r="HSP138" s="42"/>
      <c r="HSQ138" s="42"/>
      <c r="HSR138" s="42"/>
      <c r="HSS138" s="42"/>
      <c r="HST138" s="42"/>
      <c r="HSU138" s="42"/>
      <c r="HSV138" s="42"/>
      <c r="HSW138" s="42"/>
      <c r="HSX138" s="42"/>
      <c r="HSY138" s="42"/>
      <c r="HSZ138" s="42"/>
      <c r="HTA138" s="42"/>
      <c r="HTB138" s="42"/>
      <c r="HTC138" s="42"/>
      <c r="HTD138" s="42"/>
      <c r="HTE138" s="42"/>
      <c r="HTF138" s="42"/>
      <c r="HTG138" s="42"/>
      <c r="HTH138" s="42"/>
      <c r="HTI138" s="42"/>
      <c r="HTJ138" s="42"/>
      <c r="HTK138" s="42"/>
      <c r="HTL138" s="42"/>
      <c r="HTM138" s="42"/>
      <c r="HTN138" s="42"/>
      <c r="HTO138" s="42"/>
      <c r="HTP138" s="42"/>
      <c r="HTQ138" s="42"/>
      <c r="HTR138" s="42"/>
      <c r="HTS138" s="42"/>
      <c r="HTT138" s="42"/>
      <c r="HTU138" s="42"/>
      <c r="HTV138" s="42"/>
      <c r="HTW138" s="42"/>
      <c r="HTX138" s="42"/>
      <c r="HTY138" s="42"/>
      <c r="HTZ138" s="42"/>
      <c r="HUA138" s="42"/>
      <c r="HUB138" s="42"/>
      <c r="HUC138" s="42"/>
      <c r="HUD138" s="42"/>
      <c r="HUE138" s="42"/>
      <c r="HUF138" s="42"/>
      <c r="HUG138" s="42"/>
      <c r="HUH138" s="42"/>
      <c r="HUI138" s="42"/>
      <c r="HUJ138" s="42"/>
      <c r="HUK138" s="42"/>
      <c r="HUL138" s="42"/>
      <c r="HUM138" s="42"/>
      <c r="HUN138" s="42"/>
      <c r="HUO138" s="42"/>
      <c r="HUP138" s="42"/>
      <c r="HUQ138" s="42"/>
      <c r="HUR138" s="42"/>
      <c r="HUS138" s="42"/>
      <c r="HUT138" s="42"/>
      <c r="HUU138" s="42"/>
      <c r="HUV138" s="42"/>
      <c r="HUW138" s="42"/>
      <c r="HUX138" s="42"/>
      <c r="HUY138" s="42"/>
      <c r="HUZ138" s="42"/>
      <c r="HVA138" s="42"/>
      <c r="HVB138" s="42"/>
      <c r="HVC138" s="42"/>
      <c r="HVD138" s="42"/>
      <c r="HVE138" s="42"/>
      <c r="HVF138" s="42"/>
      <c r="HVG138" s="42"/>
      <c r="HVH138" s="42"/>
      <c r="HVI138" s="42"/>
      <c r="HVJ138" s="42"/>
      <c r="HVK138" s="42"/>
      <c r="HVL138" s="42"/>
      <c r="HVM138" s="42"/>
      <c r="HVN138" s="42"/>
      <c r="HVO138" s="42"/>
      <c r="HVP138" s="42"/>
      <c r="HVQ138" s="42"/>
      <c r="HVR138" s="42"/>
      <c r="HVS138" s="42"/>
      <c r="HVT138" s="42"/>
      <c r="HVU138" s="42"/>
      <c r="HVV138" s="42"/>
      <c r="HVW138" s="42"/>
      <c r="HVX138" s="42"/>
      <c r="HVY138" s="42"/>
      <c r="HVZ138" s="42"/>
      <c r="HWA138" s="42"/>
      <c r="HWB138" s="42"/>
      <c r="HWC138" s="42"/>
      <c r="HWD138" s="42"/>
      <c r="HWE138" s="42"/>
      <c r="HWF138" s="42"/>
      <c r="HWG138" s="42"/>
      <c r="HWH138" s="42"/>
      <c r="HWI138" s="42"/>
      <c r="HWJ138" s="42"/>
      <c r="HWK138" s="42"/>
      <c r="HWL138" s="42"/>
      <c r="HWM138" s="42"/>
      <c r="HWN138" s="42"/>
      <c r="HWO138" s="42"/>
      <c r="HWP138" s="42"/>
      <c r="HWQ138" s="42"/>
      <c r="HWR138" s="42"/>
      <c r="HWS138" s="42"/>
      <c r="HWT138" s="42"/>
      <c r="HWU138" s="42"/>
      <c r="HWV138" s="42"/>
      <c r="HWW138" s="42"/>
      <c r="HWX138" s="42"/>
      <c r="HWY138" s="42"/>
      <c r="HWZ138" s="42"/>
      <c r="HXA138" s="42"/>
      <c r="HXB138" s="42"/>
      <c r="HXC138" s="42"/>
      <c r="HXD138" s="42"/>
      <c r="HXE138" s="42"/>
      <c r="HXF138" s="42"/>
      <c r="HXG138" s="42"/>
      <c r="HXH138" s="42"/>
      <c r="HXI138" s="42"/>
      <c r="HXJ138" s="42"/>
      <c r="HXK138" s="42"/>
      <c r="HXL138" s="42"/>
      <c r="HXM138" s="42"/>
      <c r="HXN138" s="42"/>
      <c r="HXO138" s="42"/>
      <c r="HXP138" s="42"/>
      <c r="HXQ138" s="42"/>
      <c r="HXR138" s="42"/>
      <c r="HXS138" s="42"/>
      <c r="HXT138" s="42"/>
      <c r="HXU138" s="42"/>
      <c r="HXV138" s="42"/>
      <c r="HXW138" s="42"/>
      <c r="HXX138" s="42"/>
      <c r="HXY138" s="42"/>
      <c r="HXZ138" s="42"/>
      <c r="HYA138" s="42"/>
      <c r="HYB138" s="42"/>
      <c r="HYC138" s="42"/>
      <c r="HYD138" s="42"/>
      <c r="HYE138" s="42"/>
      <c r="HYF138" s="42"/>
      <c r="HYG138" s="42"/>
      <c r="HYH138" s="42"/>
      <c r="HYI138" s="42"/>
      <c r="HYJ138" s="42"/>
      <c r="HYK138" s="42"/>
      <c r="HYL138" s="42"/>
      <c r="HYM138" s="42"/>
      <c r="HYN138" s="42"/>
      <c r="HYO138" s="42"/>
      <c r="HYP138" s="42"/>
      <c r="HYQ138" s="42"/>
      <c r="HYR138" s="42"/>
      <c r="HYS138" s="42"/>
      <c r="HYT138" s="42"/>
      <c r="HYU138" s="42"/>
      <c r="HYV138" s="42"/>
      <c r="HYW138" s="42"/>
      <c r="HYX138" s="42"/>
      <c r="HYY138" s="42"/>
      <c r="HYZ138" s="42"/>
      <c r="HZA138" s="42"/>
      <c r="HZB138" s="42"/>
      <c r="HZC138" s="42"/>
      <c r="HZD138" s="42"/>
      <c r="HZE138" s="42"/>
      <c r="HZF138" s="42"/>
      <c r="HZG138" s="42"/>
      <c r="HZH138" s="42"/>
      <c r="HZI138" s="42"/>
      <c r="HZJ138" s="42"/>
      <c r="HZK138" s="42"/>
      <c r="HZL138" s="42"/>
      <c r="HZM138" s="42"/>
      <c r="HZN138" s="42"/>
      <c r="HZO138" s="42"/>
      <c r="HZP138" s="42"/>
      <c r="HZQ138" s="42"/>
      <c r="HZR138" s="42"/>
      <c r="HZS138" s="42"/>
      <c r="HZT138" s="42"/>
      <c r="HZU138" s="42"/>
      <c r="HZV138" s="42"/>
      <c r="HZW138" s="42"/>
      <c r="HZX138" s="42"/>
      <c r="HZY138" s="42"/>
      <c r="HZZ138" s="42"/>
      <c r="IAA138" s="42"/>
      <c r="IAB138" s="42"/>
      <c r="IAC138" s="42"/>
      <c r="IAD138" s="42"/>
      <c r="IAE138" s="42"/>
      <c r="IAF138" s="42"/>
      <c r="IAG138" s="42"/>
      <c r="IAH138" s="42"/>
      <c r="IAI138" s="42"/>
      <c r="IAJ138" s="42"/>
      <c r="IAK138" s="42"/>
      <c r="IAL138" s="42"/>
      <c r="IAM138" s="42"/>
      <c r="IAN138" s="42"/>
      <c r="IAO138" s="42"/>
      <c r="IAP138" s="42"/>
      <c r="IAQ138" s="42"/>
      <c r="IAR138" s="42"/>
      <c r="IAS138" s="42"/>
      <c r="IAT138" s="42"/>
      <c r="IAU138" s="42"/>
      <c r="IAV138" s="42"/>
      <c r="IAW138" s="42"/>
      <c r="IAX138" s="42"/>
      <c r="IAY138" s="42"/>
      <c r="IAZ138" s="42"/>
      <c r="IBA138" s="42"/>
      <c r="IBB138" s="42"/>
      <c r="IBC138" s="42"/>
      <c r="IBD138" s="42"/>
      <c r="IBE138" s="42"/>
      <c r="IBF138" s="42"/>
      <c r="IBG138" s="42"/>
      <c r="IBH138" s="42"/>
      <c r="IBI138" s="42"/>
      <c r="IBJ138" s="42"/>
      <c r="IBK138" s="42"/>
      <c r="IBL138" s="42"/>
      <c r="IBM138" s="42"/>
      <c r="IBN138" s="42"/>
      <c r="IBO138" s="42"/>
      <c r="IBP138" s="42"/>
      <c r="IBQ138" s="42"/>
      <c r="IBR138" s="42"/>
      <c r="IBS138" s="42"/>
      <c r="IBT138" s="42"/>
      <c r="IBU138" s="42"/>
      <c r="IBV138" s="42"/>
      <c r="IBW138" s="42"/>
      <c r="IBX138" s="42"/>
      <c r="IBY138" s="42"/>
      <c r="IBZ138" s="42"/>
      <c r="ICA138" s="42"/>
      <c r="ICB138" s="42"/>
      <c r="ICC138" s="42"/>
      <c r="ICD138" s="42"/>
      <c r="ICE138" s="42"/>
      <c r="ICF138" s="42"/>
      <c r="ICG138" s="42"/>
      <c r="ICH138" s="42"/>
      <c r="ICI138" s="42"/>
      <c r="ICJ138" s="42"/>
      <c r="ICK138" s="42"/>
      <c r="ICL138" s="42"/>
      <c r="ICM138" s="42"/>
      <c r="ICN138" s="42"/>
      <c r="ICO138" s="42"/>
      <c r="ICP138" s="42"/>
      <c r="ICQ138" s="42"/>
      <c r="ICR138" s="42"/>
      <c r="ICS138" s="42"/>
      <c r="ICT138" s="42"/>
      <c r="ICU138" s="42"/>
      <c r="ICV138" s="42"/>
      <c r="ICW138" s="42"/>
      <c r="ICX138" s="42"/>
      <c r="ICY138" s="42"/>
      <c r="ICZ138" s="42"/>
      <c r="IDA138" s="42"/>
      <c r="IDB138" s="42"/>
      <c r="IDC138" s="42"/>
      <c r="IDD138" s="42"/>
      <c r="IDE138" s="42"/>
      <c r="IDF138" s="42"/>
      <c r="IDG138" s="42"/>
      <c r="IDH138" s="42"/>
      <c r="IDI138" s="42"/>
      <c r="IDJ138" s="42"/>
      <c r="IDK138" s="42"/>
      <c r="IDL138" s="42"/>
      <c r="IDM138" s="42"/>
      <c r="IDN138" s="42"/>
      <c r="IDO138" s="42"/>
      <c r="IDP138" s="42"/>
      <c r="IDQ138" s="42"/>
      <c r="IDR138" s="42"/>
      <c r="IDS138" s="42"/>
      <c r="IDT138" s="42"/>
      <c r="IDU138" s="42"/>
      <c r="IDV138" s="42"/>
      <c r="IDW138" s="42"/>
      <c r="IDX138" s="42"/>
      <c r="IDY138" s="42"/>
      <c r="IDZ138" s="42"/>
      <c r="IEA138" s="42"/>
      <c r="IEB138" s="42"/>
      <c r="IEC138" s="42"/>
      <c r="IED138" s="42"/>
      <c r="IEE138" s="42"/>
      <c r="IEF138" s="42"/>
      <c r="IEG138" s="42"/>
      <c r="IEH138" s="42"/>
      <c r="IEI138" s="42"/>
      <c r="IEJ138" s="42"/>
      <c r="IEK138" s="42"/>
      <c r="IEL138" s="42"/>
      <c r="IEM138" s="42"/>
      <c r="IEN138" s="42"/>
      <c r="IEO138" s="42"/>
      <c r="IEP138" s="42"/>
      <c r="IEQ138" s="42"/>
      <c r="IER138" s="42"/>
      <c r="IES138" s="42"/>
      <c r="IET138" s="42"/>
      <c r="IEU138" s="42"/>
      <c r="IEV138" s="42"/>
      <c r="IEW138" s="42"/>
      <c r="IEX138" s="42"/>
      <c r="IEY138" s="42"/>
      <c r="IEZ138" s="42"/>
      <c r="IFA138" s="42"/>
      <c r="IFB138" s="42"/>
      <c r="IFC138" s="42"/>
      <c r="IFD138" s="42"/>
      <c r="IFE138" s="42"/>
      <c r="IFF138" s="42"/>
      <c r="IFG138" s="42"/>
      <c r="IFH138" s="42"/>
      <c r="IFI138" s="42"/>
      <c r="IFJ138" s="42"/>
      <c r="IFK138" s="42"/>
      <c r="IFL138" s="42"/>
      <c r="IFM138" s="42"/>
      <c r="IFN138" s="42"/>
      <c r="IFO138" s="42"/>
      <c r="IFP138" s="42"/>
      <c r="IFQ138" s="42"/>
      <c r="IFR138" s="42"/>
      <c r="IFS138" s="42"/>
      <c r="IFT138" s="42"/>
      <c r="IFU138" s="42"/>
      <c r="IFV138" s="42"/>
      <c r="IFW138" s="42"/>
      <c r="IFX138" s="42"/>
      <c r="IFY138" s="42"/>
      <c r="IFZ138" s="42"/>
      <c r="IGA138" s="42"/>
      <c r="IGB138" s="42"/>
      <c r="IGC138" s="42"/>
      <c r="IGD138" s="42"/>
      <c r="IGE138" s="42"/>
      <c r="IGF138" s="42"/>
      <c r="IGG138" s="42"/>
      <c r="IGH138" s="42"/>
      <c r="IGI138" s="42"/>
      <c r="IGJ138" s="42"/>
      <c r="IGK138" s="42"/>
      <c r="IGL138" s="42"/>
      <c r="IGM138" s="42"/>
      <c r="IGN138" s="42"/>
      <c r="IGO138" s="42"/>
      <c r="IGP138" s="42"/>
      <c r="IGQ138" s="42"/>
      <c r="IGR138" s="42"/>
      <c r="IGS138" s="42"/>
      <c r="IGT138" s="42"/>
      <c r="IGU138" s="42"/>
      <c r="IGV138" s="42"/>
      <c r="IGW138" s="42"/>
      <c r="IGX138" s="42"/>
      <c r="IGY138" s="42"/>
      <c r="IGZ138" s="42"/>
      <c r="IHA138" s="42"/>
      <c r="IHB138" s="42"/>
      <c r="IHC138" s="42"/>
      <c r="IHD138" s="42"/>
      <c r="IHE138" s="42"/>
      <c r="IHF138" s="42"/>
      <c r="IHG138" s="42"/>
      <c r="IHH138" s="42"/>
      <c r="IHI138" s="42"/>
      <c r="IHJ138" s="42"/>
      <c r="IHK138" s="42"/>
      <c r="IHL138" s="42"/>
      <c r="IHM138" s="42"/>
      <c r="IHN138" s="42"/>
      <c r="IHO138" s="42"/>
      <c r="IHP138" s="42"/>
      <c r="IHQ138" s="42"/>
      <c r="IHR138" s="42"/>
      <c r="IHS138" s="42"/>
      <c r="IHT138" s="42"/>
      <c r="IHU138" s="42"/>
      <c r="IHV138" s="42"/>
      <c r="IHW138" s="42"/>
      <c r="IHX138" s="42"/>
      <c r="IHY138" s="42"/>
      <c r="IHZ138" s="42"/>
      <c r="IIA138" s="42"/>
      <c r="IIB138" s="42"/>
      <c r="IIC138" s="42"/>
      <c r="IID138" s="42"/>
      <c r="IIE138" s="42"/>
      <c r="IIF138" s="42"/>
      <c r="IIG138" s="42"/>
      <c r="IIH138" s="42"/>
      <c r="III138" s="42"/>
      <c r="IIJ138" s="42"/>
      <c r="IIK138" s="42"/>
      <c r="IIL138" s="42"/>
      <c r="IIM138" s="42"/>
      <c r="IIN138" s="42"/>
      <c r="IIO138" s="42"/>
      <c r="IIP138" s="42"/>
      <c r="IIQ138" s="42"/>
      <c r="IIR138" s="42"/>
      <c r="IIS138" s="42"/>
      <c r="IIT138" s="42"/>
      <c r="IIU138" s="42"/>
      <c r="IIV138" s="42"/>
      <c r="IIW138" s="42"/>
      <c r="IIX138" s="42"/>
      <c r="IIY138" s="42"/>
      <c r="IIZ138" s="42"/>
      <c r="IJA138" s="42"/>
      <c r="IJB138" s="42"/>
      <c r="IJC138" s="42"/>
      <c r="IJD138" s="42"/>
      <c r="IJE138" s="42"/>
      <c r="IJF138" s="42"/>
      <c r="IJG138" s="42"/>
      <c r="IJH138" s="42"/>
      <c r="IJI138" s="42"/>
      <c r="IJJ138" s="42"/>
      <c r="IJK138" s="42"/>
      <c r="IJL138" s="42"/>
      <c r="IJM138" s="42"/>
      <c r="IJN138" s="42"/>
      <c r="IJO138" s="42"/>
      <c r="IJP138" s="42"/>
      <c r="IJQ138" s="42"/>
      <c r="IJR138" s="42"/>
      <c r="IJS138" s="42"/>
      <c r="IJT138" s="42"/>
      <c r="IJU138" s="42"/>
      <c r="IJV138" s="42"/>
      <c r="IJW138" s="42"/>
      <c r="IJX138" s="42"/>
      <c r="IJY138" s="42"/>
      <c r="IJZ138" s="42"/>
      <c r="IKA138" s="42"/>
      <c r="IKB138" s="42"/>
      <c r="IKC138" s="42"/>
      <c r="IKD138" s="42"/>
      <c r="IKE138" s="42"/>
      <c r="IKF138" s="42"/>
      <c r="IKG138" s="42"/>
      <c r="IKH138" s="42"/>
      <c r="IKI138" s="42"/>
      <c r="IKJ138" s="42"/>
      <c r="IKK138" s="42"/>
      <c r="IKL138" s="42"/>
      <c r="IKM138" s="42"/>
      <c r="IKN138" s="42"/>
      <c r="IKO138" s="42"/>
      <c r="IKP138" s="42"/>
      <c r="IKQ138" s="42"/>
      <c r="IKR138" s="42"/>
      <c r="IKS138" s="42"/>
      <c r="IKT138" s="42"/>
      <c r="IKU138" s="42"/>
      <c r="IKV138" s="42"/>
      <c r="IKW138" s="42"/>
      <c r="IKX138" s="42"/>
      <c r="IKY138" s="42"/>
      <c r="IKZ138" s="42"/>
      <c r="ILA138" s="42"/>
      <c r="ILB138" s="42"/>
      <c r="ILC138" s="42"/>
      <c r="ILD138" s="42"/>
      <c r="ILE138" s="42"/>
      <c r="ILF138" s="42"/>
      <c r="ILG138" s="42"/>
      <c r="ILH138" s="42"/>
      <c r="ILI138" s="42"/>
      <c r="ILJ138" s="42"/>
      <c r="ILK138" s="42"/>
      <c r="ILL138" s="42"/>
      <c r="ILM138" s="42"/>
      <c r="ILN138" s="42"/>
      <c r="ILO138" s="42"/>
      <c r="ILP138" s="42"/>
      <c r="ILQ138" s="42"/>
      <c r="ILR138" s="42"/>
      <c r="ILS138" s="42"/>
      <c r="ILT138" s="42"/>
      <c r="ILU138" s="42"/>
      <c r="ILV138" s="42"/>
      <c r="ILW138" s="42"/>
      <c r="ILX138" s="42"/>
      <c r="ILY138" s="42"/>
      <c r="ILZ138" s="42"/>
      <c r="IMA138" s="42"/>
      <c r="IMB138" s="42"/>
      <c r="IMC138" s="42"/>
      <c r="IMD138" s="42"/>
      <c r="IME138" s="42"/>
      <c r="IMF138" s="42"/>
      <c r="IMG138" s="42"/>
      <c r="IMH138" s="42"/>
      <c r="IMI138" s="42"/>
      <c r="IMJ138" s="42"/>
      <c r="IMK138" s="42"/>
      <c r="IML138" s="42"/>
      <c r="IMM138" s="42"/>
      <c r="IMN138" s="42"/>
      <c r="IMO138" s="42"/>
      <c r="IMP138" s="42"/>
      <c r="IMQ138" s="42"/>
      <c r="IMR138" s="42"/>
      <c r="IMS138" s="42"/>
      <c r="IMT138" s="42"/>
      <c r="IMU138" s="42"/>
      <c r="IMV138" s="42"/>
      <c r="IMW138" s="42"/>
      <c r="IMX138" s="42"/>
      <c r="IMY138" s="42"/>
      <c r="IMZ138" s="42"/>
      <c r="INA138" s="42"/>
      <c r="INB138" s="42"/>
      <c r="INC138" s="42"/>
      <c r="IND138" s="42"/>
      <c r="INE138" s="42"/>
      <c r="INF138" s="42"/>
      <c r="ING138" s="42"/>
      <c r="INH138" s="42"/>
      <c r="INI138" s="42"/>
      <c r="INJ138" s="42"/>
      <c r="INK138" s="42"/>
      <c r="INL138" s="42"/>
      <c r="INM138" s="42"/>
      <c r="INN138" s="42"/>
      <c r="INO138" s="42"/>
      <c r="INP138" s="42"/>
      <c r="INQ138" s="42"/>
      <c r="INR138" s="42"/>
      <c r="INS138" s="42"/>
      <c r="INT138" s="42"/>
      <c r="INU138" s="42"/>
      <c r="INV138" s="42"/>
      <c r="INW138" s="42"/>
      <c r="INX138" s="42"/>
      <c r="INY138" s="42"/>
      <c r="INZ138" s="42"/>
      <c r="IOA138" s="42"/>
      <c r="IOB138" s="42"/>
      <c r="IOC138" s="42"/>
      <c r="IOD138" s="42"/>
      <c r="IOE138" s="42"/>
      <c r="IOF138" s="42"/>
      <c r="IOG138" s="42"/>
      <c r="IOH138" s="42"/>
      <c r="IOI138" s="42"/>
      <c r="IOJ138" s="42"/>
      <c r="IOK138" s="42"/>
      <c r="IOL138" s="42"/>
      <c r="IOM138" s="42"/>
      <c r="ION138" s="42"/>
      <c r="IOO138" s="42"/>
      <c r="IOP138" s="42"/>
      <c r="IOQ138" s="42"/>
      <c r="IOR138" s="42"/>
      <c r="IOS138" s="42"/>
      <c r="IOT138" s="42"/>
      <c r="IOU138" s="42"/>
      <c r="IOV138" s="42"/>
      <c r="IOW138" s="42"/>
      <c r="IOX138" s="42"/>
      <c r="IOY138" s="42"/>
      <c r="IOZ138" s="42"/>
      <c r="IPA138" s="42"/>
      <c r="IPB138" s="42"/>
      <c r="IPC138" s="42"/>
      <c r="IPD138" s="42"/>
      <c r="IPE138" s="42"/>
      <c r="IPF138" s="42"/>
      <c r="IPG138" s="42"/>
      <c r="IPH138" s="42"/>
      <c r="IPI138" s="42"/>
      <c r="IPJ138" s="42"/>
      <c r="IPK138" s="42"/>
      <c r="IPL138" s="42"/>
      <c r="IPM138" s="42"/>
      <c r="IPN138" s="42"/>
      <c r="IPO138" s="42"/>
      <c r="IPP138" s="42"/>
      <c r="IPQ138" s="42"/>
      <c r="IPR138" s="42"/>
      <c r="IPS138" s="42"/>
      <c r="IPT138" s="42"/>
      <c r="IPU138" s="42"/>
      <c r="IPV138" s="42"/>
      <c r="IPW138" s="42"/>
      <c r="IPX138" s="42"/>
      <c r="IPY138" s="42"/>
      <c r="IPZ138" s="42"/>
      <c r="IQA138" s="42"/>
      <c r="IQB138" s="42"/>
      <c r="IQC138" s="42"/>
      <c r="IQD138" s="42"/>
      <c r="IQE138" s="42"/>
      <c r="IQF138" s="42"/>
      <c r="IQG138" s="42"/>
      <c r="IQH138" s="42"/>
      <c r="IQI138" s="42"/>
      <c r="IQJ138" s="42"/>
      <c r="IQK138" s="42"/>
      <c r="IQL138" s="42"/>
      <c r="IQM138" s="42"/>
      <c r="IQN138" s="42"/>
      <c r="IQO138" s="42"/>
      <c r="IQP138" s="42"/>
      <c r="IQQ138" s="42"/>
      <c r="IQR138" s="42"/>
      <c r="IQS138" s="42"/>
      <c r="IQT138" s="42"/>
      <c r="IQU138" s="42"/>
      <c r="IQV138" s="42"/>
      <c r="IQW138" s="42"/>
      <c r="IQX138" s="42"/>
      <c r="IQY138" s="42"/>
      <c r="IQZ138" s="42"/>
      <c r="IRA138" s="42"/>
      <c r="IRB138" s="42"/>
      <c r="IRC138" s="42"/>
      <c r="IRD138" s="42"/>
      <c r="IRE138" s="42"/>
      <c r="IRF138" s="42"/>
      <c r="IRG138" s="42"/>
      <c r="IRH138" s="42"/>
      <c r="IRI138" s="42"/>
      <c r="IRJ138" s="42"/>
      <c r="IRK138" s="42"/>
      <c r="IRL138" s="42"/>
      <c r="IRM138" s="42"/>
      <c r="IRN138" s="42"/>
      <c r="IRO138" s="42"/>
      <c r="IRP138" s="42"/>
      <c r="IRQ138" s="42"/>
      <c r="IRR138" s="42"/>
      <c r="IRS138" s="42"/>
      <c r="IRT138" s="42"/>
      <c r="IRU138" s="42"/>
      <c r="IRV138" s="42"/>
      <c r="IRW138" s="42"/>
      <c r="IRX138" s="42"/>
      <c r="IRY138" s="42"/>
      <c r="IRZ138" s="42"/>
      <c r="ISA138" s="42"/>
      <c r="ISB138" s="42"/>
      <c r="ISC138" s="42"/>
      <c r="ISD138" s="42"/>
      <c r="ISE138" s="42"/>
      <c r="ISF138" s="42"/>
      <c r="ISG138" s="42"/>
      <c r="ISH138" s="42"/>
      <c r="ISI138" s="42"/>
      <c r="ISJ138" s="42"/>
      <c r="ISK138" s="42"/>
      <c r="ISL138" s="42"/>
      <c r="ISM138" s="42"/>
      <c r="ISN138" s="42"/>
      <c r="ISO138" s="42"/>
      <c r="ISP138" s="42"/>
      <c r="ISQ138" s="42"/>
      <c r="ISR138" s="42"/>
      <c r="ISS138" s="42"/>
      <c r="IST138" s="42"/>
      <c r="ISU138" s="42"/>
      <c r="ISV138" s="42"/>
      <c r="ISW138" s="42"/>
      <c r="ISX138" s="42"/>
      <c r="ISY138" s="42"/>
      <c r="ISZ138" s="42"/>
      <c r="ITA138" s="42"/>
      <c r="ITB138" s="42"/>
      <c r="ITC138" s="42"/>
      <c r="ITD138" s="42"/>
      <c r="ITE138" s="42"/>
      <c r="ITF138" s="42"/>
      <c r="ITG138" s="42"/>
      <c r="ITH138" s="42"/>
      <c r="ITI138" s="42"/>
      <c r="ITJ138" s="42"/>
      <c r="ITK138" s="42"/>
      <c r="ITL138" s="42"/>
      <c r="ITM138" s="42"/>
      <c r="ITN138" s="42"/>
      <c r="ITO138" s="42"/>
      <c r="ITP138" s="42"/>
      <c r="ITQ138" s="42"/>
      <c r="ITR138" s="42"/>
      <c r="ITS138" s="42"/>
      <c r="ITT138" s="42"/>
      <c r="ITU138" s="42"/>
      <c r="ITV138" s="42"/>
      <c r="ITW138" s="42"/>
      <c r="ITX138" s="42"/>
      <c r="ITY138" s="42"/>
      <c r="ITZ138" s="42"/>
      <c r="IUA138" s="42"/>
      <c r="IUB138" s="42"/>
      <c r="IUC138" s="42"/>
      <c r="IUD138" s="42"/>
      <c r="IUE138" s="42"/>
      <c r="IUF138" s="42"/>
      <c r="IUG138" s="42"/>
      <c r="IUH138" s="42"/>
      <c r="IUI138" s="42"/>
      <c r="IUJ138" s="42"/>
      <c r="IUK138" s="42"/>
      <c r="IUL138" s="42"/>
      <c r="IUM138" s="42"/>
      <c r="IUN138" s="42"/>
      <c r="IUO138" s="42"/>
      <c r="IUP138" s="42"/>
      <c r="IUQ138" s="42"/>
      <c r="IUR138" s="42"/>
      <c r="IUS138" s="42"/>
      <c r="IUT138" s="42"/>
      <c r="IUU138" s="42"/>
      <c r="IUV138" s="42"/>
      <c r="IUW138" s="42"/>
      <c r="IUX138" s="42"/>
      <c r="IUY138" s="42"/>
      <c r="IUZ138" s="42"/>
      <c r="IVA138" s="42"/>
      <c r="IVB138" s="42"/>
      <c r="IVC138" s="42"/>
      <c r="IVD138" s="42"/>
      <c r="IVE138" s="42"/>
      <c r="IVF138" s="42"/>
      <c r="IVG138" s="42"/>
      <c r="IVH138" s="42"/>
      <c r="IVI138" s="42"/>
      <c r="IVJ138" s="42"/>
      <c r="IVK138" s="42"/>
      <c r="IVL138" s="42"/>
      <c r="IVM138" s="42"/>
      <c r="IVN138" s="42"/>
      <c r="IVO138" s="42"/>
      <c r="IVP138" s="42"/>
      <c r="IVQ138" s="42"/>
      <c r="IVR138" s="42"/>
      <c r="IVS138" s="42"/>
      <c r="IVT138" s="42"/>
      <c r="IVU138" s="42"/>
      <c r="IVV138" s="42"/>
      <c r="IVW138" s="42"/>
      <c r="IVX138" s="42"/>
      <c r="IVY138" s="42"/>
      <c r="IVZ138" s="42"/>
      <c r="IWA138" s="42"/>
      <c r="IWB138" s="42"/>
      <c r="IWC138" s="42"/>
      <c r="IWD138" s="42"/>
      <c r="IWE138" s="42"/>
      <c r="IWF138" s="42"/>
      <c r="IWG138" s="42"/>
      <c r="IWH138" s="42"/>
      <c r="IWI138" s="42"/>
      <c r="IWJ138" s="42"/>
      <c r="IWK138" s="42"/>
      <c r="IWL138" s="42"/>
      <c r="IWM138" s="42"/>
      <c r="IWN138" s="42"/>
      <c r="IWO138" s="42"/>
      <c r="IWP138" s="42"/>
      <c r="IWQ138" s="42"/>
      <c r="IWR138" s="42"/>
      <c r="IWS138" s="42"/>
      <c r="IWT138" s="42"/>
      <c r="IWU138" s="42"/>
      <c r="IWV138" s="42"/>
      <c r="IWW138" s="42"/>
      <c r="IWX138" s="42"/>
      <c r="IWY138" s="42"/>
      <c r="IWZ138" s="42"/>
      <c r="IXA138" s="42"/>
      <c r="IXB138" s="42"/>
      <c r="IXC138" s="42"/>
      <c r="IXD138" s="42"/>
      <c r="IXE138" s="42"/>
      <c r="IXF138" s="42"/>
      <c r="IXG138" s="42"/>
      <c r="IXH138" s="42"/>
      <c r="IXI138" s="42"/>
      <c r="IXJ138" s="42"/>
      <c r="IXK138" s="42"/>
      <c r="IXL138" s="42"/>
      <c r="IXM138" s="42"/>
      <c r="IXN138" s="42"/>
      <c r="IXO138" s="42"/>
      <c r="IXP138" s="42"/>
      <c r="IXQ138" s="42"/>
      <c r="IXR138" s="42"/>
      <c r="IXS138" s="42"/>
      <c r="IXT138" s="42"/>
      <c r="IXU138" s="42"/>
      <c r="IXV138" s="42"/>
      <c r="IXW138" s="42"/>
      <c r="IXX138" s="42"/>
      <c r="IXY138" s="42"/>
      <c r="IXZ138" s="42"/>
      <c r="IYA138" s="42"/>
      <c r="IYB138" s="42"/>
      <c r="IYC138" s="42"/>
      <c r="IYD138" s="42"/>
      <c r="IYE138" s="42"/>
      <c r="IYF138" s="42"/>
      <c r="IYG138" s="42"/>
      <c r="IYH138" s="42"/>
      <c r="IYI138" s="42"/>
      <c r="IYJ138" s="42"/>
      <c r="IYK138" s="42"/>
      <c r="IYL138" s="42"/>
      <c r="IYM138" s="42"/>
      <c r="IYN138" s="42"/>
      <c r="IYO138" s="42"/>
      <c r="IYP138" s="42"/>
      <c r="IYQ138" s="42"/>
      <c r="IYR138" s="42"/>
      <c r="IYS138" s="42"/>
      <c r="IYT138" s="42"/>
      <c r="IYU138" s="42"/>
      <c r="IYV138" s="42"/>
      <c r="IYW138" s="42"/>
      <c r="IYX138" s="42"/>
      <c r="IYY138" s="42"/>
      <c r="IYZ138" s="42"/>
      <c r="IZA138" s="42"/>
      <c r="IZB138" s="42"/>
      <c r="IZC138" s="42"/>
      <c r="IZD138" s="42"/>
      <c r="IZE138" s="42"/>
      <c r="IZF138" s="42"/>
      <c r="IZG138" s="42"/>
      <c r="IZH138" s="42"/>
      <c r="IZI138" s="42"/>
      <c r="IZJ138" s="42"/>
      <c r="IZK138" s="42"/>
      <c r="IZL138" s="42"/>
      <c r="IZM138" s="42"/>
      <c r="IZN138" s="42"/>
      <c r="IZO138" s="42"/>
      <c r="IZP138" s="42"/>
      <c r="IZQ138" s="42"/>
      <c r="IZR138" s="42"/>
      <c r="IZS138" s="42"/>
      <c r="IZT138" s="42"/>
      <c r="IZU138" s="42"/>
      <c r="IZV138" s="42"/>
      <c r="IZW138" s="42"/>
      <c r="IZX138" s="42"/>
      <c r="IZY138" s="42"/>
      <c r="IZZ138" s="42"/>
      <c r="JAA138" s="42"/>
      <c r="JAB138" s="42"/>
      <c r="JAC138" s="42"/>
      <c r="JAD138" s="42"/>
      <c r="JAE138" s="42"/>
      <c r="JAF138" s="42"/>
      <c r="JAG138" s="42"/>
      <c r="JAH138" s="42"/>
      <c r="JAI138" s="42"/>
      <c r="JAJ138" s="42"/>
      <c r="JAK138" s="42"/>
      <c r="JAL138" s="42"/>
      <c r="JAM138" s="42"/>
      <c r="JAN138" s="42"/>
      <c r="JAO138" s="42"/>
      <c r="JAP138" s="42"/>
      <c r="JAQ138" s="42"/>
      <c r="JAR138" s="42"/>
      <c r="JAS138" s="42"/>
      <c r="JAT138" s="42"/>
      <c r="JAU138" s="42"/>
      <c r="JAV138" s="42"/>
      <c r="JAW138" s="42"/>
      <c r="JAX138" s="42"/>
      <c r="JAY138" s="42"/>
      <c r="JAZ138" s="42"/>
      <c r="JBA138" s="42"/>
      <c r="JBB138" s="42"/>
      <c r="JBC138" s="42"/>
      <c r="JBD138" s="42"/>
      <c r="JBE138" s="42"/>
      <c r="JBF138" s="42"/>
      <c r="JBG138" s="42"/>
      <c r="JBH138" s="42"/>
      <c r="JBI138" s="42"/>
      <c r="JBJ138" s="42"/>
      <c r="JBK138" s="42"/>
      <c r="JBL138" s="42"/>
      <c r="JBM138" s="42"/>
      <c r="JBN138" s="42"/>
      <c r="JBO138" s="42"/>
      <c r="JBP138" s="42"/>
      <c r="JBQ138" s="42"/>
      <c r="JBR138" s="42"/>
      <c r="JBS138" s="42"/>
      <c r="JBT138" s="42"/>
      <c r="JBU138" s="42"/>
      <c r="JBV138" s="42"/>
      <c r="JBW138" s="42"/>
      <c r="JBX138" s="42"/>
      <c r="JBY138" s="42"/>
      <c r="JBZ138" s="42"/>
      <c r="JCA138" s="42"/>
      <c r="JCB138" s="42"/>
      <c r="JCC138" s="42"/>
      <c r="JCD138" s="42"/>
      <c r="JCE138" s="42"/>
      <c r="JCF138" s="42"/>
      <c r="JCG138" s="42"/>
      <c r="JCH138" s="42"/>
      <c r="JCI138" s="42"/>
      <c r="JCJ138" s="42"/>
      <c r="JCK138" s="42"/>
      <c r="JCL138" s="42"/>
      <c r="JCM138" s="42"/>
      <c r="JCN138" s="42"/>
      <c r="JCO138" s="42"/>
      <c r="JCP138" s="42"/>
      <c r="JCQ138" s="42"/>
      <c r="JCR138" s="42"/>
      <c r="JCS138" s="42"/>
      <c r="JCT138" s="42"/>
      <c r="JCU138" s="42"/>
      <c r="JCV138" s="42"/>
      <c r="JCW138" s="42"/>
      <c r="JCX138" s="42"/>
      <c r="JCY138" s="42"/>
      <c r="JCZ138" s="42"/>
      <c r="JDA138" s="42"/>
      <c r="JDB138" s="42"/>
      <c r="JDC138" s="42"/>
      <c r="JDD138" s="42"/>
      <c r="JDE138" s="42"/>
      <c r="JDF138" s="42"/>
      <c r="JDG138" s="42"/>
      <c r="JDH138" s="42"/>
      <c r="JDI138" s="42"/>
      <c r="JDJ138" s="42"/>
      <c r="JDK138" s="42"/>
      <c r="JDL138" s="42"/>
      <c r="JDM138" s="42"/>
      <c r="JDN138" s="42"/>
      <c r="JDO138" s="42"/>
      <c r="JDP138" s="42"/>
      <c r="JDQ138" s="42"/>
      <c r="JDR138" s="42"/>
      <c r="JDS138" s="42"/>
      <c r="JDT138" s="42"/>
      <c r="JDU138" s="42"/>
      <c r="JDV138" s="42"/>
      <c r="JDW138" s="42"/>
      <c r="JDX138" s="42"/>
      <c r="JDY138" s="42"/>
      <c r="JDZ138" s="42"/>
      <c r="JEA138" s="42"/>
      <c r="JEB138" s="42"/>
      <c r="JEC138" s="42"/>
      <c r="JED138" s="42"/>
      <c r="JEE138" s="42"/>
      <c r="JEF138" s="42"/>
      <c r="JEG138" s="42"/>
      <c r="JEH138" s="42"/>
      <c r="JEI138" s="42"/>
      <c r="JEJ138" s="42"/>
      <c r="JEK138" s="42"/>
      <c r="JEL138" s="42"/>
      <c r="JEM138" s="42"/>
      <c r="JEN138" s="42"/>
      <c r="JEO138" s="42"/>
      <c r="JEP138" s="42"/>
      <c r="JEQ138" s="42"/>
      <c r="JER138" s="42"/>
      <c r="JES138" s="42"/>
      <c r="JET138" s="42"/>
      <c r="JEU138" s="42"/>
      <c r="JEV138" s="42"/>
      <c r="JEW138" s="42"/>
      <c r="JEX138" s="42"/>
      <c r="JEY138" s="42"/>
      <c r="JEZ138" s="42"/>
      <c r="JFA138" s="42"/>
      <c r="JFB138" s="42"/>
      <c r="JFC138" s="42"/>
      <c r="JFD138" s="42"/>
      <c r="JFE138" s="42"/>
      <c r="JFF138" s="42"/>
      <c r="JFG138" s="42"/>
      <c r="JFH138" s="42"/>
      <c r="JFI138" s="42"/>
      <c r="JFJ138" s="42"/>
      <c r="JFK138" s="42"/>
      <c r="JFL138" s="42"/>
      <c r="JFM138" s="42"/>
      <c r="JFN138" s="42"/>
      <c r="JFO138" s="42"/>
      <c r="JFP138" s="42"/>
      <c r="JFQ138" s="42"/>
      <c r="JFR138" s="42"/>
      <c r="JFS138" s="42"/>
      <c r="JFT138" s="42"/>
      <c r="JFU138" s="42"/>
      <c r="JFV138" s="42"/>
      <c r="JFW138" s="42"/>
      <c r="JFX138" s="42"/>
      <c r="JFY138" s="42"/>
      <c r="JFZ138" s="42"/>
      <c r="JGA138" s="42"/>
      <c r="JGB138" s="42"/>
      <c r="JGC138" s="42"/>
      <c r="JGD138" s="42"/>
      <c r="JGE138" s="42"/>
      <c r="JGF138" s="42"/>
      <c r="JGG138" s="42"/>
      <c r="JGH138" s="42"/>
      <c r="JGI138" s="42"/>
      <c r="JGJ138" s="42"/>
      <c r="JGK138" s="42"/>
      <c r="JGL138" s="42"/>
      <c r="JGM138" s="42"/>
      <c r="JGN138" s="42"/>
      <c r="JGO138" s="42"/>
      <c r="JGP138" s="42"/>
      <c r="JGQ138" s="42"/>
      <c r="JGR138" s="42"/>
      <c r="JGS138" s="42"/>
      <c r="JGT138" s="42"/>
      <c r="JGU138" s="42"/>
      <c r="JGV138" s="42"/>
      <c r="JGW138" s="42"/>
      <c r="JGX138" s="42"/>
      <c r="JGY138" s="42"/>
      <c r="JGZ138" s="42"/>
      <c r="JHA138" s="42"/>
      <c r="JHB138" s="42"/>
      <c r="JHC138" s="42"/>
      <c r="JHD138" s="42"/>
      <c r="JHE138" s="42"/>
      <c r="JHF138" s="42"/>
      <c r="JHG138" s="42"/>
      <c r="JHH138" s="42"/>
      <c r="JHI138" s="42"/>
      <c r="JHJ138" s="42"/>
      <c r="JHK138" s="42"/>
      <c r="JHL138" s="42"/>
      <c r="JHM138" s="42"/>
      <c r="JHN138" s="42"/>
      <c r="JHO138" s="42"/>
      <c r="JHP138" s="42"/>
      <c r="JHQ138" s="42"/>
      <c r="JHR138" s="42"/>
      <c r="JHS138" s="42"/>
      <c r="JHT138" s="42"/>
      <c r="JHU138" s="42"/>
      <c r="JHV138" s="42"/>
      <c r="JHW138" s="42"/>
      <c r="JHX138" s="42"/>
      <c r="JHY138" s="42"/>
      <c r="JHZ138" s="42"/>
      <c r="JIA138" s="42"/>
      <c r="JIB138" s="42"/>
      <c r="JIC138" s="42"/>
      <c r="JID138" s="42"/>
      <c r="JIE138" s="42"/>
      <c r="JIF138" s="42"/>
      <c r="JIG138" s="42"/>
      <c r="JIH138" s="42"/>
      <c r="JII138" s="42"/>
      <c r="JIJ138" s="42"/>
      <c r="JIK138" s="42"/>
      <c r="JIL138" s="42"/>
      <c r="JIM138" s="42"/>
      <c r="JIN138" s="42"/>
      <c r="JIO138" s="42"/>
      <c r="JIP138" s="42"/>
      <c r="JIQ138" s="42"/>
      <c r="JIR138" s="42"/>
      <c r="JIS138" s="42"/>
      <c r="JIT138" s="42"/>
      <c r="JIU138" s="42"/>
      <c r="JIV138" s="42"/>
      <c r="JIW138" s="42"/>
      <c r="JIX138" s="42"/>
      <c r="JIY138" s="42"/>
      <c r="JIZ138" s="42"/>
      <c r="JJA138" s="42"/>
      <c r="JJB138" s="42"/>
      <c r="JJC138" s="42"/>
      <c r="JJD138" s="42"/>
      <c r="JJE138" s="42"/>
      <c r="JJF138" s="42"/>
      <c r="JJG138" s="42"/>
      <c r="JJH138" s="42"/>
      <c r="JJI138" s="42"/>
      <c r="JJJ138" s="42"/>
      <c r="JJK138" s="42"/>
      <c r="JJL138" s="42"/>
      <c r="JJM138" s="42"/>
      <c r="JJN138" s="42"/>
      <c r="JJO138" s="42"/>
      <c r="JJP138" s="42"/>
      <c r="JJQ138" s="42"/>
      <c r="JJR138" s="42"/>
      <c r="JJS138" s="42"/>
      <c r="JJT138" s="42"/>
      <c r="JJU138" s="42"/>
      <c r="JJV138" s="42"/>
      <c r="JJW138" s="42"/>
      <c r="JJX138" s="42"/>
      <c r="JJY138" s="42"/>
      <c r="JJZ138" s="42"/>
      <c r="JKA138" s="42"/>
      <c r="JKB138" s="42"/>
      <c r="JKC138" s="42"/>
      <c r="JKD138" s="42"/>
      <c r="JKE138" s="42"/>
      <c r="JKF138" s="42"/>
      <c r="JKG138" s="42"/>
      <c r="JKH138" s="42"/>
      <c r="JKI138" s="42"/>
      <c r="JKJ138" s="42"/>
      <c r="JKK138" s="42"/>
      <c r="JKL138" s="42"/>
      <c r="JKM138" s="42"/>
      <c r="JKN138" s="42"/>
      <c r="JKO138" s="42"/>
      <c r="JKP138" s="42"/>
      <c r="JKQ138" s="42"/>
      <c r="JKR138" s="42"/>
      <c r="JKS138" s="42"/>
      <c r="JKT138" s="42"/>
      <c r="JKU138" s="42"/>
      <c r="JKV138" s="42"/>
      <c r="JKW138" s="42"/>
      <c r="JKX138" s="42"/>
      <c r="JKY138" s="42"/>
      <c r="JKZ138" s="42"/>
      <c r="JLA138" s="42"/>
      <c r="JLB138" s="42"/>
      <c r="JLC138" s="42"/>
      <c r="JLD138" s="42"/>
      <c r="JLE138" s="42"/>
      <c r="JLF138" s="42"/>
      <c r="JLG138" s="42"/>
      <c r="JLH138" s="42"/>
      <c r="JLI138" s="42"/>
      <c r="JLJ138" s="42"/>
      <c r="JLK138" s="42"/>
      <c r="JLL138" s="42"/>
      <c r="JLM138" s="42"/>
      <c r="JLN138" s="42"/>
      <c r="JLO138" s="42"/>
      <c r="JLP138" s="42"/>
      <c r="JLQ138" s="42"/>
      <c r="JLR138" s="42"/>
      <c r="JLS138" s="42"/>
      <c r="JLT138" s="42"/>
      <c r="JLU138" s="42"/>
      <c r="JLV138" s="42"/>
      <c r="JLW138" s="42"/>
      <c r="JLX138" s="42"/>
      <c r="JLY138" s="42"/>
      <c r="JLZ138" s="42"/>
      <c r="JMA138" s="42"/>
      <c r="JMB138" s="42"/>
      <c r="JMC138" s="42"/>
      <c r="JMD138" s="42"/>
      <c r="JME138" s="42"/>
      <c r="JMF138" s="42"/>
      <c r="JMG138" s="42"/>
      <c r="JMH138" s="42"/>
      <c r="JMI138" s="42"/>
      <c r="JMJ138" s="42"/>
      <c r="JMK138" s="42"/>
      <c r="JML138" s="42"/>
      <c r="JMM138" s="42"/>
      <c r="JMN138" s="42"/>
      <c r="JMO138" s="42"/>
      <c r="JMP138" s="42"/>
      <c r="JMQ138" s="42"/>
      <c r="JMR138" s="42"/>
      <c r="JMS138" s="42"/>
      <c r="JMT138" s="42"/>
      <c r="JMU138" s="42"/>
      <c r="JMV138" s="42"/>
      <c r="JMW138" s="42"/>
      <c r="JMX138" s="42"/>
      <c r="JMY138" s="42"/>
      <c r="JMZ138" s="42"/>
      <c r="JNA138" s="42"/>
      <c r="JNB138" s="42"/>
      <c r="JNC138" s="42"/>
      <c r="JND138" s="42"/>
      <c r="JNE138" s="42"/>
      <c r="JNF138" s="42"/>
      <c r="JNG138" s="42"/>
      <c r="JNH138" s="42"/>
      <c r="JNI138" s="42"/>
      <c r="JNJ138" s="42"/>
      <c r="JNK138" s="42"/>
      <c r="JNL138" s="42"/>
      <c r="JNM138" s="42"/>
      <c r="JNN138" s="42"/>
      <c r="JNO138" s="42"/>
      <c r="JNP138" s="42"/>
      <c r="JNQ138" s="42"/>
      <c r="JNR138" s="42"/>
      <c r="JNS138" s="42"/>
      <c r="JNT138" s="42"/>
      <c r="JNU138" s="42"/>
      <c r="JNV138" s="42"/>
      <c r="JNW138" s="42"/>
      <c r="JNX138" s="42"/>
      <c r="JNY138" s="42"/>
      <c r="JNZ138" s="42"/>
      <c r="JOA138" s="42"/>
      <c r="JOB138" s="42"/>
      <c r="JOC138" s="42"/>
      <c r="JOD138" s="42"/>
      <c r="JOE138" s="42"/>
      <c r="JOF138" s="42"/>
      <c r="JOG138" s="42"/>
      <c r="JOH138" s="42"/>
      <c r="JOI138" s="42"/>
      <c r="JOJ138" s="42"/>
      <c r="JOK138" s="42"/>
      <c r="JOL138" s="42"/>
      <c r="JOM138" s="42"/>
      <c r="JON138" s="42"/>
      <c r="JOO138" s="42"/>
      <c r="JOP138" s="42"/>
      <c r="JOQ138" s="42"/>
      <c r="JOR138" s="42"/>
      <c r="JOS138" s="42"/>
      <c r="JOT138" s="42"/>
      <c r="JOU138" s="42"/>
      <c r="JOV138" s="42"/>
      <c r="JOW138" s="42"/>
      <c r="JOX138" s="42"/>
      <c r="JOY138" s="42"/>
      <c r="JOZ138" s="42"/>
      <c r="JPA138" s="42"/>
      <c r="JPB138" s="42"/>
      <c r="JPC138" s="42"/>
      <c r="JPD138" s="42"/>
      <c r="JPE138" s="42"/>
      <c r="JPF138" s="42"/>
      <c r="JPG138" s="42"/>
      <c r="JPH138" s="42"/>
      <c r="JPI138" s="42"/>
      <c r="JPJ138" s="42"/>
      <c r="JPK138" s="42"/>
      <c r="JPL138" s="42"/>
      <c r="JPM138" s="42"/>
      <c r="JPN138" s="42"/>
      <c r="JPO138" s="42"/>
      <c r="JPP138" s="42"/>
      <c r="JPQ138" s="42"/>
      <c r="JPR138" s="42"/>
      <c r="JPS138" s="42"/>
      <c r="JPT138" s="42"/>
      <c r="JPU138" s="42"/>
      <c r="JPV138" s="42"/>
      <c r="JPW138" s="42"/>
      <c r="JPX138" s="42"/>
      <c r="JPY138" s="42"/>
      <c r="JPZ138" s="42"/>
      <c r="JQA138" s="42"/>
      <c r="JQB138" s="42"/>
      <c r="JQC138" s="42"/>
      <c r="JQD138" s="42"/>
      <c r="JQE138" s="42"/>
      <c r="JQF138" s="42"/>
      <c r="JQG138" s="42"/>
      <c r="JQH138" s="42"/>
      <c r="JQI138" s="42"/>
      <c r="JQJ138" s="42"/>
      <c r="JQK138" s="42"/>
      <c r="JQL138" s="42"/>
      <c r="JQM138" s="42"/>
      <c r="JQN138" s="42"/>
      <c r="JQO138" s="42"/>
      <c r="JQP138" s="42"/>
      <c r="JQQ138" s="42"/>
      <c r="JQR138" s="42"/>
      <c r="JQS138" s="42"/>
      <c r="JQT138" s="42"/>
      <c r="JQU138" s="42"/>
      <c r="JQV138" s="42"/>
      <c r="JQW138" s="42"/>
      <c r="JQX138" s="42"/>
      <c r="JQY138" s="42"/>
      <c r="JQZ138" s="42"/>
      <c r="JRA138" s="42"/>
      <c r="JRB138" s="42"/>
      <c r="JRC138" s="42"/>
      <c r="JRD138" s="42"/>
      <c r="JRE138" s="42"/>
      <c r="JRF138" s="42"/>
      <c r="JRG138" s="42"/>
      <c r="JRH138" s="42"/>
      <c r="JRI138" s="42"/>
      <c r="JRJ138" s="42"/>
      <c r="JRK138" s="42"/>
      <c r="JRL138" s="42"/>
      <c r="JRM138" s="42"/>
      <c r="JRN138" s="42"/>
      <c r="JRO138" s="42"/>
      <c r="JRP138" s="42"/>
      <c r="JRQ138" s="42"/>
      <c r="JRR138" s="42"/>
      <c r="JRS138" s="42"/>
      <c r="JRT138" s="42"/>
      <c r="JRU138" s="42"/>
      <c r="JRV138" s="42"/>
      <c r="JRW138" s="42"/>
      <c r="JRX138" s="42"/>
      <c r="JRY138" s="42"/>
      <c r="JRZ138" s="42"/>
      <c r="JSA138" s="42"/>
      <c r="JSB138" s="42"/>
      <c r="JSC138" s="42"/>
      <c r="JSD138" s="42"/>
      <c r="JSE138" s="42"/>
      <c r="JSF138" s="42"/>
      <c r="JSG138" s="42"/>
      <c r="JSH138" s="42"/>
      <c r="JSI138" s="42"/>
      <c r="JSJ138" s="42"/>
      <c r="JSK138" s="42"/>
      <c r="JSL138" s="42"/>
      <c r="JSM138" s="42"/>
      <c r="JSN138" s="42"/>
      <c r="JSO138" s="42"/>
      <c r="JSP138" s="42"/>
      <c r="JSQ138" s="42"/>
      <c r="JSR138" s="42"/>
      <c r="JSS138" s="42"/>
      <c r="JST138" s="42"/>
      <c r="JSU138" s="42"/>
      <c r="JSV138" s="42"/>
      <c r="JSW138" s="42"/>
      <c r="JSX138" s="42"/>
      <c r="JSY138" s="42"/>
      <c r="JSZ138" s="42"/>
      <c r="JTA138" s="42"/>
      <c r="JTB138" s="42"/>
      <c r="JTC138" s="42"/>
      <c r="JTD138" s="42"/>
      <c r="JTE138" s="42"/>
      <c r="JTF138" s="42"/>
      <c r="JTG138" s="42"/>
      <c r="JTH138" s="42"/>
      <c r="JTI138" s="42"/>
      <c r="JTJ138" s="42"/>
      <c r="JTK138" s="42"/>
      <c r="JTL138" s="42"/>
      <c r="JTM138" s="42"/>
      <c r="JTN138" s="42"/>
      <c r="JTO138" s="42"/>
      <c r="JTP138" s="42"/>
      <c r="JTQ138" s="42"/>
      <c r="JTR138" s="42"/>
      <c r="JTS138" s="42"/>
      <c r="JTT138" s="42"/>
      <c r="JTU138" s="42"/>
      <c r="JTV138" s="42"/>
      <c r="JTW138" s="42"/>
      <c r="JTX138" s="42"/>
      <c r="JTY138" s="42"/>
      <c r="JTZ138" s="42"/>
      <c r="JUA138" s="42"/>
      <c r="JUB138" s="42"/>
      <c r="JUC138" s="42"/>
      <c r="JUD138" s="42"/>
      <c r="JUE138" s="42"/>
      <c r="JUF138" s="42"/>
      <c r="JUG138" s="42"/>
      <c r="JUH138" s="42"/>
      <c r="JUI138" s="42"/>
      <c r="JUJ138" s="42"/>
      <c r="JUK138" s="42"/>
      <c r="JUL138" s="42"/>
      <c r="JUM138" s="42"/>
      <c r="JUN138" s="42"/>
      <c r="JUO138" s="42"/>
      <c r="JUP138" s="42"/>
      <c r="JUQ138" s="42"/>
      <c r="JUR138" s="42"/>
      <c r="JUS138" s="42"/>
      <c r="JUT138" s="42"/>
      <c r="JUU138" s="42"/>
      <c r="JUV138" s="42"/>
      <c r="JUW138" s="42"/>
      <c r="JUX138" s="42"/>
      <c r="JUY138" s="42"/>
      <c r="JUZ138" s="42"/>
      <c r="JVA138" s="42"/>
      <c r="JVB138" s="42"/>
      <c r="JVC138" s="42"/>
      <c r="JVD138" s="42"/>
      <c r="JVE138" s="42"/>
      <c r="JVF138" s="42"/>
      <c r="JVG138" s="42"/>
      <c r="JVH138" s="42"/>
      <c r="JVI138" s="42"/>
      <c r="JVJ138" s="42"/>
      <c r="JVK138" s="42"/>
      <c r="JVL138" s="42"/>
      <c r="JVM138" s="42"/>
      <c r="JVN138" s="42"/>
      <c r="JVO138" s="42"/>
      <c r="JVP138" s="42"/>
      <c r="JVQ138" s="42"/>
      <c r="JVR138" s="42"/>
      <c r="JVS138" s="42"/>
      <c r="JVT138" s="42"/>
      <c r="JVU138" s="42"/>
      <c r="JVV138" s="42"/>
      <c r="JVW138" s="42"/>
      <c r="JVX138" s="42"/>
      <c r="JVY138" s="42"/>
      <c r="JVZ138" s="42"/>
      <c r="JWA138" s="42"/>
      <c r="JWB138" s="42"/>
      <c r="JWC138" s="42"/>
      <c r="JWD138" s="42"/>
      <c r="JWE138" s="42"/>
      <c r="JWF138" s="42"/>
      <c r="JWG138" s="42"/>
      <c r="JWH138" s="42"/>
      <c r="JWI138" s="42"/>
      <c r="JWJ138" s="42"/>
      <c r="JWK138" s="42"/>
      <c r="JWL138" s="42"/>
      <c r="JWM138" s="42"/>
      <c r="JWN138" s="42"/>
      <c r="JWO138" s="42"/>
      <c r="JWP138" s="42"/>
      <c r="JWQ138" s="42"/>
      <c r="JWR138" s="42"/>
      <c r="JWS138" s="42"/>
      <c r="JWT138" s="42"/>
      <c r="JWU138" s="42"/>
      <c r="JWV138" s="42"/>
      <c r="JWW138" s="42"/>
      <c r="JWX138" s="42"/>
      <c r="JWY138" s="42"/>
      <c r="JWZ138" s="42"/>
      <c r="JXA138" s="42"/>
      <c r="JXB138" s="42"/>
      <c r="JXC138" s="42"/>
      <c r="JXD138" s="42"/>
      <c r="JXE138" s="42"/>
      <c r="JXF138" s="42"/>
      <c r="JXG138" s="42"/>
      <c r="JXH138" s="42"/>
      <c r="JXI138" s="42"/>
      <c r="JXJ138" s="42"/>
      <c r="JXK138" s="42"/>
      <c r="JXL138" s="42"/>
      <c r="JXM138" s="42"/>
      <c r="JXN138" s="42"/>
      <c r="JXO138" s="42"/>
      <c r="JXP138" s="42"/>
      <c r="JXQ138" s="42"/>
      <c r="JXR138" s="42"/>
      <c r="JXS138" s="42"/>
      <c r="JXT138" s="42"/>
      <c r="JXU138" s="42"/>
      <c r="JXV138" s="42"/>
      <c r="JXW138" s="42"/>
      <c r="JXX138" s="42"/>
      <c r="JXY138" s="42"/>
      <c r="JXZ138" s="42"/>
      <c r="JYA138" s="42"/>
      <c r="JYB138" s="42"/>
      <c r="JYC138" s="42"/>
      <c r="JYD138" s="42"/>
      <c r="JYE138" s="42"/>
      <c r="JYF138" s="42"/>
      <c r="JYG138" s="42"/>
      <c r="JYH138" s="42"/>
      <c r="JYI138" s="42"/>
      <c r="JYJ138" s="42"/>
      <c r="JYK138" s="42"/>
      <c r="JYL138" s="42"/>
      <c r="JYM138" s="42"/>
      <c r="JYN138" s="42"/>
      <c r="JYO138" s="42"/>
      <c r="JYP138" s="42"/>
      <c r="JYQ138" s="42"/>
      <c r="JYR138" s="42"/>
      <c r="JYS138" s="42"/>
      <c r="JYT138" s="42"/>
      <c r="JYU138" s="42"/>
      <c r="JYV138" s="42"/>
      <c r="JYW138" s="42"/>
      <c r="JYX138" s="42"/>
      <c r="JYY138" s="42"/>
      <c r="JYZ138" s="42"/>
      <c r="JZA138" s="42"/>
      <c r="JZB138" s="42"/>
      <c r="JZC138" s="42"/>
      <c r="JZD138" s="42"/>
      <c r="JZE138" s="42"/>
      <c r="JZF138" s="42"/>
      <c r="JZG138" s="42"/>
      <c r="JZH138" s="42"/>
      <c r="JZI138" s="42"/>
      <c r="JZJ138" s="42"/>
      <c r="JZK138" s="42"/>
      <c r="JZL138" s="42"/>
      <c r="JZM138" s="42"/>
      <c r="JZN138" s="42"/>
      <c r="JZO138" s="42"/>
      <c r="JZP138" s="42"/>
      <c r="JZQ138" s="42"/>
      <c r="JZR138" s="42"/>
      <c r="JZS138" s="42"/>
      <c r="JZT138" s="42"/>
      <c r="JZU138" s="42"/>
      <c r="JZV138" s="42"/>
      <c r="JZW138" s="42"/>
      <c r="JZX138" s="42"/>
      <c r="JZY138" s="42"/>
      <c r="JZZ138" s="42"/>
      <c r="KAA138" s="42"/>
      <c r="KAB138" s="42"/>
      <c r="KAC138" s="42"/>
      <c r="KAD138" s="42"/>
      <c r="KAE138" s="42"/>
      <c r="KAF138" s="42"/>
      <c r="KAG138" s="42"/>
      <c r="KAH138" s="42"/>
      <c r="KAI138" s="42"/>
      <c r="KAJ138" s="42"/>
      <c r="KAK138" s="42"/>
      <c r="KAL138" s="42"/>
      <c r="KAM138" s="42"/>
      <c r="KAN138" s="42"/>
      <c r="KAO138" s="42"/>
      <c r="KAP138" s="42"/>
      <c r="KAQ138" s="42"/>
      <c r="KAR138" s="42"/>
      <c r="KAS138" s="42"/>
      <c r="KAT138" s="42"/>
      <c r="KAU138" s="42"/>
      <c r="KAV138" s="42"/>
      <c r="KAW138" s="42"/>
      <c r="KAX138" s="42"/>
      <c r="KAY138" s="42"/>
      <c r="KAZ138" s="42"/>
      <c r="KBA138" s="42"/>
      <c r="KBB138" s="42"/>
      <c r="KBC138" s="42"/>
      <c r="KBD138" s="42"/>
      <c r="KBE138" s="42"/>
      <c r="KBF138" s="42"/>
      <c r="KBG138" s="42"/>
      <c r="KBH138" s="42"/>
      <c r="KBI138" s="42"/>
      <c r="KBJ138" s="42"/>
      <c r="KBK138" s="42"/>
      <c r="KBL138" s="42"/>
      <c r="KBM138" s="42"/>
      <c r="KBN138" s="42"/>
      <c r="KBO138" s="42"/>
      <c r="KBP138" s="42"/>
      <c r="KBQ138" s="42"/>
      <c r="KBR138" s="42"/>
      <c r="KBS138" s="42"/>
      <c r="KBT138" s="42"/>
      <c r="KBU138" s="42"/>
      <c r="KBV138" s="42"/>
      <c r="KBW138" s="42"/>
      <c r="KBX138" s="42"/>
      <c r="KBY138" s="42"/>
      <c r="KBZ138" s="42"/>
      <c r="KCA138" s="42"/>
      <c r="KCB138" s="42"/>
      <c r="KCC138" s="42"/>
      <c r="KCD138" s="42"/>
      <c r="KCE138" s="42"/>
      <c r="KCF138" s="42"/>
      <c r="KCG138" s="42"/>
      <c r="KCH138" s="42"/>
      <c r="KCI138" s="42"/>
      <c r="KCJ138" s="42"/>
      <c r="KCK138" s="42"/>
      <c r="KCL138" s="42"/>
      <c r="KCM138" s="42"/>
      <c r="KCN138" s="42"/>
      <c r="KCO138" s="42"/>
      <c r="KCP138" s="42"/>
      <c r="KCQ138" s="42"/>
      <c r="KCR138" s="42"/>
      <c r="KCS138" s="42"/>
      <c r="KCT138" s="42"/>
      <c r="KCU138" s="42"/>
      <c r="KCV138" s="42"/>
      <c r="KCW138" s="42"/>
      <c r="KCX138" s="42"/>
      <c r="KCY138" s="42"/>
      <c r="KCZ138" s="42"/>
      <c r="KDA138" s="42"/>
      <c r="KDB138" s="42"/>
      <c r="KDC138" s="42"/>
      <c r="KDD138" s="42"/>
      <c r="KDE138" s="42"/>
      <c r="KDF138" s="42"/>
      <c r="KDG138" s="42"/>
      <c r="KDH138" s="42"/>
      <c r="KDI138" s="42"/>
      <c r="KDJ138" s="42"/>
      <c r="KDK138" s="42"/>
      <c r="KDL138" s="42"/>
      <c r="KDM138" s="42"/>
      <c r="KDN138" s="42"/>
      <c r="KDO138" s="42"/>
      <c r="KDP138" s="42"/>
      <c r="KDQ138" s="42"/>
      <c r="KDR138" s="42"/>
      <c r="KDS138" s="42"/>
      <c r="KDT138" s="42"/>
      <c r="KDU138" s="42"/>
      <c r="KDV138" s="42"/>
      <c r="KDW138" s="42"/>
      <c r="KDX138" s="42"/>
      <c r="KDY138" s="42"/>
      <c r="KDZ138" s="42"/>
      <c r="KEA138" s="42"/>
      <c r="KEB138" s="42"/>
      <c r="KEC138" s="42"/>
      <c r="KED138" s="42"/>
      <c r="KEE138" s="42"/>
      <c r="KEF138" s="42"/>
      <c r="KEG138" s="42"/>
      <c r="KEH138" s="42"/>
      <c r="KEI138" s="42"/>
      <c r="KEJ138" s="42"/>
      <c r="KEK138" s="42"/>
      <c r="KEL138" s="42"/>
      <c r="KEM138" s="42"/>
      <c r="KEN138" s="42"/>
      <c r="KEO138" s="42"/>
      <c r="KEP138" s="42"/>
      <c r="KEQ138" s="42"/>
      <c r="KER138" s="42"/>
      <c r="KES138" s="42"/>
      <c r="KET138" s="42"/>
      <c r="KEU138" s="42"/>
      <c r="KEV138" s="42"/>
      <c r="KEW138" s="42"/>
      <c r="KEX138" s="42"/>
      <c r="KEY138" s="42"/>
      <c r="KEZ138" s="42"/>
      <c r="KFA138" s="42"/>
      <c r="KFB138" s="42"/>
      <c r="KFC138" s="42"/>
      <c r="KFD138" s="42"/>
      <c r="KFE138" s="42"/>
      <c r="KFF138" s="42"/>
      <c r="KFG138" s="42"/>
      <c r="KFH138" s="42"/>
      <c r="KFI138" s="42"/>
      <c r="KFJ138" s="42"/>
      <c r="KFK138" s="42"/>
      <c r="KFL138" s="42"/>
      <c r="KFM138" s="42"/>
      <c r="KFN138" s="42"/>
      <c r="KFO138" s="42"/>
      <c r="KFP138" s="42"/>
      <c r="KFQ138" s="42"/>
      <c r="KFR138" s="42"/>
      <c r="KFS138" s="42"/>
      <c r="KFT138" s="42"/>
      <c r="KFU138" s="42"/>
      <c r="KFV138" s="42"/>
      <c r="KFW138" s="42"/>
      <c r="KFX138" s="42"/>
      <c r="KFY138" s="42"/>
      <c r="KFZ138" s="42"/>
      <c r="KGA138" s="42"/>
      <c r="KGB138" s="42"/>
      <c r="KGC138" s="42"/>
      <c r="KGD138" s="42"/>
      <c r="KGE138" s="42"/>
      <c r="KGF138" s="42"/>
      <c r="KGG138" s="42"/>
      <c r="KGH138" s="42"/>
      <c r="KGI138" s="42"/>
      <c r="KGJ138" s="42"/>
      <c r="KGK138" s="42"/>
      <c r="KGL138" s="42"/>
      <c r="KGM138" s="42"/>
      <c r="KGN138" s="42"/>
      <c r="KGO138" s="42"/>
      <c r="KGP138" s="42"/>
      <c r="KGQ138" s="42"/>
      <c r="KGR138" s="42"/>
      <c r="KGS138" s="42"/>
      <c r="KGT138" s="42"/>
      <c r="KGU138" s="42"/>
      <c r="KGV138" s="42"/>
      <c r="KGW138" s="42"/>
      <c r="KGX138" s="42"/>
      <c r="KGY138" s="42"/>
      <c r="KGZ138" s="42"/>
      <c r="KHA138" s="42"/>
      <c r="KHB138" s="42"/>
      <c r="KHC138" s="42"/>
      <c r="KHD138" s="42"/>
      <c r="KHE138" s="42"/>
      <c r="KHF138" s="42"/>
      <c r="KHG138" s="42"/>
      <c r="KHH138" s="42"/>
      <c r="KHI138" s="42"/>
      <c r="KHJ138" s="42"/>
      <c r="KHK138" s="42"/>
      <c r="KHL138" s="42"/>
      <c r="KHM138" s="42"/>
      <c r="KHN138" s="42"/>
      <c r="KHO138" s="42"/>
      <c r="KHP138" s="42"/>
      <c r="KHQ138" s="42"/>
      <c r="KHR138" s="42"/>
      <c r="KHS138" s="42"/>
      <c r="KHT138" s="42"/>
      <c r="KHU138" s="42"/>
      <c r="KHV138" s="42"/>
      <c r="KHW138" s="42"/>
      <c r="KHX138" s="42"/>
      <c r="KHY138" s="42"/>
      <c r="KHZ138" s="42"/>
      <c r="KIA138" s="42"/>
      <c r="KIB138" s="42"/>
      <c r="KIC138" s="42"/>
      <c r="KID138" s="42"/>
      <c r="KIE138" s="42"/>
      <c r="KIF138" s="42"/>
      <c r="KIG138" s="42"/>
      <c r="KIH138" s="42"/>
      <c r="KII138" s="42"/>
      <c r="KIJ138" s="42"/>
      <c r="KIK138" s="42"/>
      <c r="KIL138" s="42"/>
      <c r="KIM138" s="42"/>
      <c r="KIN138" s="42"/>
      <c r="KIO138" s="42"/>
      <c r="KIP138" s="42"/>
      <c r="KIQ138" s="42"/>
      <c r="KIR138" s="42"/>
      <c r="KIS138" s="42"/>
      <c r="KIT138" s="42"/>
      <c r="KIU138" s="42"/>
      <c r="KIV138" s="42"/>
      <c r="KIW138" s="42"/>
      <c r="KIX138" s="42"/>
      <c r="KIY138" s="42"/>
      <c r="KIZ138" s="42"/>
      <c r="KJA138" s="42"/>
      <c r="KJB138" s="42"/>
      <c r="KJC138" s="42"/>
      <c r="KJD138" s="42"/>
      <c r="KJE138" s="42"/>
      <c r="KJF138" s="42"/>
      <c r="KJG138" s="42"/>
      <c r="KJH138" s="42"/>
      <c r="KJI138" s="42"/>
      <c r="KJJ138" s="42"/>
      <c r="KJK138" s="42"/>
      <c r="KJL138" s="42"/>
      <c r="KJM138" s="42"/>
      <c r="KJN138" s="42"/>
      <c r="KJO138" s="42"/>
      <c r="KJP138" s="42"/>
      <c r="KJQ138" s="42"/>
      <c r="KJR138" s="42"/>
      <c r="KJS138" s="42"/>
      <c r="KJT138" s="42"/>
      <c r="KJU138" s="42"/>
      <c r="KJV138" s="42"/>
      <c r="KJW138" s="42"/>
      <c r="KJX138" s="42"/>
      <c r="KJY138" s="42"/>
      <c r="KJZ138" s="42"/>
      <c r="KKA138" s="42"/>
      <c r="KKB138" s="42"/>
      <c r="KKC138" s="42"/>
      <c r="KKD138" s="42"/>
      <c r="KKE138" s="42"/>
      <c r="KKF138" s="42"/>
      <c r="KKG138" s="42"/>
      <c r="KKH138" s="42"/>
      <c r="KKI138" s="42"/>
      <c r="KKJ138" s="42"/>
      <c r="KKK138" s="42"/>
      <c r="KKL138" s="42"/>
      <c r="KKM138" s="42"/>
      <c r="KKN138" s="42"/>
      <c r="KKO138" s="42"/>
      <c r="KKP138" s="42"/>
      <c r="KKQ138" s="42"/>
      <c r="KKR138" s="42"/>
      <c r="KKS138" s="42"/>
      <c r="KKT138" s="42"/>
      <c r="KKU138" s="42"/>
      <c r="KKV138" s="42"/>
      <c r="KKW138" s="42"/>
      <c r="KKX138" s="42"/>
      <c r="KKY138" s="42"/>
      <c r="KKZ138" s="42"/>
      <c r="KLA138" s="42"/>
      <c r="KLB138" s="42"/>
      <c r="KLC138" s="42"/>
      <c r="KLD138" s="42"/>
      <c r="KLE138" s="42"/>
      <c r="KLF138" s="42"/>
      <c r="KLG138" s="42"/>
      <c r="KLH138" s="42"/>
      <c r="KLI138" s="42"/>
      <c r="KLJ138" s="42"/>
      <c r="KLK138" s="42"/>
      <c r="KLL138" s="42"/>
      <c r="KLM138" s="42"/>
      <c r="KLN138" s="42"/>
      <c r="KLO138" s="42"/>
      <c r="KLP138" s="42"/>
      <c r="KLQ138" s="42"/>
      <c r="KLR138" s="42"/>
      <c r="KLS138" s="42"/>
      <c r="KLT138" s="42"/>
      <c r="KLU138" s="42"/>
      <c r="KLV138" s="42"/>
      <c r="KLW138" s="42"/>
      <c r="KLX138" s="42"/>
      <c r="KLY138" s="42"/>
      <c r="KLZ138" s="42"/>
      <c r="KMA138" s="42"/>
      <c r="KMB138" s="42"/>
      <c r="KMC138" s="42"/>
      <c r="KMD138" s="42"/>
      <c r="KME138" s="42"/>
      <c r="KMF138" s="42"/>
      <c r="KMG138" s="42"/>
      <c r="KMH138" s="42"/>
      <c r="KMI138" s="42"/>
      <c r="KMJ138" s="42"/>
      <c r="KMK138" s="42"/>
      <c r="KML138" s="42"/>
      <c r="KMM138" s="42"/>
      <c r="KMN138" s="42"/>
      <c r="KMO138" s="42"/>
      <c r="KMP138" s="42"/>
      <c r="KMQ138" s="42"/>
      <c r="KMR138" s="42"/>
      <c r="KMS138" s="42"/>
      <c r="KMT138" s="42"/>
      <c r="KMU138" s="42"/>
      <c r="KMV138" s="42"/>
      <c r="KMW138" s="42"/>
      <c r="KMX138" s="42"/>
      <c r="KMY138" s="42"/>
      <c r="KMZ138" s="42"/>
      <c r="KNA138" s="42"/>
      <c r="KNB138" s="42"/>
      <c r="KNC138" s="42"/>
      <c r="KND138" s="42"/>
      <c r="KNE138" s="42"/>
      <c r="KNF138" s="42"/>
      <c r="KNG138" s="42"/>
      <c r="KNH138" s="42"/>
      <c r="KNI138" s="42"/>
      <c r="KNJ138" s="42"/>
      <c r="KNK138" s="42"/>
      <c r="KNL138" s="42"/>
      <c r="KNM138" s="42"/>
      <c r="KNN138" s="42"/>
      <c r="KNO138" s="42"/>
      <c r="KNP138" s="42"/>
      <c r="KNQ138" s="42"/>
      <c r="KNR138" s="42"/>
      <c r="KNS138" s="42"/>
      <c r="KNT138" s="42"/>
      <c r="KNU138" s="42"/>
      <c r="KNV138" s="42"/>
      <c r="KNW138" s="42"/>
      <c r="KNX138" s="42"/>
      <c r="KNY138" s="42"/>
      <c r="KNZ138" s="42"/>
      <c r="KOA138" s="42"/>
      <c r="KOB138" s="42"/>
      <c r="KOC138" s="42"/>
      <c r="KOD138" s="42"/>
      <c r="KOE138" s="42"/>
      <c r="KOF138" s="42"/>
      <c r="KOG138" s="42"/>
      <c r="KOH138" s="42"/>
      <c r="KOI138" s="42"/>
      <c r="KOJ138" s="42"/>
      <c r="KOK138" s="42"/>
      <c r="KOL138" s="42"/>
      <c r="KOM138" s="42"/>
      <c r="KON138" s="42"/>
      <c r="KOO138" s="42"/>
      <c r="KOP138" s="42"/>
      <c r="KOQ138" s="42"/>
      <c r="KOR138" s="42"/>
      <c r="KOS138" s="42"/>
      <c r="KOT138" s="42"/>
      <c r="KOU138" s="42"/>
      <c r="KOV138" s="42"/>
      <c r="KOW138" s="42"/>
      <c r="KOX138" s="42"/>
      <c r="KOY138" s="42"/>
      <c r="KOZ138" s="42"/>
      <c r="KPA138" s="42"/>
      <c r="KPB138" s="42"/>
      <c r="KPC138" s="42"/>
      <c r="KPD138" s="42"/>
      <c r="KPE138" s="42"/>
      <c r="KPF138" s="42"/>
      <c r="KPG138" s="42"/>
      <c r="KPH138" s="42"/>
      <c r="KPI138" s="42"/>
      <c r="KPJ138" s="42"/>
      <c r="KPK138" s="42"/>
      <c r="KPL138" s="42"/>
      <c r="KPM138" s="42"/>
      <c r="KPN138" s="42"/>
      <c r="KPO138" s="42"/>
      <c r="KPP138" s="42"/>
      <c r="KPQ138" s="42"/>
      <c r="KPR138" s="42"/>
      <c r="KPS138" s="42"/>
      <c r="KPT138" s="42"/>
      <c r="KPU138" s="42"/>
      <c r="KPV138" s="42"/>
      <c r="KPW138" s="42"/>
      <c r="KPX138" s="42"/>
      <c r="KPY138" s="42"/>
      <c r="KPZ138" s="42"/>
      <c r="KQA138" s="42"/>
      <c r="KQB138" s="42"/>
      <c r="KQC138" s="42"/>
      <c r="KQD138" s="42"/>
      <c r="KQE138" s="42"/>
      <c r="KQF138" s="42"/>
      <c r="KQG138" s="42"/>
      <c r="KQH138" s="42"/>
      <c r="KQI138" s="42"/>
      <c r="KQJ138" s="42"/>
      <c r="KQK138" s="42"/>
      <c r="KQL138" s="42"/>
      <c r="KQM138" s="42"/>
      <c r="KQN138" s="42"/>
      <c r="KQO138" s="42"/>
      <c r="KQP138" s="42"/>
      <c r="KQQ138" s="42"/>
      <c r="KQR138" s="42"/>
      <c r="KQS138" s="42"/>
      <c r="KQT138" s="42"/>
      <c r="KQU138" s="42"/>
      <c r="KQV138" s="42"/>
      <c r="KQW138" s="42"/>
      <c r="KQX138" s="42"/>
      <c r="KQY138" s="42"/>
      <c r="KQZ138" s="42"/>
      <c r="KRA138" s="42"/>
      <c r="KRB138" s="42"/>
      <c r="KRC138" s="42"/>
      <c r="KRD138" s="42"/>
      <c r="KRE138" s="42"/>
      <c r="KRF138" s="42"/>
      <c r="KRG138" s="42"/>
      <c r="KRH138" s="42"/>
      <c r="KRI138" s="42"/>
      <c r="KRJ138" s="42"/>
      <c r="KRK138" s="42"/>
      <c r="KRL138" s="42"/>
      <c r="KRM138" s="42"/>
      <c r="KRN138" s="42"/>
      <c r="KRO138" s="42"/>
      <c r="KRP138" s="42"/>
      <c r="KRQ138" s="42"/>
      <c r="KRR138" s="42"/>
      <c r="KRS138" s="42"/>
      <c r="KRT138" s="42"/>
      <c r="KRU138" s="42"/>
      <c r="KRV138" s="42"/>
      <c r="KRW138" s="42"/>
      <c r="KRX138" s="42"/>
      <c r="KRY138" s="42"/>
      <c r="KRZ138" s="42"/>
      <c r="KSA138" s="42"/>
      <c r="KSB138" s="42"/>
      <c r="KSC138" s="42"/>
      <c r="KSD138" s="42"/>
      <c r="KSE138" s="42"/>
      <c r="KSF138" s="42"/>
      <c r="KSG138" s="42"/>
      <c r="KSH138" s="42"/>
      <c r="KSI138" s="42"/>
      <c r="KSJ138" s="42"/>
      <c r="KSK138" s="42"/>
      <c r="KSL138" s="42"/>
      <c r="KSM138" s="42"/>
      <c r="KSN138" s="42"/>
      <c r="KSO138" s="42"/>
      <c r="KSP138" s="42"/>
      <c r="KSQ138" s="42"/>
      <c r="KSR138" s="42"/>
      <c r="KSS138" s="42"/>
      <c r="KST138" s="42"/>
      <c r="KSU138" s="42"/>
      <c r="KSV138" s="42"/>
      <c r="KSW138" s="42"/>
      <c r="KSX138" s="42"/>
      <c r="KSY138" s="42"/>
      <c r="KSZ138" s="42"/>
      <c r="KTA138" s="42"/>
      <c r="KTB138" s="42"/>
      <c r="KTC138" s="42"/>
      <c r="KTD138" s="42"/>
      <c r="KTE138" s="42"/>
      <c r="KTF138" s="42"/>
      <c r="KTG138" s="42"/>
      <c r="KTH138" s="42"/>
      <c r="KTI138" s="42"/>
      <c r="KTJ138" s="42"/>
      <c r="KTK138" s="42"/>
      <c r="KTL138" s="42"/>
      <c r="KTM138" s="42"/>
      <c r="KTN138" s="42"/>
      <c r="KTO138" s="42"/>
      <c r="KTP138" s="42"/>
      <c r="KTQ138" s="42"/>
      <c r="KTR138" s="42"/>
      <c r="KTS138" s="42"/>
      <c r="KTT138" s="42"/>
      <c r="KTU138" s="42"/>
      <c r="KTV138" s="42"/>
      <c r="KTW138" s="42"/>
      <c r="KTX138" s="42"/>
      <c r="KTY138" s="42"/>
      <c r="KTZ138" s="42"/>
      <c r="KUA138" s="42"/>
      <c r="KUB138" s="42"/>
      <c r="KUC138" s="42"/>
      <c r="KUD138" s="42"/>
      <c r="KUE138" s="42"/>
      <c r="KUF138" s="42"/>
      <c r="KUG138" s="42"/>
      <c r="KUH138" s="42"/>
      <c r="KUI138" s="42"/>
      <c r="KUJ138" s="42"/>
      <c r="KUK138" s="42"/>
      <c r="KUL138" s="42"/>
      <c r="KUM138" s="42"/>
      <c r="KUN138" s="42"/>
      <c r="KUO138" s="42"/>
      <c r="KUP138" s="42"/>
      <c r="KUQ138" s="42"/>
      <c r="KUR138" s="42"/>
      <c r="KUS138" s="42"/>
      <c r="KUT138" s="42"/>
      <c r="KUU138" s="42"/>
      <c r="KUV138" s="42"/>
      <c r="KUW138" s="42"/>
      <c r="KUX138" s="42"/>
      <c r="KUY138" s="42"/>
      <c r="KUZ138" s="42"/>
      <c r="KVA138" s="42"/>
      <c r="KVB138" s="42"/>
      <c r="KVC138" s="42"/>
      <c r="KVD138" s="42"/>
      <c r="KVE138" s="42"/>
      <c r="KVF138" s="42"/>
      <c r="KVG138" s="42"/>
      <c r="KVH138" s="42"/>
      <c r="KVI138" s="42"/>
      <c r="KVJ138" s="42"/>
      <c r="KVK138" s="42"/>
      <c r="KVL138" s="42"/>
      <c r="KVM138" s="42"/>
      <c r="KVN138" s="42"/>
      <c r="KVO138" s="42"/>
      <c r="KVP138" s="42"/>
      <c r="KVQ138" s="42"/>
      <c r="KVR138" s="42"/>
      <c r="KVS138" s="42"/>
      <c r="KVT138" s="42"/>
      <c r="KVU138" s="42"/>
      <c r="KVV138" s="42"/>
      <c r="KVW138" s="42"/>
      <c r="KVX138" s="42"/>
      <c r="KVY138" s="42"/>
      <c r="KVZ138" s="42"/>
      <c r="KWA138" s="42"/>
      <c r="KWB138" s="42"/>
      <c r="KWC138" s="42"/>
      <c r="KWD138" s="42"/>
      <c r="KWE138" s="42"/>
      <c r="KWF138" s="42"/>
      <c r="KWG138" s="42"/>
      <c r="KWH138" s="42"/>
      <c r="KWI138" s="42"/>
      <c r="KWJ138" s="42"/>
      <c r="KWK138" s="42"/>
      <c r="KWL138" s="42"/>
      <c r="KWM138" s="42"/>
      <c r="KWN138" s="42"/>
      <c r="KWO138" s="42"/>
      <c r="KWP138" s="42"/>
      <c r="KWQ138" s="42"/>
      <c r="KWR138" s="42"/>
      <c r="KWS138" s="42"/>
      <c r="KWT138" s="42"/>
      <c r="KWU138" s="42"/>
      <c r="KWV138" s="42"/>
      <c r="KWW138" s="42"/>
      <c r="KWX138" s="42"/>
      <c r="KWY138" s="42"/>
      <c r="KWZ138" s="42"/>
      <c r="KXA138" s="42"/>
      <c r="KXB138" s="42"/>
      <c r="KXC138" s="42"/>
      <c r="KXD138" s="42"/>
      <c r="KXE138" s="42"/>
      <c r="KXF138" s="42"/>
      <c r="KXG138" s="42"/>
      <c r="KXH138" s="42"/>
      <c r="KXI138" s="42"/>
      <c r="KXJ138" s="42"/>
      <c r="KXK138" s="42"/>
      <c r="KXL138" s="42"/>
      <c r="KXM138" s="42"/>
      <c r="KXN138" s="42"/>
      <c r="KXO138" s="42"/>
      <c r="KXP138" s="42"/>
      <c r="KXQ138" s="42"/>
      <c r="KXR138" s="42"/>
      <c r="KXS138" s="42"/>
      <c r="KXT138" s="42"/>
      <c r="KXU138" s="42"/>
      <c r="KXV138" s="42"/>
      <c r="KXW138" s="42"/>
      <c r="KXX138" s="42"/>
      <c r="KXY138" s="42"/>
      <c r="KXZ138" s="42"/>
      <c r="KYA138" s="42"/>
      <c r="KYB138" s="42"/>
      <c r="KYC138" s="42"/>
      <c r="KYD138" s="42"/>
      <c r="KYE138" s="42"/>
      <c r="KYF138" s="42"/>
      <c r="KYG138" s="42"/>
      <c r="KYH138" s="42"/>
      <c r="KYI138" s="42"/>
      <c r="KYJ138" s="42"/>
      <c r="KYK138" s="42"/>
      <c r="KYL138" s="42"/>
      <c r="KYM138" s="42"/>
      <c r="KYN138" s="42"/>
      <c r="KYO138" s="42"/>
      <c r="KYP138" s="42"/>
      <c r="KYQ138" s="42"/>
      <c r="KYR138" s="42"/>
      <c r="KYS138" s="42"/>
      <c r="KYT138" s="42"/>
      <c r="KYU138" s="42"/>
      <c r="KYV138" s="42"/>
      <c r="KYW138" s="42"/>
      <c r="KYX138" s="42"/>
      <c r="KYY138" s="42"/>
      <c r="KYZ138" s="42"/>
      <c r="KZA138" s="42"/>
      <c r="KZB138" s="42"/>
      <c r="KZC138" s="42"/>
      <c r="KZD138" s="42"/>
      <c r="KZE138" s="42"/>
      <c r="KZF138" s="42"/>
      <c r="KZG138" s="42"/>
      <c r="KZH138" s="42"/>
      <c r="KZI138" s="42"/>
      <c r="KZJ138" s="42"/>
      <c r="KZK138" s="42"/>
      <c r="KZL138" s="42"/>
      <c r="KZM138" s="42"/>
      <c r="KZN138" s="42"/>
      <c r="KZO138" s="42"/>
      <c r="KZP138" s="42"/>
      <c r="KZQ138" s="42"/>
      <c r="KZR138" s="42"/>
      <c r="KZS138" s="42"/>
      <c r="KZT138" s="42"/>
      <c r="KZU138" s="42"/>
      <c r="KZV138" s="42"/>
      <c r="KZW138" s="42"/>
      <c r="KZX138" s="42"/>
      <c r="KZY138" s="42"/>
      <c r="KZZ138" s="42"/>
      <c r="LAA138" s="42"/>
      <c r="LAB138" s="42"/>
      <c r="LAC138" s="42"/>
      <c r="LAD138" s="42"/>
      <c r="LAE138" s="42"/>
      <c r="LAF138" s="42"/>
      <c r="LAG138" s="42"/>
      <c r="LAH138" s="42"/>
      <c r="LAI138" s="42"/>
      <c r="LAJ138" s="42"/>
      <c r="LAK138" s="42"/>
      <c r="LAL138" s="42"/>
      <c r="LAM138" s="42"/>
      <c r="LAN138" s="42"/>
      <c r="LAO138" s="42"/>
      <c r="LAP138" s="42"/>
      <c r="LAQ138" s="42"/>
      <c r="LAR138" s="42"/>
      <c r="LAS138" s="42"/>
      <c r="LAT138" s="42"/>
      <c r="LAU138" s="42"/>
      <c r="LAV138" s="42"/>
      <c r="LAW138" s="42"/>
      <c r="LAX138" s="42"/>
      <c r="LAY138" s="42"/>
      <c r="LAZ138" s="42"/>
      <c r="LBA138" s="42"/>
      <c r="LBB138" s="42"/>
      <c r="LBC138" s="42"/>
      <c r="LBD138" s="42"/>
      <c r="LBE138" s="42"/>
      <c r="LBF138" s="42"/>
      <c r="LBG138" s="42"/>
      <c r="LBH138" s="42"/>
      <c r="LBI138" s="42"/>
      <c r="LBJ138" s="42"/>
      <c r="LBK138" s="42"/>
      <c r="LBL138" s="42"/>
      <c r="LBM138" s="42"/>
      <c r="LBN138" s="42"/>
      <c r="LBO138" s="42"/>
      <c r="LBP138" s="42"/>
      <c r="LBQ138" s="42"/>
      <c r="LBR138" s="42"/>
      <c r="LBS138" s="42"/>
      <c r="LBT138" s="42"/>
      <c r="LBU138" s="42"/>
      <c r="LBV138" s="42"/>
      <c r="LBW138" s="42"/>
      <c r="LBX138" s="42"/>
      <c r="LBY138" s="42"/>
      <c r="LBZ138" s="42"/>
      <c r="LCA138" s="42"/>
      <c r="LCB138" s="42"/>
      <c r="LCC138" s="42"/>
      <c r="LCD138" s="42"/>
      <c r="LCE138" s="42"/>
      <c r="LCF138" s="42"/>
      <c r="LCG138" s="42"/>
      <c r="LCH138" s="42"/>
      <c r="LCI138" s="42"/>
      <c r="LCJ138" s="42"/>
      <c r="LCK138" s="42"/>
      <c r="LCL138" s="42"/>
      <c r="LCM138" s="42"/>
      <c r="LCN138" s="42"/>
      <c r="LCO138" s="42"/>
      <c r="LCP138" s="42"/>
      <c r="LCQ138" s="42"/>
      <c r="LCR138" s="42"/>
      <c r="LCS138" s="42"/>
      <c r="LCT138" s="42"/>
      <c r="LCU138" s="42"/>
      <c r="LCV138" s="42"/>
      <c r="LCW138" s="42"/>
      <c r="LCX138" s="42"/>
      <c r="LCY138" s="42"/>
      <c r="LCZ138" s="42"/>
      <c r="LDA138" s="42"/>
      <c r="LDB138" s="42"/>
      <c r="LDC138" s="42"/>
      <c r="LDD138" s="42"/>
      <c r="LDE138" s="42"/>
      <c r="LDF138" s="42"/>
      <c r="LDG138" s="42"/>
      <c r="LDH138" s="42"/>
      <c r="LDI138" s="42"/>
      <c r="LDJ138" s="42"/>
      <c r="LDK138" s="42"/>
      <c r="LDL138" s="42"/>
      <c r="LDM138" s="42"/>
      <c r="LDN138" s="42"/>
      <c r="LDO138" s="42"/>
      <c r="LDP138" s="42"/>
      <c r="LDQ138" s="42"/>
      <c r="LDR138" s="42"/>
      <c r="LDS138" s="42"/>
      <c r="LDT138" s="42"/>
      <c r="LDU138" s="42"/>
      <c r="LDV138" s="42"/>
      <c r="LDW138" s="42"/>
      <c r="LDX138" s="42"/>
      <c r="LDY138" s="42"/>
      <c r="LDZ138" s="42"/>
      <c r="LEA138" s="42"/>
      <c r="LEB138" s="42"/>
      <c r="LEC138" s="42"/>
      <c r="LED138" s="42"/>
      <c r="LEE138" s="42"/>
      <c r="LEF138" s="42"/>
      <c r="LEG138" s="42"/>
      <c r="LEH138" s="42"/>
      <c r="LEI138" s="42"/>
      <c r="LEJ138" s="42"/>
      <c r="LEK138" s="42"/>
      <c r="LEL138" s="42"/>
      <c r="LEM138" s="42"/>
      <c r="LEN138" s="42"/>
      <c r="LEO138" s="42"/>
      <c r="LEP138" s="42"/>
      <c r="LEQ138" s="42"/>
      <c r="LER138" s="42"/>
      <c r="LES138" s="42"/>
      <c r="LET138" s="42"/>
      <c r="LEU138" s="42"/>
      <c r="LEV138" s="42"/>
      <c r="LEW138" s="42"/>
      <c r="LEX138" s="42"/>
      <c r="LEY138" s="42"/>
      <c r="LEZ138" s="42"/>
      <c r="LFA138" s="42"/>
      <c r="LFB138" s="42"/>
      <c r="LFC138" s="42"/>
      <c r="LFD138" s="42"/>
      <c r="LFE138" s="42"/>
      <c r="LFF138" s="42"/>
      <c r="LFG138" s="42"/>
      <c r="LFH138" s="42"/>
      <c r="LFI138" s="42"/>
      <c r="LFJ138" s="42"/>
      <c r="LFK138" s="42"/>
      <c r="LFL138" s="42"/>
      <c r="LFM138" s="42"/>
      <c r="LFN138" s="42"/>
      <c r="LFO138" s="42"/>
      <c r="LFP138" s="42"/>
      <c r="LFQ138" s="42"/>
      <c r="LFR138" s="42"/>
      <c r="LFS138" s="42"/>
      <c r="LFT138" s="42"/>
      <c r="LFU138" s="42"/>
      <c r="LFV138" s="42"/>
      <c r="LFW138" s="42"/>
      <c r="LFX138" s="42"/>
      <c r="LFY138" s="42"/>
      <c r="LFZ138" s="42"/>
      <c r="LGA138" s="42"/>
      <c r="LGB138" s="42"/>
      <c r="LGC138" s="42"/>
      <c r="LGD138" s="42"/>
      <c r="LGE138" s="42"/>
      <c r="LGF138" s="42"/>
      <c r="LGG138" s="42"/>
      <c r="LGH138" s="42"/>
      <c r="LGI138" s="42"/>
      <c r="LGJ138" s="42"/>
      <c r="LGK138" s="42"/>
      <c r="LGL138" s="42"/>
      <c r="LGM138" s="42"/>
      <c r="LGN138" s="42"/>
      <c r="LGO138" s="42"/>
      <c r="LGP138" s="42"/>
      <c r="LGQ138" s="42"/>
      <c r="LGR138" s="42"/>
      <c r="LGS138" s="42"/>
      <c r="LGT138" s="42"/>
      <c r="LGU138" s="42"/>
      <c r="LGV138" s="42"/>
      <c r="LGW138" s="42"/>
      <c r="LGX138" s="42"/>
      <c r="LGY138" s="42"/>
      <c r="LGZ138" s="42"/>
      <c r="LHA138" s="42"/>
      <c r="LHB138" s="42"/>
      <c r="LHC138" s="42"/>
      <c r="LHD138" s="42"/>
      <c r="LHE138" s="42"/>
      <c r="LHF138" s="42"/>
      <c r="LHG138" s="42"/>
      <c r="LHH138" s="42"/>
      <c r="LHI138" s="42"/>
      <c r="LHJ138" s="42"/>
      <c r="LHK138" s="42"/>
      <c r="LHL138" s="42"/>
      <c r="LHM138" s="42"/>
      <c r="LHN138" s="42"/>
      <c r="LHO138" s="42"/>
      <c r="LHP138" s="42"/>
      <c r="LHQ138" s="42"/>
      <c r="LHR138" s="42"/>
      <c r="LHS138" s="42"/>
      <c r="LHT138" s="42"/>
      <c r="LHU138" s="42"/>
      <c r="LHV138" s="42"/>
      <c r="LHW138" s="42"/>
      <c r="LHX138" s="42"/>
      <c r="LHY138" s="42"/>
      <c r="LHZ138" s="42"/>
      <c r="LIA138" s="42"/>
      <c r="LIB138" s="42"/>
      <c r="LIC138" s="42"/>
      <c r="LID138" s="42"/>
      <c r="LIE138" s="42"/>
      <c r="LIF138" s="42"/>
      <c r="LIG138" s="42"/>
      <c r="LIH138" s="42"/>
      <c r="LII138" s="42"/>
      <c r="LIJ138" s="42"/>
      <c r="LIK138" s="42"/>
      <c r="LIL138" s="42"/>
      <c r="LIM138" s="42"/>
      <c r="LIN138" s="42"/>
      <c r="LIO138" s="42"/>
      <c r="LIP138" s="42"/>
      <c r="LIQ138" s="42"/>
      <c r="LIR138" s="42"/>
      <c r="LIS138" s="42"/>
      <c r="LIT138" s="42"/>
      <c r="LIU138" s="42"/>
      <c r="LIV138" s="42"/>
      <c r="LIW138" s="42"/>
      <c r="LIX138" s="42"/>
      <c r="LIY138" s="42"/>
      <c r="LIZ138" s="42"/>
      <c r="LJA138" s="42"/>
      <c r="LJB138" s="42"/>
      <c r="LJC138" s="42"/>
      <c r="LJD138" s="42"/>
      <c r="LJE138" s="42"/>
      <c r="LJF138" s="42"/>
      <c r="LJG138" s="42"/>
      <c r="LJH138" s="42"/>
      <c r="LJI138" s="42"/>
      <c r="LJJ138" s="42"/>
      <c r="LJK138" s="42"/>
      <c r="LJL138" s="42"/>
      <c r="LJM138" s="42"/>
      <c r="LJN138" s="42"/>
      <c r="LJO138" s="42"/>
      <c r="LJP138" s="42"/>
      <c r="LJQ138" s="42"/>
      <c r="LJR138" s="42"/>
      <c r="LJS138" s="42"/>
      <c r="LJT138" s="42"/>
      <c r="LJU138" s="42"/>
      <c r="LJV138" s="42"/>
      <c r="LJW138" s="42"/>
      <c r="LJX138" s="42"/>
      <c r="LJY138" s="42"/>
      <c r="LJZ138" s="42"/>
      <c r="LKA138" s="42"/>
      <c r="LKB138" s="42"/>
      <c r="LKC138" s="42"/>
      <c r="LKD138" s="42"/>
      <c r="LKE138" s="42"/>
      <c r="LKF138" s="42"/>
      <c r="LKG138" s="42"/>
      <c r="LKH138" s="42"/>
      <c r="LKI138" s="42"/>
      <c r="LKJ138" s="42"/>
      <c r="LKK138" s="42"/>
      <c r="LKL138" s="42"/>
      <c r="LKM138" s="42"/>
      <c r="LKN138" s="42"/>
      <c r="LKO138" s="42"/>
      <c r="LKP138" s="42"/>
      <c r="LKQ138" s="42"/>
      <c r="LKR138" s="42"/>
      <c r="LKS138" s="42"/>
      <c r="LKT138" s="42"/>
      <c r="LKU138" s="42"/>
      <c r="LKV138" s="42"/>
      <c r="LKW138" s="42"/>
      <c r="LKX138" s="42"/>
      <c r="LKY138" s="42"/>
      <c r="LKZ138" s="42"/>
      <c r="LLA138" s="42"/>
      <c r="LLB138" s="42"/>
      <c r="LLC138" s="42"/>
      <c r="LLD138" s="42"/>
      <c r="LLE138" s="42"/>
      <c r="LLF138" s="42"/>
      <c r="LLG138" s="42"/>
      <c r="LLH138" s="42"/>
      <c r="LLI138" s="42"/>
      <c r="LLJ138" s="42"/>
      <c r="LLK138" s="42"/>
      <c r="LLL138" s="42"/>
      <c r="LLM138" s="42"/>
      <c r="LLN138" s="42"/>
      <c r="LLO138" s="42"/>
      <c r="LLP138" s="42"/>
      <c r="LLQ138" s="42"/>
      <c r="LLR138" s="42"/>
      <c r="LLS138" s="42"/>
      <c r="LLT138" s="42"/>
      <c r="LLU138" s="42"/>
      <c r="LLV138" s="42"/>
      <c r="LLW138" s="42"/>
      <c r="LLX138" s="42"/>
      <c r="LLY138" s="42"/>
      <c r="LLZ138" s="42"/>
      <c r="LMA138" s="42"/>
      <c r="LMB138" s="42"/>
      <c r="LMC138" s="42"/>
      <c r="LMD138" s="42"/>
      <c r="LME138" s="42"/>
      <c r="LMF138" s="42"/>
      <c r="LMG138" s="42"/>
      <c r="LMH138" s="42"/>
      <c r="LMI138" s="42"/>
      <c r="LMJ138" s="42"/>
      <c r="LMK138" s="42"/>
      <c r="LML138" s="42"/>
      <c r="LMM138" s="42"/>
      <c r="LMN138" s="42"/>
      <c r="LMO138" s="42"/>
      <c r="LMP138" s="42"/>
      <c r="LMQ138" s="42"/>
      <c r="LMR138" s="42"/>
      <c r="LMS138" s="42"/>
      <c r="LMT138" s="42"/>
      <c r="LMU138" s="42"/>
      <c r="LMV138" s="42"/>
      <c r="LMW138" s="42"/>
      <c r="LMX138" s="42"/>
      <c r="LMY138" s="42"/>
      <c r="LMZ138" s="42"/>
      <c r="LNA138" s="42"/>
      <c r="LNB138" s="42"/>
      <c r="LNC138" s="42"/>
      <c r="LND138" s="42"/>
      <c r="LNE138" s="42"/>
      <c r="LNF138" s="42"/>
      <c r="LNG138" s="42"/>
      <c r="LNH138" s="42"/>
      <c r="LNI138" s="42"/>
      <c r="LNJ138" s="42"/>
      <c r="LNK138" s="42"/>
      <c r="LNL138" s="42"/>
      <c r="LNM138" s="42"/>
      <c r="LNN138" s="42"/>
      <c r="LNO138" s="42"/>
      <c r="LNP138" s="42"/>
      <c r="LNQ138" s="42"/>
      <c r="LNR138" s="42"/>
      <c r="LNS138" s="42"/>
      <c r="LNT138" s="42"/>
      <c r="LNU138" s="42"/>
      <c r="LNV138" s="42"/>
      <c r="LNW138" s="42"/>
      <c r="LNX138" s="42"/>
      <c r="LNY138" s="42"/>
      <c r="LNZ138" s="42"/>
      <c r="LOA138" s="42"/>
      <c r="LOB138" s="42"/>
      <c r="LOC138" s="42"/>
      <c r="LOD138" s="42"/>
      <c r="LOE138" s="42"/>
      <c r="LOF138" s="42"/>
      <c r="LOG138" s="42"/>
      <c r="LOH138" s="42"/>
      <c r="LOI138" s="42"/>
      <c r="LOJ138" s="42"/>
      <c r="LOK138" s="42"/>
      <c r="LOL138" s="42"/>
      <c r="LOM138" s="42"/>
      <c r="LON138" s="42"/>
      <c r="LOO138" s="42"/>
      <c r="LOP138" s="42"/>
      <c r="LOQ138" s="42"/>
      <c r="LOR138" s="42"/>
      <c r="LOS138" s="42"/>
      <c r="LOT138" s="42"/>
      <c r="LOU138" s="42"/>
      <c r="LOV138" s="42"/>
      <c r="LOW138" s="42"/>
      <c r="LOX138" s="42"/>
      <c r="LOY138" s="42"/>
      <c r="LOZ138" s="42"/>
      <c r="LPA138" s="42"/>
      <c r="LPB138" s="42"/>
      <c r="LPC138" s="42"/>
      <c r="LPD138" s="42"/>
      <c r="LPE138" s="42"/>
      <c r="LPF138" s="42"/>
      <c r="LPG138" s="42"/>
      <c r="LPH138" s="42"/>
      <c r="LPI138" s="42"/>
      <c r="LPJ138" s="42"/>
      <c r="LPK138" s="42"/>
      <c r="LPL138" s="42"/>
      <c r="LPM138" s="42"/>
      <c r="LPN138" s="42"/>
      <c r="LPO138" s="42"/>
      <c r="LPP138" s="42"/>
      <c r="LPQ138" s="42"/>
      <c r="LPR138" s="42"/>
      <c r="LPS138" s="42"/>
      <c r="LPT138" s="42"/>
      <c r="LPU138" s="42"/>
      <c r="LPV138" s="42"/>
      <c r="LPW138" s="42"/>
      <c r="LPX138" s="42"/>
      <c r="LPY138" s="42"/>
      <c r="LPZ138" s="42"/>
      <c r="LQA138" s="42"/>
      <c r="LQB138" s="42"/>
      <c r="LQC138" s="42"/>
      <c r="LQD138" s="42"/>
      <c r="LQE138" s="42"/>
      <c r="LQF138" s="42"/>
      <c r="LQG138" s="42"/>
      <c r="LQH138" s="42"/>
      <c r="LQI138" s="42"/>
      <c r="LQJ138" s="42"/>
      <c r="LQK138" s="42"/>
      <c r="LQL138" s="42"/>
      <c r="LQM138" s="42"/>
      <c r="LQN138" s="42"/>
      <c r="LQO138" s="42"/>
      <c r="LQP138" s="42"/>
      <c r="LQQ138" s="42"/>
      <c r="LQR138" s="42"/>
      <c r="LQS138" s="42"/>
      <c r="LQT138" s="42"/>
      <c r="LQU138" s="42"/>
      <c r="LQV138" s="42"/>
      <c r="LQW138" s="42"/>
      <c r="LQX138" s="42"/>
      <c r="LQY138" s="42"/>
      <c r="LQZ138" s="42"/>
      <c r="LRA138" s="42"/>
      <c r="LRB138" s="42"/>
      <c r="LRC138" s="42"/>
      <c r="LRD138" s="42"/>
      <c r="LRE138" s="42"/>
      <c r="LRF138" s="42"/>
      <c r="LRG138" s="42"/>
      <c r="LRH138" s="42"/>
      <c r="LRI138" s="42"/>
      <c r="LRJ138" s="42"/>
      <c r="LRK138" s="42"/>
      <c r="LRL138" s="42"/>
      <c r="LRM138" s="42"/>
      <c r="LRN138" s="42"/>
      <c r="LRO138" s="42"/>
      <c r="LRP138" s="42"/>
      <c r="LRQ138" s="42"/>
      <c r="LRR138" s="42"/>
      <c r="LRS138" s="42"/>
      <c r="LRT138" s="42"/>
      <c r="LRU138" s="42"/>
      <c r="LRV138" s="42"/>
      <c r="LRW138" s="42"/>
      <c r="LRX138" s="42"/>
      <c r="LRY138" s="42"/>
      <c r="LRZ138" s="42"/>
      <c r="LSA138" s="42"/>
      <c r="LSB138" s="42"/>
      <c r="LSC138" s="42"/>
      <c r="LSD138" s="42"/>
      <c r="LSE138" s="42"/>
      <c r="LSF138" s="42"/>
      <c r="LSG138" s="42"/>
      <c r="LSH138" s="42"/>
      <c r="LSI138" s="42"/>
      <c r="LSJ138" s="42"/>
      <c r="LSK138" s="42"/>
      <c r="LSL138" s="42"/>
      <c r="LSM138" s="42"/>
      <c r="LSN138" s="42"/>
      <c r="LSO138" s="42"/>
      <c r="LSP138" s="42"/>
      <c r="LSQ138" s="42"/>
      <c r="LSR138" s="42"/>
      <c r="LSS138" s="42"/>
      <c r="LST138" s="42"/>
      <c r="LSU138" s="42"/>
      <c r="LSV138" s="42"/>
      <c r="LSW138" s="42"/>
      <c r="LSX138" s="42"/>
      <c r="LSY138" s="42"/>
      <c r="LSZ138" s="42"/>
      <c r="LTA138" s="42"/>
      <c r="LTB138" s="42"/>
      <c r="LTC138" s="42"/>
      <c r="LTD138" s="42"/>
      <c r="LTE138" s="42"/>
      <c r="LTF138" s="42"/>
      <c r="LTG138" s="42"/>
      <c r="LTH138" s="42"/>
      <c r="LTI138" s="42"/>
      <c r="LTJ138" s="42"/>
      <c r="LTK138" s="42"/>
      <c r="LTL138" s="42"/>
      <c r="LTM138" s="42"/>
      <c r="LTN138" s="42"/>
      <c r="LTO138" s="42"/>
      <c r="LTP138" s="42"/>
      <c r="LTQ138" s="42"/>
      <c r="LTR138" s="42"/>
      <c r="LTS138" s="42"/>
      <c r="LTT138" s="42"/>
      <c r="LTU138" s="42"/>
      <c r="LTV138" s="42"/>
      <c r="LTW138" s="42"/>
      <c r="LTX138" s="42"/>
      <c r="LTY138" s="42"/>
      <c r="LTZ138" s="42"/>
      <c r="LUA138" s="42"/>
      <c r="LUB138" s="42"/>
      <c r="LUC138" s="42"/>
      <c r="LUD138" s="42"/>
      <c r="LUE138" s="42"/>
      <c r="LUF138" s="42"/>
      <c r="LUG138" s="42"/>
      <c r="LUH138" s="42"/>
      <c r="LUI138" s="42"/>
      <c r="LUJ138" s="42"/>
      <c r="LUK138" s="42"/>
      <c r="LUL138" s="42"/>
      <c r="LUM138" s="42"/>
      <c r="LUN138" s="42"/>
      <c r="LUO138" s="42"/>
      <c r="LUP138" s="42"/>
      <c r="LUQ138" s="42"/>
      <c r="LUR138" s="42"/>
      <c r="LUS138" s="42"/>
      <c r="LUT138" s="42"/>
      <c r="LUU138" s="42"/>
      <c r="LUV138" s="42"/>
      <c r="LUW138" s="42"/>
      <c r="LUX138" s="42"/>
      <c r="LUY138" s="42"/>
      <c r="LUZ138" s="42"/>
      <c r="LVA138" s="42"/>
      <c r="LVB138" s="42"/>
      <c r="LVC138" s="42"/>
      <c r="LVD138" s="42"/>
      <c r="LVE138" s="42"/>
      <c r="LVF138" s="42"/>
      <c r="LVG138" s="42"/>
      <c r="LVH138" s="42"/>
      <c r="LVI138" s="42"/>
      <c r="LVJ138" s="42"/>
      <c r="LVK138" s="42"/>
      <c r="LVL138" s="42"/>
      <c r="LVM138" s="42"/>
      <c r="LVN138" s="42"/>
      <c r="LVO138" s="42"/>
      <c r="LVP138" s="42"/>
      <c r="LVQ138" s="42"/>
      <c r="LVR138" s="42"/>
      <c r="LVS138" s="42"/>
      <c r="LVT138" s="42"/>
      <c r="LVU138" s="42"/>
      <c r="LVV138" s="42"/>
      <c r="LVW138" s="42"/>
      <c r="LVX138" s="42"/>
      <c r="LVY138" s="42"/>
      <c r="LVZ138" s="42"/>
      <c r="LWA138" s="42"/>
      <c r="LWB138" s="42"/>
      <c r="LWC138" s="42"/>
      <c r="LWD138" s="42"/>
      <c r="LWE138" s="42"/>
      <c r="LWF138" s="42"/>
      <c r="LWG138" s="42"/>
      <c r="LWH138" s="42"/>
      <c r="LWI138" s="42"/>
      <c r="LWJ138" s="42"/>
      <c r="LWK138" s="42"/>
      <c r="LWL138" s="42"/>
      <c r="LWM138" s="42"/>
      <c r="LWN138" s="42"/>
      <c r="LWO138" s="42"/>
      <c r="LWP138" s="42"/>
      <c r="LWQ138" s="42"/>
      <c r="LWR138" s="42"/>
      <c r="LWS138" s="42"/>
      <c r="LWT138" s="42"/>
      <c r="LWU138" s="42"/>
      <c r="LWV138" s="42"/>
      <c r="LWW138" s="42"/>
      <c r="LWX138" s="42"/>
      <c r="LWY138" s="42"/>
      <c r="LWZ138" s="42"/>
      <c r="LXA138" s="42"/>
      <c r="LXB138" s="42"/>
      <c r="LXC138" s="42"/>
      <c r="LXD138" s="42"/>
      <c r="LXE138" s="42"/>
      <c r="LXF138" s="42"/>
      <c r="LXG138" s="42"/>
      <c r="LXH138" s="42"/>
      <c r="LXI138" s="42"/>
      <c r="LXJ138" s="42"/>
      <c r="LXK138" s="42"/>
      <c r="LXL138" s="42"/>
      <c r="LXM138" s="42"/>
      <c r="LXN138" s="42"/>
      <c r="LXO138" s="42"/>
      <c r="LXP138" s="42"/>
      <c r="LXQ138" s="42"/>
      <c r="LXR138" s="42"/>
      <c r="LXS138" s="42"/>
      <c r="LXT138" s="42"/>
      <c r="LXU138" s="42"/>
      <c r="LXV138" s="42"/>
      <c r="LXW138" s="42"/>
      <c r="LXX138" s="42"/>
      <c r="LXY138" s="42"/>
      <c r="LXZ138" s="42"/>
      <c r="LYA138" s="42"/>
      <c r="LYB138" s="42"/>
      <c r="LYC138" s="42"/>
      <c r="LYD138" s="42"/>
      <c r="LYE138" s="42"/>
      <c r="LYF138" s="42"/>
      <c r="LYG138" s="42"/>
      <c r="LYH138" s="42"/>
      <c r="LYI138" s="42"/>
      <c r="LYJ138" s="42"/>
      <c r="LYK138" s="42"/>
      <c r="LYL138" s="42"/>
      <c r="LYM138" s="42"/>
      <c r="LYN138" s="42"/>
      <c r="LYO138" s="42"/>
      <c r="LYP138" s="42"/>
      <c r="LYQ138" s="42"/>
      <c r="LYR138" s="42"/>
      <c r="LYS138" s="42"/>
      <c r="LYT138" s="42"/>
      <c r="LYU138" s="42"/>
      <c r="LYV138" s="42"/>
      <c r="LYW138" s="42"/>
      <c r="LYX138" s="42"/>
      <c r="LYY138" s="42"/>
      <c r="LYZ138" s="42"/>
      <c r="LZA138" s="42"/>
      <c r="LZB138" s="42"/>
      <c r="LZC138" s="42"/>
      <c r="LZD138" s="42"/>
      <c r="LZE138" s="42"/>
      <c r="LZF138" s="42"/>
      <c r="LZG138" s="42"/>
      <c r="LZH138" s="42"/>
      <c r="LZI138" s="42"/>
      <c r="LZJ138" s="42"/>
      <c r="LZK138" s="42"/>
      <c r="LZL138" s="42"/>
      <c r="LZM138" s="42"/>
      <c r="LZN138" s="42"/>
      <c r="LZO138" s="42"/>
      <c r="LZP138" s="42"/>
      <c r="LZQ138" s="42"/>
      <c r="LZR138" s="42"/>
      <c r="LZS138" s="42"/>
      <c r="LZT138" s="42"/>
      <c r="LZU138" s="42"/>
      <c r="LZV138" s="42"/>
      <c r="LZW138" s="42"/>
      <c r="LZX138" s="42"/>
      <c r="LZY138" s="42"/>
      <c r="LZZ138" s="42"/>
      <c r="MAA138" s="42"/>
      <c r="MAB138" s="42"/>
      <c r="MAC138" s="42"/>
      <c r="MAD138" s="42"/>
      <c r="MAE138" s="42"/>
      <c r="MAF138" s="42"/>
      <c r="MAG138" s="42"/>
      <c r="MAH138" s="42"/>
      <c r="MAI138" s="42"/>
      <c r="MAJ138" s="42"/>
      <c r="MAK138" s="42"/>
      <c r="MAL138" s="42"/>
      <c r="MAM138" s="42"/>
      <c r="MAN138" s="42"/>
      <c r="MAO138" s="42"/>
      <c r="MAP138" s="42"/>
      <c r="MAQ138" s="42"/>
      <c r="MAR138" s="42"/>
      <c r="MAS138" s="42"/>
      <c r="MAT138" s="42"/>
      <c r="MAU138" s="42"/>
      <c r="MAV138" s="42"/>
      <c r="MAW138" s="42"/>
      <c r="MAX138" s="42"/>
      <c r="MAY138" s="42"/>
      <c r="MAZ138" s="42"/>
      <c r="MBA138" s="42"/>
      <c r="MBB138" s="42"/>
      <c r="MBC138" s="42"/>
      <c r="MBD138" s="42"/>
      <c r="MBE138" s="42"/>
      <c r="MBF138" s="42"/>
      <c r="MBG138" s="42"/>
      <c r="MBH138" s="42"/>
      <c r="MBI138" s="42"/>
      <c r="MBJ138" s="42"/>
      <c r="MBK138" s="42"/>
      <c r="MBL138" s="42"/>
      <c r="MBM138" s="42"/>
      <c r="MBN138" s="42"/>
      <c r="MBO138" s="42"/>
      <c r="MBP138" s="42"/>
      <c r="MBQ138" s="42"/>
      <c r="MBR138" s="42"/>
      <c r="MBS138" s="42"/>
      <c r="MBT138" s="42"/>
      <c r="MBU138" s="42"/>
      <c r="MBV138" s="42"/>
      <c r="MBW138" s="42"/>
      <c r="MBX138" s="42"/>
      <c r="MBY138" s="42"/>
      <c r="MBZ138" s="42"/>
      <c r="MCA138" s="42"/>
      <c r="MCB138" s="42"/>
      <c r="MCC138" s="42"/>
      <c r="MCD138" s="42"/>
      <c r="MCE138" s="42"/>
      <c r="MCF138" s="42"/>
      <c r="MCG138" s="42"/>
      <c r="MCH138" s="42"/>
      <c r="MCI138" s="42"/>
      <c r="MCJ138" s="42"/>
      <c r="MCK138" s="42"/>
      <c r="MCL138" s="42"/>
      <c r="MCM138" s="42"/>
      <c r="MCN138" s="42"/>
      <c r="MCO138" s="42"/>
      <c r="MCP138" s="42"/>
      <c r="MCQ138" s="42"/>
      <c r="MCR138" s="42"/>
      <c r="MCS138" s="42"/>
      <c r="MCT138" s="42"/>
      <c r="MCU138" s="42"/>
      <c r="MCV138" s="42"/>
      <c r="MCW138" s="42"/>
      <c r="MCX138" s="42"/>
      <c r="MCY138" s="42"/>
      <c r="MCZ138" s="42"/>
      <c r="MDA138" s="42"/>
      <c r="MDB138" s="42"/>
      <c r="MDC138" s="42"/>
      <c r="MDD138" s="42"/>
      <c r="MDE138" s="42"/>
      <c r="MDF138" s="42"/>
      <c r="MDG138" s="42"/>
      <c r="MDH138" s="42"/>
      <c r="MDI138" s="42"/>
      <c r="MDJ138" s="42"/>
      <c r="MDK138" s="42"/>
      <c r="MDL138" s="42"/>
      <c r="MDM138" s="42"/>
      <c r="MDN138" s="42"/>
      <c r="MDO138" s="42"/>
      <c r="MDP138" s="42"/>
      <c r="MDQ138" s="42"/>
      <c r="MDR138" s="42"/>
      <c r="MDS138" s="42"/>
      <c r="MDT138" s="42"/>
      <c r="MDU138" s="42"/>
      <c r="MDV138" s="42"/>
      <c r="MDW138" s="42"/>
      <c r="MDX138" s="42"/>
      <c r="MDY138" s="42"/>
      <c r="MDZ138" s="42"/>
      <c r="MEA138" s="42"/>
      <c r="MEB138" s="42"/>
      <c r="MEC138" s="42"/>
      <c r="MED138" s="42"/>
      <c r="MEE138" s="42"/>
      <c r="MEF138" s="42"/>
      <c r="MEG138" s="42"/>
      <c r="MEH138" s="42"/>
      <c r="MEI138" s="42"/>
      <c r="MEJ138" s="42"/>
      <c r="MEK138" s="42"/>
      <c r="MEL138" s="42"/>
      <c r="MEM138" s="42"/>
      <c r="MEN138" s="42"/>
      <c r="MEO138" s="42"/>
      <c r="MEP138" s="42"/>
      <c r="MEQ138" s="42"/>
      <c r="MER138" s="42"/>
      <c r="MES138" s="42"/>
      <c r="MET138" s="42"/>
      <c r="MEU138" s="42"/>
      <c r="MEV138" s="42"/>
      <c r="MEW138" s="42"/>
      <c r="MEX138" s="42"/>
      <c r="MEY138" s="42"/>
      <c r="MEZ138" s="42"/>
      <c r="MFA138" s="42"/>
      <c r="MFB138" s="42"/>
      <c r="MFC138" s="42"/>
      <c r="MFD138" s="42"/>
      <c r="MFE138" s="42"/>
      <c r="MFF138" s="42"/>
      <c r="MFG138" s="42"/>
      <c r="MFH138" s="42"/>
      <c r="MFI138" s="42"/>
      <c r="MFJ138" s="42"/>
      <c r="MFK138" s="42"/>
      <c r="MFL138" s="42"/>
      <c r="MFM138" s="42"/>
      <c r="MFN138" s="42"/>
      <c r="MFO138" s="42"/>
      <c r="MFP138" s="42"/>
      <c r="MFQ138" s="42"/>
      <c r="MFR138" s="42"/>
      <c r="MFS138" s="42"/>
      <c r="MFT138" s="42"/>
      <c r="MFU138" s="42"/>
      <c r="MFV138" s="42"/>
      <c r="MFW138" s="42"/>
      <c r="MFX138" s="42"/>
      <c r="MFY138" s="42"/>
      <c r="MFZ138" s="42"/>
      <c r="MGA138" s="42"/>
      <c r="MGB138" s="42"/>
      <c r="MGC138" s="42"/>
      <c r="MGD138" s="42"/>
      <c r="MGE138" s="42"/>
      <c r="MGF138" s="42"/>
      <c r="MGG138" s="42"/>
      <c r="MGH138" s="42"/>
      <c r="MGI138" s="42"/>
      <c r="MGJ138" s="42"/>
      <c r="MGK138" s="42"/>
      <c r="MGL138" s="42"/>
      <c r="MGM138" s="42"/>
      <c r="MGN138" s="42"/>
      <c r="MGO138" s="42"/>
      <c r="MGP138" s="42"/>
      <c r="MGQ138" s="42"/>
      <c r="MGR138" s="42"/>
      <c r="MGS138" s="42"/>
      <c r="MGT138" s="42"/>
      <c r="MGU138" s="42"/>
      <c r="MGV138" s="42"/>
      <c r="MGW138" s="42"/>
      <c r="MGX138" s="42"/>
      <c r="MGY138" s="42"/>
      <c r="MGZ138" s="42"/>
      <c r="MHA138" s="42"/>
      <c r="MHB138" s="42"/>
      <c r="MHC138" s="42"/>
      <c r="MHD138" s="42"/>
      <c r="MHE138" s="42"/>
      <c r="MHF138" s="42"/>
      <c r="MHG138" s="42"/>
      <c r="MHH138" s="42"/>
      <c r="MHI138" s="42"/>
      <c r="MHJ138" s="42"/>
      <c r="MHK138" s="42"/>
      <c r="MHL138" s="42"/>
      <c r="MHM138" s="42"/>
      <c r="MHN138" s="42"/>
      <c r="MHO138" s="42"/>
      <c r="MHP138" s="42"/>
      <c r="MHQ138" s="42"/>
      <c r="MHR138" s="42"/>
      <c r="MHS138" s="42"/>
      <c r="MHT138" s="42"/>
      <c r="MHU138" s="42"/>
      <c r="MHV138" s="42"/>
      <c r="MHW138" s="42"/>
      <c r="MHX138" s="42"/>
      <c r="MHY138" s="42"/>
      <c r="MHZ138" s="42"/>
      <c r="MIA138" s="42"/>
      <c r="MIB138" s="42"/>
      <c r="MIC138" s="42"/>
      <c r="MID138" s="42"/>
      <c r="MIE138" s="42"/>
      <c r="MIF138" s="42"/>
      <c r="MIG138" s="42"/>
      <c r="MIH138" s="42"/>
      <c r="MII138" s="42"/>
      <c r="MIJ138" s="42"/>
      <c r="MIK138" s="42"/>
      <c r="MIL138" s="42"/>
      <c r="MIM138" s="42"/>
      <c r="MIN138" s="42"/>
      <c r="MIO138" s="42"/>
      <c r="MIP138" s="42"/>
      <c r="MIQ138" s="42"/>
      <c r="MIR138" s="42"/>
      <c r="MIS138" s="42"/>
      <c r="MIT138" s="42"/>
      <c r="MIU138" s="42"/>
      <c r="MIV138" s="42"/>
      <c r="MIW138" s="42"/>
      <c r="MIX138" s="42"/>
      <c r="MIY138" s="42"/>
      <c r="MIZ138" s="42"/>
      <c r="MJA138" s="42"/>
      <c r="MJB138" s="42"/>
      <c r="MJC138" s="42"/>
      <c r="MJD138" s="42"/>
      <c r="MJE138" s="42"/>
      <c r="MJF138" s="42"/>
      <c r="MJG138" s="42"/>
      <c r="MJH138" s="42"/>
      <c r="MJI138" s="42"/>
      <c r="MJJ138" s="42"/>
      <c r="MJK138" s="42"/>
      <c r="MJL138" s="42"/>
      <c r="MJM138" s="42"/>
      <c r="MJN138" s="42"/>
      <c r="MJO138" s="42"/>
      <c r="MJP138" s="42"/>
      <c r="MJQ138" s="42"/>
      <c r="MJR138" s="42"/>
      <c r="MJS138" s="42"/>
      <c r="MJT138" s="42"/>
      <c r="MJU138" s="42"/>
      <c r="MJV138" s="42"/>
      <c r="MJW138" s="42"/>
      <c r="MJX138" s="42"/>
      <c r="MJY138" s="42"/>
      <c r="MJZ138" s="42"/>
      <c r="MKA138" s="42"/>
      <c r="MKB138" s="42"/>
      <c r="MKC138" s="42"/>
      <c r="MKD138" s="42"/>
      <c r="MKE138" s="42"/>
      <c r="MKF138" s="42"/>
      <c r="MKG138" s="42"/>
      <c r="MKH138" s="42"/>
      <c r="MKI138" s="42"/>
      <c r="MKJ138" s="42"/>
      <c r="MKK138" s="42"/>
      <c r="MKL138" s="42"/>
      <c r="MKM138" s="42"/>
      <c r="MKN138" s="42"/>
      <c r="MKO138" s="42"/>
      <c r="MKP138" s="42"/>
      <c r="MKQ138" s="42"/>
      <c r="MKR138" s="42"/>
      <c r="MKS138" s="42"/>
      <c r="MKT138" s="42"/>
      <c r="MKU138" s="42"/>
      <c r="MKV138" s="42"/>
      <c r="MKW138" s="42"/>
      <c r="MKX138" s="42"/>
      <c r="MKY138" s="42"/>
      <c r="MKZ138" s="42"/>
      <c r="MLA138" s="42"/>
      <c r="MLB138" s="42"/>
      <c r="MLC138" s="42"/>
      <c r="MLD138" s="42"/>
      <c r="MLE138" s="42"/>
      <c r="MLF138" s="42"/>
      <c r="MLG138" s="42"/>
      <c r="MLH138" s="42"/>
      <c r="MLI138" s="42"/>
      <c r="MLJ138" s="42"/>
      <c r="MLK138" s="42"/>
      <c r="MLL138" s="42"/>
      <c r="MLM138" s="42"/>
      <c r="MLN138" s="42"/>
      <c r="MLO138" s="42"/>
      <c r="MLP138" s="42"/>
      <c r="MLQ138" s="42"/>
      <c r="MLR138" s="42"/>
      <c r="MLS138" s="42"/>
      <c r="MLT138" s="42"/>
      <c r="MLU138" s="42"/>
      <c r="MLV138" s="42"/>
      <c r="MLW138" s="42"/>
      <c r="MLX138" s="42"/>
      <c r="MLY138" s="42"/>
      <c r="MLZ138" s="42"/>
      <c r="MMA138" s="42"/>
      <c r="MMB138" s="42"/>
      <c r="MMC138" s="42"/>
      <c r="MMD138" s="42"/>
      <c r="MME138" s="42"/>
      <c r="MMF138" s="42"/>
      <c r="MMG138" s="42"/>
      <c r="MMH138" s="42"/>
      <c r="MMI138" s="42"/>
      <c r="MMJ138" s="42"/>
      <c r="MMK138" s="42"/>
      <c r="MML138" s="42"/>
      <c r="MMM138" s="42"/>
      <c r="MMN138" s="42"/>
      <c r="MMO138" s="42"/>
      <c r="MMP138" s="42"/>
      <c r="MMQ138" s="42"/>
      <c r="MMR138" s="42"/>
      <c r="MMS138" s="42"/>
      <c r="MMT138" s="42"/>
      <c r="MMU138" s="42"/>
      <c r="MMV138" s="42"/>
      <c r="MMW138" s="42"/>
      <c r="MMX138" s="42"/>
      <c r="MMY138" s="42"/>
      <c r="MMZ138" s="42"/>
      <c r="MNA138" s="42"/>
      <c r="MNB138" s="42"/>
      <c r="MNC138" s="42"/>
      <c r="MND138" s="42"/>
      <c r="MNE138" s="42"/>
      <c r="MNF138" s="42"/>
      <c r="MNG138" s="42"/>
      <c r="MNH138" s="42"/>
      <c r="MNI138" s="42"/>
      <c r="MNJ138" s="42"/>
      <c r="MNK138" s="42"/>
      <c r="MNL138" s="42"/>
      <c r="MNM138" s="42"/>
      <c r="MNN138" s="42"/>
      <c r="MNO138" s="42"/>
      <c r="MNP138" s="42"/>
      <c r="MNQ138" s="42"/>
      <c r="MNR138" s="42"/>
      <c r="MNS138" s="42"/>
      <c r="MNT138" s="42"/>
      <c r="MNU138" s="42"/>
      <c r="MNV138" s="42"/>
      <c r="MNW138" s="42"/>
      <c r="MNX138" s="42"/>
      <c r="MNY138" s="42"/>
      <c r="MNZ138" s="42"/>
      <c r="MOA138" s="42"/>
      <c r="MOB138" s="42"/>
      <c r="MOC138" s="42"/>
      <c r="MOD138" s="42"/>
      <c r="MOE138" s="42"/>
      <c r="MOF138" s="42"/>
      <c r="MOG138" s="42"/>
      <c r="MOH138" s="42"/>
      <c r="MOI138" s="42"/>
      <c r="MOJ138" s="42"/>
      <c r="MOK138" s="42"/>
      <c r="MOL138" s="42"/>
      <c r="MOM138" s="42"/>
      <c r="MON138" s="42"/>
      <c r="MOO138" s="42"/>
      <c r="MOP138" s="42"/>
      <c r="MOQ138" s="42"/>
      <c r="MOR138" s="42"/>
      <c r="MOS138" s="42"/>
      <c r="MOT138" s="42"/>
      <c r="MOU138" s="42"/>
      <c r="MOV138" s="42"/>
      <c r="MOW138" s="42"/>
      <c r="MOX138" s="42"/>
      <c r="MOY138" s="42"/>
      <c r="MOZ138" s="42"/>
      <c r="MPA138" s="42"/>
      <c r="MPB138" s="42"/>
      <c r="MPC138" s="42"/>
      <c r="MPD138" s="42"/>
      <c r="MPE138" s="42"/>
      <c r="MPF138" s="42"/>
      <c r="MPG138" s="42"/>
      <c r="MPH138" s="42"/>
      <c r="MPI138" s="42"/>
      <c r="MPJ138" s="42"/>
      <c r="MPK138" s="42"/>
      <c r="MPL138" s="42"/>
      <c r="MPM138" s="42"/>
      <c r="MPN138" s="42"/>
      <c r="MPO138" s="42"/>
      <c r="MPP138" s="42"/>
      <c r="MPQ138" s="42"/>
      <c r="MPR138" s="42"/>
      <c r="MPS138" s="42"/>
      <c r="MPT138" s="42"/>
      <c r="MPU138" s="42"/>
      <c r="MPV138" s="42"/>
      <c r="MPW138" s="42"/>
      <c r="MPX138" s="42"/>
      <c r="MPY138" s="42"/>
      <c r="MPZ138" s="42"/>
      <c r="MQA138" s="42"/>
      <c r="MQB138" s="42"/>
      <c r="MQC138" s="42"/>
      <c r="MQD138" s="42"/>
      <c r="MQE138" s="42"/>
      <c r="MQF138" s="42"/>
      <c r="MQG138" s="42"/>
      <c r="MQH138" s="42"/>
      <c r="MQI138" s="42"/>
      <c r="MQJ138" s="42"/>
      <c r="MQK138" s="42"/>
      <c r="MQL138" s="42"/>
      <c r="MQM138" s="42"/>
      <c r="MQN138" s="42"/>
      <c r="MQO138" s="42"/>
      <c r="MQP138" s="42"/>
      <c r="MQQ138" s="42"/>
      <c r="MQR138" s="42"/>
      <c r="MQS138" s="42"/>
      <c r="MQT138" s="42"/>
      <c r="MQU138" s="42"/>
      <c r="MQV138" s="42"/>
      <c r="MQW138" s="42"/>
      <c r="MQX138" s="42"/>
      <c r="MQY138" s="42"/>
      <c r="MQZ138" s="42"/>
      <c r="MRA138" s="42"/>
      <c r="MRB138" s="42"/>
      <c r="MRC138" s="42"/>
      <c r="MRD138" s="42"/>
      <c r="MRE138" s="42"/>
      <c r="MRF138" s="42"/>
      <c r="MRG138" s="42"/>
      <c r="MRH138" s="42"/>
      <c r="MRI138" s="42"/>
      <c r="MRJ138" s="42"/>
      <c r="MRK138" s="42"/>
      <c r="MRL138" s="42"/>
      <c r="MRM138" s="42"/>
      <c r="MRN138" s="42"/>
      <c r="MRO138" s="42"/>
      <c r="MRP138" s="42"/>
      <c r="MRQ138" s="42"/>
      <c r="MRR138" s="42"/>
      <c r="MRS138" s="42"/>
      <c r="MRT138" s="42"/>
      <c r="MRU138" s="42"/>
      <c r="MRV138" s="42"/>
      <c r="MRW138" s="42"/>
      <c r="MRX138" s="42"/>
      <c r="MRY138" s="42"/>
      <c r="MRZ138" s="42"/>
      <c r="MSA138" s="42"/>
      <c r="MSB138" s="42"/>
      <c r="MSC138" s="42"/>
      <c r="MSD138" s="42"/>
      <c r="MSE138" s="42"/>
      <c r="MSF138" s="42"/>
      <c r="MSG138" s="42"/>
      <c r="MSH138" s="42"/>
      <c r="MSI138" s="42"/>
      <c r="MSJ138" s="42"/>
      <c r="MSK138" s="42"/>
      <c r="MSL138" s="42"/>
      <c r="MSM138" s="42"/>
      <c r="MSN138" s="42"/>
      <c r="MSO138" s="42"/>
      <c r="MSP138" s="42"/>
      <c r="MSQ138" s="42"/>
      <c r="MSR138" s="42"/>
      <c r="MSS138" s="42"/>
      <c r="MST138" s="42"/>
      <c r="MSU138" s="42"/>
      <c r="MSV138" s="42"/>
      <c r="MSW138" s="42"/>
      <c r="MSX138" s="42"/>
      <c r="MSY138" s="42"/>
      <c r="MSZ138" s="42"/>
      <c r="MTA138" s="42"/>
      <c r="MTB138" s="42"/>
      <c r="MTC138" s="42"/>
      <c r="MTD138" s="42"/>
      <c r="MTE138" s="42"/>
      <c r="MTF138" s="42"/>
      <c r="MTG138" s="42"/>
      <c r="MTH138" s="42"/>
      <c r="MTI138" s="42"/>
      <c r="MTJ138" s="42"/>
      <c r="MTK138" s="42"/>
      <c r="MTL138" s="42"/>
      <c r="MTM138" s="42"/>
      <c r="MTN138" s="42"/>
      <c r="MTO138" s="42"/>
      <c r="MTP138" s="42"/>
      <c r="MTQ138" s="42"/>
      <c r="MTR138" s="42"/>
      <c r="MTS138" s="42"/>
      <c r="MTT138" s="42"/>
      <c r="MTU138" s="42"/>
      <c r="MTV138" s="42"/>
      <c r="MTW138" s="42"/>
      <c r="MTX138" s="42"/>
      <c r="MTY138" s="42"/>
      <c r="MTZ138" s="42"/>
      <c r="MUA138" s="42"/>
      <c r="MUB138" s="42"/>
      <c r="MUC138" s="42"/>
      <c r="MUD138" s="42"/>
      <c r="MUE138" s="42"/>
      <c r="MUF138" s="42"/>
      <c r="MUG138" s="42"/>
      <c r="MUH138" s="42"/>
      <c r="MUI138" s="42"/>
      <c r="MUJ138" s="42"/>
      <c r="MUK138" s="42"/>
      <c r="MUL138" s="42"/>
      <c r="MUM138" s="42"/>
      <c r="MUN138" s="42"/>
      <c r="MUO138" s="42"/>
      <c r="MUP138" s="42"/>
      <c r="MUQ138" s="42"/>
      <c r="MUR138" s="42"/>
      <c r="MUS138" s="42"/>
      <c r="MUT138" s="42"/>
      <c r="MUU138" s="42"/>
      <c r="MUV138" s="42"/>
      <c r="MUW138" s="42"/>
      <c r="MUX138" s="42"/>
      <c r="MUY138" s="42"/>
      <c r="MUZ138" s="42"/>
      <c r="MVA138" s="42"/>
      <c r="MVB138" s="42"/>
      <c r="MVC138" s="42"/>
      <c r="MVD138" s="42"/>
      <c r="MVE138" s="42"/>
      <c r="MVF138" s="42"/>
      <c r="MVG138" s="42"/>
      <c r="MVH138" s="42"/>
      <c r="MVI138" s="42"/>
      <c r="MVJ138" s="42"/>
      <c r="MVK138" s="42"/>
      <c r="MVL138" s="42"/>
      <c r="MVM138" s="42"/>
      <c r="MVN138" s="42"/>
      <c r="MVO138" s="42"/>
      <c r="MVP138" s="42"/>
      <c r="MVQ138" s="42"/>
      <c r="MVR138" s="42"/>
      <c r="MVS138" s="42"/>
      <c r="MVT138" s="42"/>
      <c r="MVU138" s="42"/>
      <c r="MVV138" s="42"/>
      <c r="MVW138" s="42"/>
      <c r="MVX138" s="42"/>
      <c r="MVY138" s="42"/>
      <c r="MVZ138" s="42"/>
      <c r="MWA138" s="42"/>
      <c r="MWB138" s="42"/>
      <c r="MWC138" s="42"/>
      <c r="MWD138" s="42"/>
      <c r="MWE138" s="42"/>
      <c r="MWF138" s="42"/>
      <c r="MWG138" s="42"/>
      <c r="MWH138" s="42"/>
      <c r="MWI138" s="42"/>
      <c r="MWJ138" s="42"/>
      <c r="MWK138" s="42"/>
      <c r="MWL138" s="42"/>
      <c r="MWM138" s="42"/>
      <c r="MWN138" s="42"/>
      <c r="MWO138" s="42"/>
      <c r="MWP138" s="42"/>
      <c r="MWQ138" s="42"/>
      <c r="MWR138" s="42"/>
      <c r="MWS138" s="42"/>
      <c r="MWT138" s="42"/>
      <c r="MWU138" s="42"/>
      <c r="MWV138" s="42"/>
      <c r="MWW138" s="42"/>
      <c r="MWX138" s="42"/>
      <c r="MWY138" s="42"/>
      <c r="MWZ138" s="42"/>
      <c r="MXA138" s="42"/>
      <c r="MXB138" s="42"/>
      <c r="MXC138" s="42"/>
      <c r="MXD138" s="42"/>
      <c r="MXE138" s="42"/>
      <c r="MXF138" s="42"/>
      <c r="MXG138" s="42"/>
      <c r="MXH138" s="42"/>
      <c r="MXI138" s="42"/>
      <c r="MXJ138" s="42"/>
      <c r="MXK138" s="42"/>
      <c r="MXL138" s="42"/>
      <c r="MXM138" s="42"/>
      <c r="MXN138" s="42"/>
      <c r="MXO138" s="42"/>
      <c r="MXP138" s="42"/>
      <c r="MXQ138" s="42"/>
      <c r="MXR138" s="42"/>
      <c r="MXS138" s="42"/>
      <c r="MXT138" s="42"/>
      <c r="MXU138" s="42"/>
      <c r="MXV138" s="42"/>
      <c r="MXW138" s="42"/>
      <c r="MXX138" s="42"/>
      <c r="MXY138" s="42"/>
      <c r="MXZ138" s="42"/>
      <c r="MYA138" s="42"/>
      <c r="MYB138" s="42"/>
      <c r="MYC138" s="42"/>
      <c r="MYD138" s="42"/>
      <c r="MYE138" s="42"/>
      <c r="MYF138" s="42"/>
      <c r="MYG138" s="42"/>
      <c r="MYH138" s="42"/>
      <c r="MYI138" s="42"/>
      <c r="MYJ138" s="42"/>
      <c r="MYK138" s="42"/>
      <c r="MYL138" s="42"/>
      <c r="MYM138" s="42"/>
      <c r="MYN138" s="42"/>
      <c r="MYO138" s="42"/>
      <c r="MYP138" s="42"/>
      <c r="MYQ138" s="42"/>
      <c r="MYR138" s="42"/>
      <c r="MYS138" s="42"/>
      <c r="MYT138" s="42"/>
      <c r="MYU138" s="42"/>
      <c r="MYV138" s="42"/>
      <c r="MYW138" s="42"/>
      <c r="MYX138" s="42"/>
      <c r="MYY138" s="42"/>
      <c r="MYZ138" s="42"/>
      <c r="MZA138" s="42"/>
      <c r="MZB138" s="42"/>
      <c r="MZC138" s="42"/>
      <c r="MZD138" s="42"/>
      <c r="MZE138" s="42"/>
      <c r="MZF138" s="42"/>
      <c r="MZG138" s="42"/>
      <c r="MZH138" s="42"/>
      <c r="MZI138" s="42"/>
      <c r="MZJ138" s="42"/>
      <c r="MZK138" s="42"/>
      <c r="MZL138" s="42"/>
      <c r="MZM138" s="42"/>
      <c r="MZN138" s="42"/>
      <c r="MZO138" s="42"/>
      <c r="MZP138" s="42"/>
      <c r="MZQ138" s="42"/>
      <c r="MZR138" s="42"/>
      <c r="MZS138" s="42"/>
      <c r="MZT138" s="42"/>
      <c r="MZU138" s="42"/>
      <c r="MZV138" s="42"/>
      <c r="MZW138" s="42"/>
      <c r="MZX138" s="42"/>
      <c r="MZY138" s="42"/>
      <c r="MZZ138" s="42"/>
      <c r="NAA138" s="42"/>
      <c r="NAB138" s="42"/>
      <c r="NAC138" s="42"/>
      <c r="NAD138" s="42"/>
      <c r="NAE138" s="42"/>
      <c r="NAF138" s="42"/>
      <c r="NAG138" s="42"/>
      <c r="NAH138" s="42"/>
      <c r="NAI138" s="42"/>
      <c r="NAJ138" s="42"/>
      <c r="NAK138" s="42"/>
      <c r="NAL138" s="42"/>
      <c r="NAM138" s="42"/>
      <c r="NAN138" s="42"/>
      <c r="NAO138" s="42"/>
      <c r="NAP138" s="42"/>
      <c r="NAQ138" s="42"/>
      <c r="NAR138" s="42"/>
      <c r="NAS138" s="42"/>
      <c r="NAT138" s="42"/>
      <c r="NAU138" s="42"/>
      <c r="NAV138" s="42"/>
      <c r="NAW138" s="42"/>
      <c r="NAX138" s="42"/>
      <c r="NAY138" s="42"/>
      <c r="NAZ138" s="42"/>
      <c r="NBA138" s="42"/>
      <c r="NBB138" s="42"/>
      <c r="NBC138" s="42"/>
      <c r="NBD138" s="42"/>
      <c r="NBE138" s="42"/>
      <c r="NBF138" s="42"/>
      <c r="NBG138" s="42"/>
      <c r="NBH138" s="42"/>
      <c r="NBI138" s="42"/>
      <c r="NBJ138" s="42"/>
      <c r="NBK138" s="42"/>
      <c r="NBL138" s="42"/>
      <c r="NBM138" s="42"/>
      <c r="NBN138" s="42"/>
      <c r="NBO138" s="42"/>
      <c r="NBP138" s="42"/>
      <c r="NBQ138" s="42"/>
      <c r="NBR138" s="42"/>
      <c r="NBS138" s="42"/>
      <c r="NBT138" s="42"/>
      <c r="NBU138" s="42"/>
      <c r="NBV138" s="42"/>
      <c r="NBW138" s="42"/>
      <c r="NBX138" s="42"/>
      <c r="NBY138" s="42"/>
      <c r="NBZ138" s="42"/>
      <c r="NCA138" s="42"/>
      <c r="NCB138" s="42"/>
      <c r="NCC138" s="42"/>
      <c r="NCD138" s="42"/>
      <c r="NCE138" s="42"/>
      <c r="NCF138" s="42"/>
      <c r="NCG138" s="42"/>
      <c r="NCH138" s="42"/>
      <c r="NCI138" s="42"/>
      <c r="NCJ138" s="42"/>
      <c r="NCK138" s="42"/>
      <c r="NCL138" s="42"/>
      <c r="NCM138" s="42"/>
      <c r="NCN138" s="42"/>
      <c r="NCO138" s="42"/>
      <c r="NCP138" s="42"/>
      <c r="NCQ138" s="42"/>
      <c r="NCR138" s="42"/>
      <c r="NCS138" s="42"/>
      <c r="NCT138" s="42"/>
      <c r="NCU138" s="42"/>
      <c r="NCV138" s="42"/>
      <c r="NCW138" s="42"/>
      <c r="NCX138" s="42"/>
      <c r="NCY138" s="42"/>
      <c r="NCZ138" s="42"/>
      <c r="NDA138" s="42"/>
      <c r="NDB138" s="42"/>
      <c r="NDC138" s="42"/>
      <c r="NDD138" s="42"/>
      <c r="NDE138" s="42"/>
      <c r="NDF138" s="42"/>
      <c r="NDG138" s="42"/>
      <c r="NDH138" s="42"/>
      <c r="NDI138" s="42"/>
      <c r="NDJ138" s="42"/>
      <c r="NDK138" s="42"/>
      <c r="NDL138" s="42"/>
      <c r="NDM138" s="42"/>
      <c r="NDN138" s="42"/>
      <c r="NDO138" s="42"/>
      <c r="NDP138" s="42"/>
      <c r="NDQ138" s="42"/>
      <c r="NDR138" s="42"/>
      <c r="NDS138" s="42"/>
      <c r="NDT138" s="42"/>
      <c r="NDU138" s="42"/>
      <c r="NDV138" s="42"/>
      <c r="NDW138" s="42"/>
      <c r="NDX138" s="42"/>
      <c r="NDY138" s="42"/>
      <c r="NDZ138" s="42"/>
      <c r="NEA138" s="42"/>
      <c r="NEB138" s="42"/>
      <c r="NEC138" s="42"/>
      <c r="NED138" s="42"/>
      <c r="NEE138" s="42"/>
      <c r="NEF138" s="42"/>
      <c r="NEG138" s="42"/>
      <c r="NEH138" s="42"/>
      <c r="NEI138" s="42"/>
      <c r="NEJ138" s="42"/>
      <c r="NEK138" s="42"/>
      <c r="NEL138" s="42"/>
      <c r="NEM138" s="42"/>
      <c r="NEN138" s="42"/>
      <c r="NEO138" s="42"/>
      <c r="NEP138" s="42"/>
      <c r="NEQ138" s="42"/>
      <c r="NER138" s="42"/>
      <c r="NES138" s="42"/>
      <c r="NET138" s="42"/>
      <c r="NEU138" s="42"/>
      <c r="NEV138" s="42"/>
      <c r="NEW138" s="42"/>
      <c r="NEX138" s="42"/>
      <c r="NEY138" s="42"/>
      <c r="NEZ138" s="42"/>
      <c r="NFA138" s="42"/>
      <c r="NFB138" s="42"/>
      <c r="NFC138" s="42"/>
      <c r="NFD138" s="42"/>
      <c r="NFE138" s="42"/>
      <c r="NFF138" s="42"/>
      <c r="NFG138" s="42"/>
      <c r="NFH138" s="42"/>
      <c r="NFI138" s="42"/>
      <c r="NFJ138" s="42"/>
      <c r="NFK138" s="42"/>
      <c r="NFL138" s="42"/>
      <c r="NFM138" s="42"/>
      <c r="NFN138" s="42"/>
      <c r="NFO138" s="42"/>
      <c r="NFP138" s="42"/>
      <c r="NFQ138" s="42"/>
      <c r="NFR138" s="42"/>
      <c r="NFS138" s="42"/>
      <c r="NFT138" s="42"/>
      <c r="NFU138" s="42"/>
      <c r="NFV138" s="42"/>
      <c r="NFW138" s="42"/>
      <c r="NFX138" s="42"/>
      <c r="NFY138" s="42"/>
      <c r="NFZ138" s="42"/>
      <c r="NGA138" s="42"/>
      <c r="NGB138" s="42"/>
      <c r="NGC138" s="42"/>
      <c r="NGD138" s="42"/>
      <c r="NGE138" s="42"/>
      <c r="NGF138" s="42"/>
      <c r="NGG138" s="42"/>
      <c r="NGH138" s="42"/>
      <c r="NGI138" s="42"/>
      <c r="NGJ138" s="42"/>
      <c r="NGK138" s="42"/>
      <c r="NGL138" s="42"/>
      <c r="NGM138" s="42"/>
      <c r="NGN138" s="42"/>
      <c r="NGO138" s="42"/>
      <c r="NGP138" s="42"/>
      <c r="NGQ138" s="42"/>
      <c r="NGR138" s="42"/>
      <c r="NGS138" s="42"/>
      <c r="NGT138" s="42"/>
      <c r="NGU138" s="42"/>
      <c r="NGV138" s="42"/>
      <c r="NGW138" s="42"/>
      <c r="NGX138" s="42"/>
      <c r="NGY138" s="42"/>
      <c r="NGZ138" s="42"/>
      <c r="NHA138" s="42"/>
      <c r="NHB138" s="42"/>
      <c r="NHC138" s="42"/>
      <c r="NHD138" s="42"/>
      <c r="NHE138" s="42"/>
      <c r="NHF138" s="42"/>
      <c r="NHG138" s="42"/>
      <c r="NHH138" s="42"/>
      <c r="NHI138" s="42"/>
      <c r="NHJ138" s="42"/>
      <c r="NHK138" s="42"/>
      <c r="NHL138" s="42"/>
      <c r="NHM138" s="42"/>
      <c r="NHN138" s="42"/>
      <c r="NHO138" s="42"/>
      <c r="NHP138" s="42"/>
      <c r="NHQ138" s="42"/>
      <c r="NHR138" s="42"/>
      <c r="NHS138" s="42"/>
      <c r="NHT138" s="42"/>
      <c r="NHU138" s="42"/>
      <c r="NHV138" s="42"/>
      <c r="NHW138" s="42"/>
      <c r="NHX138" s="42"/>
      <c r="NHY138" s="42"/>
      <c r="NHZ138" s="42"/>
      <c r="NIA138" s="42"/>
      <c r="NIB138" s="42"/>
      <c r="NIC138" s="42"/>
      <c r="NID138" s="42"/>
      <c r="NIE138" s="42"/>
      <c r="NIF138" s="42"/>
      <c r="NIG138" s="42"/>
      <c r="NIH138" s="42"/>
      <c r="NII138" s="42"/>
      <c r="NIJ138" s="42"/>
      <c r="NIK138" s="42"/>
      <c r="NIL138" s="42"/>
      <c r="NIM138" s="42"/>
      <c r="NIN138" s="42"/>
      <c r="NIO138" s="42"/>
      <c r="NIP138" s="42"/>
      <c r="NIQ138" s="42"/>
      <c r="NIR138" s="42"/>
      <c r="NIS138" s="42"/>
      <c r="NIT138" s="42"/>
      <c r="NIU138" s="42"/>
      <c r="NIV138" s="42"/>
      <c r="NIW138" s="42"/>
      <c r="NIX138" s="42"/>
      <c r="NIY138" s="42"/>
      <c r="NIZ138" s="42"/>
      <c r="NJA138" s="42"/>
      <c r="NJB138" s="42"/>
      <c r="NJC138" s="42"/>
      <c r="NJD138" s="42"/>
      <c r="NJE138" s="42"/>
      <c r="NJF138" s="42"/>
      <c r="NJG138" s="42"/>
      <c r="NJH138" s="42"/>
      <c r="NJI138" s="42"/>
      <c r="NJJ138" s="42"/>
      <c r="NJK138" s="42"/>
      <c r="NJL138" s="42"/>
      <c r="NJM138" s="42"/>
      <c r="NJN138" s="42"/>
      <c r="NJO138" s="42"/>
      <c r="NJP138" s="42"/>
      <c r="NJQ138" s="42"/>
      <c r="NJR138" s="42"/>
      <c r="NJS138" s="42"/>
      <c r="NJT138" s="42"/>
      <c r="NJU138" s="42"/>
      <c r="NJV138" s="42"/>
      <c r="NJW138" s="42"/>
      <c r="NJX138" s="42"/>
      <c r="NJY138" s="42"/>
      <c r="NJZ138" s="42"/>
      <c r="NKA138" s="42"/>
      <c r="NKB138" s="42"/>
      <c r="NKC138" s="42"/>
      <c r="NKD138" s="42"/>
      <c r="NKE138" s="42"/>
      <c r="NKF138" s="42"/>
      <c r="NKG138" s="42"/>
      <c r="NKH138" s="42"/>
      <c r="NKI138" s="42"/>
      <c r="NKJ138" s="42"/>
      <c r="NKK138" s="42"/>
      <c r="NKL138" s="42"/>
      <c r="NKM138" s="42"/>
      <c r="NKN138" s="42"/>
      <c r="NKO138" s="42"/>
      <c r="NKP138" s="42"/>
      <c r="NKQ138" s="42"/>
      <c r="NKR138" s="42"/>
      <c r="NKS138" s="42"/>
      <c r="NKT138" s="42"/>
      <c r="NKU138" s="42"/>
      <c r="NKV138" s="42"/>
      <c r="NKW138" s="42"/>
      <c r="NKX138" s="42"/>
      <c r="NKY138" s="42"/>
      <c r="NKZ138" s="42"/>
      <c r="NLA138" s="42"/>
      <c r="NLB138" s="42"/>
      <c r="NLC138" s="42"/>
      <c r="NLD138" s="42"/>
      <c r="NLE138" s="42"/>
      <c r="NLF138" s="42"/>
      <c r="NLG138" s="42"/>
      <c r="NLH138" s="42"/>
      <c r="NLI138" s="42"/>
      <c r="NLJ138" s="42"/>
      <c r="NLK138" s="42"/>
      <c r="NLL138" s="42"/>
      <c r="NLM138" s="42"/>
      <c r="NLN138" s="42"/>
      <c r="NLO138" s="42"/>
      <c r="NLP138" s="42"/>
      <c r="NLQ138" s="42"/>
      <c r="NLR138" s="42"/>
      <c r="NLS138" s="42"/>
      <c r="NLT138" s="42"/>
      <c r="NLU138" s="42"/>
      <c r="NLV138" s="42"/>
      <c r="NLW138" s="42"/>
      <c r="NLX138" s="42"/>
      <c r="NLY138" s="42"/>
      <c r="NLZ138" s="42"/>
      <c r="NMA138" s="42"/>
      <c r="NMB138" s="42"/>
      <c r="NMC138" s="42"/>
      <c r="NMD138" s="42"/>
      <c r="NME138" s="42"/>
      <c r="NMF138" s="42"/>
      <c r="NMG138" s="42"/>
      <c r="NMH138" s="42"/>
      <c r="NMI138" s="42"/>
      <c r="NMJ138" s="42"/>
      <c r="NMK138" s="42"/>
      <c r="NML138" s="42"/>
      <c r="NMM138" s="42"/>
      <c r="NMN138" s="42"/>
      <c r="NMO138" s="42"/>
      <c r="NMP138" s="42"/>
      <c r="NMQ138" s="42"/>
      <c r="NMR138" s="42"/>
      <c r="NMS138" s="42"/>
      <c r="NMT138" s="42"/>
      <c r="NMU138" s="42"/>
      <c r="NMV138" s="42"/>
      <c r="NMW138" s="42"/>
      <c r="NMX138" s="42"/>
      <c r="NMY138" s="42"/>
      <c r="NMZ138" s="42"/>
      <c r="NNA138" s="42"/>
      <c r="NNB138" s="42"/>
      <c r="NNC138" s="42"/>
      <c r="NND138" s="42"/>
      <c r="NNE138" s="42"/>
      <c r="NNF138" s="42"/>
      <c r="NNG138" s="42"/>
      <c r="NNH138" s="42"/>
      <c r="NNI138" s="42"/>
      <c r="NNJ138" s="42"/>
      <c r="NNK138" s="42"/>
      <c r="NNL138" s="42"/>
      <c r="NNM138" s="42"/>
      <c r="NNN138" s="42"/>
      <c r="NNO138" s="42"/>
      <c r="NNP138" s="42"/>
      <c r="NNQ138" s="42"/>
      <c r="NNR138" s="42"/>
      <c r="NNS138" s="42"/>
      <c r="NNT138" s="42"/>
      <c r="NNU138" s="42"/>
      <c r="NNV138" s="42"/>
      <c r="NNW138" s="42"/>
      <c r="NNX138" s="42"/>
      <c r="NNY138" s="42"/>
      <c r="NNZ138" s="42"/>
      <c r="NOA138" s="42"/>
      <c r="NOB138" s="42"/>
      <c r="NOC138" s="42"/>
      <c r="NOD138" s="42"/>
      <c r="NOE138" s="42"/>
      <c r="NOF138" s="42"/>
      <c r="NOG138" s="42"/>
      <c r="NOH138" s="42"/>
      <c r="NOI138" s="42"/>
      <c r="NOJ138" s="42"/>
      <c r="NOK138" s="42"/>
      <c r="NOL138" s="42"/>
      <c r="NOM138" s="42"/>
      <c r="NON138" s="42"/>
      <c r="NOO138" s="42"/>
      <c r="NOP138" s="42"/>
      <c r="NOQ138" s="42"/>
      <c r="NOR138" s="42"/>
      <c r="NOS138" s="42"/>
      <c r="NOT138" s="42"/>
      <c r="NOU138" s="42"/>
      <c r="NOV138" s="42"/>
      <c r="NOW138" s="42"/>
      <c r="NOX138" s="42"/>
      <c r="NOY138" s="42"/>
      <c r="NOZ138" s="42"/>
      <c r="NPA138" s="42"/>
      <c r="NPB138" s="42"/>
      <c r="NPC138" s="42"/>
      <c r="NPD138" s="42"/>
      <c r="NPE138" s="42"/>
      <c r="NPF138" s="42"/>
      <c r="NPG138" s="42"/>
      <c r="NPH138" s="42"/>
      <c r="NPI138" s="42"/>
      <c r="NPJ138" s="42"/>
      <c r="NPK138" s="42"/>
      <c r="NPL138" s="42"/>
      <c r="NPM138" s="42"/>
      <c r="NPN138" s="42"/>
      <c r="NPO138" s="42"/>
      <c r="NPP138" s="42"/>
      <c r="NPQ138" s="42"/>
      <c r="NPR138" s="42"/>
      <c r="NPS138" s="42"/>
      <c r="NPT138" s="42"/>
      <c r="NPU138" s="42"/>
      <c r="NPV138" s="42"/>
      <c r="NPW138" s="42"/>
      <c r="NPX138" s="42"/>
      <c r="NPY138" s="42"/>
      <c r="NPZ138" s="42"/>
      <c r="NQA138" s="42"/>
      <c r="NQB138" s="42"/>
      <c r="NQC138" s="42"/>
      <c r="NQD138" s="42"/>
      <c r="NQE138" s="42"/>
      <c r="NQF138" s="42"/>
      <c r="NQG138" s="42"/>
      <c r="NQH138" s="42"/>
      <c r="NQI138" s="42"/>
      <c r="NQJ138" s="42"/>
      <c r="NQK138" s="42"/>
      <c r="NQL138" s="42"/>
      <c r="NQM138" s="42"/>
      <c r="NQN138" s="42"/>
      <c r="NQO138" s="42"/>
      <c r="NQP138" s="42"/>
      <c r="NQQ138" s="42"/>
      <c r="NQR138" s="42"/>
      <c r="NQS138" s="42"/>
      <c r="NQT138" s="42"/>
      <c r="NQU138" s="42"/>
      <c r="NQV138" s="42"/>
      <c r="NQW138" s="42"/>
      <c r="NQX138" s="42"/>
      <c r="NQY138" s="42"/>
      <c r="NQZ138" s="42"/>
      <c r="NRA138" s="42"/>
      <c r="NRB138" s="42"/>
      <c r="NRC138" s="42"/>
      <c r="NRD138" s="42"/>
      <c r="NRE138" s="42"/>
      <c r="NRF138" s="42"/>
      <c r="NRG138" s="42"/>
      <c r="NRH138" s="42"/>
      <c r="NRI138" s="42"/>
      <c r="NRJ138" s="42"/>
      <c r="NRK138" s="42"/>
      <c r="NRL138" s="42"/>
      <c r="NRM138" s="42"/>
      <c r="NRN138" s="42"/>
      <c r="NRO138" s="42"/>
      <c r="NRP138" s="42"/>
      <c r="NRQ138" s="42"/>
      <c r="NRR138" s="42"/>
      <c r="NRS138" s="42"/>
      <c r="NRT138" s="42"/>
      <c r="NRU138" s="42"/>
      <c r="NRV138" s="42"/>
      <c r="NRW138" s="42"/>
      <c r="NRX138" s="42"/>
      <c r="NRY138" s="42"/>
      <c r="NRZ138" s="42"/>
      <c r="NSA138" s="42"/>
      <c r="NSB138" s="42"/>
      <c r="NSC138" s="42"/>
      <c r="NSD138" s="42"/>
      <c r="NSE138" s="42"/>
      <c r="NSF138" s="42"/>
      <c r="NSG138" s="42"/>
      <c r="NSH138" s="42"/>
      <c r="NSI138" s="42"/>
      <c r="NSJ138" s="42"/>
      <c r="NSK138" s="42"/>
      <c r="NSL138" s="42"/>
      <c r="NSM138" s="42"/>
      <c r="NSN138" s="42"/>
      <c r="NSO138" s="42"/>
      <c r="NSP138" s="42"/>
      <c r="NSQ138" s="42"/>
      <c r="NSR138" s="42"/>
      <c r="NSS138" s="42"/>
      <c r="NST138" s="42"/>
      <c r="NSU138" s="42"/>
      <c r="NSV138" s="42"/>
      <c r="NSW138" s="42"/>
      <c r="NSX138" s="42"/>
      <c r="NSY138" s="42"/>
      <c r="NSZ138" s="42"/>
      <c r="NTA138" s="42"/>
      <c r="NTB138" s="42"/>
      <c r="NTC138" s="42"/>
      <c r="NTD138" s="42"/>
      <c r="NTE138" s="42"/>
      <c r="NTF138" s="42"/>
      <c r="NTG138" s="42"/>
      <c r="NTH138" s="42"/>
      <c r="NTI138" s="42"/>
      <c r="NTJ138" s="42"/>
      <c r="NTK138" s="42"/>
      <c r="NTL138" s="42"/>
      <c r="NTM138" s="42"/>
      <c r="NTN138" s="42"/>
      <c r="NTO138" s="42"/>
      <c r="NTP138" s="42"/>
      <c r="NTQ138" s="42"/>
      <c r="NTR138" s="42"/>
      <c r="NTS138" s="42"/>
      <c r="NTT138" s="42"/>
      <c r="NTU138" s="42"/>
      <c r="NTV138" s="42"/>
      <c r="NTW138" s="42"/>
      <c r="NTX138" s="42"/>
      <c r="NTY138" s="42"/>
      <c r="NTZ138" s="42"/>
      <c r="NUA138" s="42"/>
      <c r="NUB138" s="42"/>
      <c r="NUC138" s="42"/>
      <c r="NUD138" s="42"/>
      <c r="NUE138" s="42"/>
      <c r="NUF138" s="42"/>
      <c r="NUG138" s="42"/>
      <c r="NUH138" s="42"/>
      <c r="NUI138" s="42"/>
      <c r="NUJ138" s="42"/>
      <c r="NUK138" s="42"/>
      <c r="NUL138" s="42"/>
      <c r="NUM138" s="42"/>
      <c r="NUN138" s="42"/>
      <c r="NUO138" s="42"/>
      <c r="NUP138" s="42"/>
      <c r="NUQ138" s="42"/>
      <c r="NUR138" s="42"/>
      <c r="NUS138" s="42"/>
      <c r="NUT138" s="42"/>
      <c r="NUU138" s="42"/>
      <c r="NUV138" s="42"/>
      <c r="NUW138" s="42"/>
      <c r="NUX138" s="42"/>
      <c r="NUY138" s="42"/>
      <c r="NUZ138" s="42"/>
      <c r="NVA138" s="42"/>
      <c r="NVB138" s="42"/>
      <c r="NVC138" s="42"/>
      <c r="NVD138" s="42"/>
      <c r="NVE138" s="42"/>
      <c r="NVF138" s="42"/>
      <c r="NVG138" s="42"/>
      <c r="NVH138" s="42"/>
      <c r="NVI138" s="42"/>
      <c r="NVJ138" s="42"/>
      <c r="NVK138" s="42"/>
      <c r="NVL138" s="42"/>
      <c r="NVM138" s="42"/>
      <c r="NVN138" s="42"/>
      <c r="NVO138" s="42"/>
      <c r="NVP138" s="42"/>
      <c r="NVQ138" s="42"/>
      <c r="NVR138" s="42"/>
      <c r="NVS138" s="42"/>
      <c r="NVT138" s="42"/>
      <c r="NVU138" s="42"/>
      <c r="NVV138" s="42"/>
      <c r="NVW138" s="42"/>
      <c r="NVX138" s="42"/>
      <c r="NVY138" s="42"/>
      <c r="NVZ138" s="42"/>
      <c r="NWA138" s="42"/>
      <c r="NWB138" s="42"/>
      <c r="NWC138" s="42"/>
      <c r="NWD138" s="42"/>
      <c r="NWE138" s="42"/>
      <c r="NWF138" s="42"/>
      <c r="NWG138" s="42"/>
      <c r="NWH138" s="42"/>
      <c r="NWI138" s="42"/>
      <c r="NWJ138" s="42"/>
      <c r="NWK138" s="42"/>
      <c r="NWL138" s="42"/>
      <c r="NWM138" s="42"/>
      <c r="NWN138" s="42"/>
      <c r="NWO138" s="42"/>
      <c r="NWP138" s="42"/>
      <c r="NWQ138" s="42"/>
      <c r="NWR138" s="42"/>
      <c r="NWS138" s="42"/>
      <c r="NWT138" s="42"/>
      <c r="NWU138" s="42"/>
      <c r="NWV138" s="42"/>
      <c r="NWW138" s="42"/>
      <c r="NWX138" s="42"/>
      <c r="NWY138" s="42"/>
      <c r="NWZ138" s="42"/>
      <c r="NXA138" s="42"/>
      <c r="NXB138" s="42"/>
      <c r="NXC138" s="42"/>
      <c r="NXD138" s="42"/>
      <c r="NXE138" s="42"/>
      <c r="NXF138" s="42"/>
      <c r="NXG138" s="42"/>
      <c r="NXH138" s="42"/>
      <c r="NXI138" s="42"/>
      <c r="NXJ138" s="42"/>
      <c r="NXK138" s="42"/>
      <c r="NXL138" s="42"/>
      <c r="NXM138" s="42"/>
      <c r="NXN138" s="42"/>
      <c r="NXO138" s="42"/>
      <c r="NXP138" s="42"/>
      <c r="NXQ138" s="42"/>
      <c r="NXR138" s="42"/>
      <c r="NXS138" s="42"/>
      <c r="NXT138" s="42"/>
      <c r="NXU138" s="42"/>
      <c r="NXV138" s="42"/>
      <c r="NXW138" s="42"/>
      <c r="NXX138" s="42"/>
      <c r="NXY138" s="42"/>
      <c r="NXZ138" s="42"/>
      <c r="NYA138" s="42"/>
      <c r="NYB138" s="42"/>
      <c r="NYC138" s="42"/>
      <c r="NYD138" s="42"/>
      <c r="NYE138" s="42"/>
      <c r="NYF138" s="42"/>
      <c r="NYG138" s="42"/>
      <c r="NYH138" s="42"/>
      <c r="NYI138" s="42"/>
      <c r="NYJ138" s="42"/>
      <c r="NYK138" s="42"/>
      <c r="NYL138" s="42"/>
      <c r="NYM138" s="42"/>
      <c r="NYN138" s="42"/>
      <c r="NYO138" s="42"/>
      <c r="NYP138" s="42"/>
      <c r="NYQ138" s="42"/>
      <c r="NYR138" s="42"/>
      <c r="NYS138" s="42"/>
      <c r="NYT138" s="42"/>
      <c r="NYU138" s="42"/>
      <c r="NYV138" s="42"/>
      <c r="NYW138" s="42"/>
      <c r="NYX138" s="42"/>
      <c r="NYY138" s="42"/>
      <c r="NYZ138" s="42"/>
      <c r="NZA138" s="42"/>
      <c r="NZB138" s="42"/>
      <c r="NZC138" s="42"/>
      <c r="NZD138" s="42"/>
      <c r="NZE138" s="42"/>
      <c r="NZF138" s="42"/>
      <c r="NZG138" s="42"/>
      <c r="NZH138" s="42"/>
      <c r="NZI138" s="42"/>
      <c r="NZJ138" s="42"/>
      <c r="NZK138" s="42"/>
      <c r="NZL138" s="42"/>
      <c r="NZM138" s="42"/>
      <c r="NZN138" s="42"/>
      <c r="NZO138" s="42"/>
      <c r="NZP138" s="42"/>
      <c r="NZQ138" s="42"/>
      <c r="NZR138" s="42"/>
      <c r="NZS138" s="42"/>
      <c r="NZT138" s="42"/>
      <c r="NZU138" s="42"/>
      <c r="NZV138" s="42"/>
      <c r="NZW138" s="42"/>
      <c r="NZX138" s="42"/>
      <c r="NZY138" s="42"/>
      <c r="NZZ138" s="42"/>
      <c r="OAA138" s="42"/>
      <c r="OAB138" s="42"/>
      <c r="OAC138" s="42"/>
      <c r="OAD138" s="42"/>
      <c r="OAE138" s="42"/>
      <c r="OAF138" s="42"/>
      <c r="OAG138" s="42"/>
      <c r="OAH138" s="42"/>
      <c r="OAI138" s="42"/>
      <c r="OAJ138" s="42"/>
      <c r="OAK138" s="42"/>
      <c r="OAL138" s="42"/>
      <c r="OAM138" s="42"/>
      <c r="OAN138" s="42"/>
      <c r="OAO138" s="42"/>
      <c r="OAP138" s="42"/>
      <c r="OAQ138" s="42"/>
      <c r="OAR138" s="42"/>
      <c r="OAS138" s="42"/>
      <c r="OAT138" s="42"/>
      <c r="OAU138" s="42"/>
      <c r="OAV138" s="42"/>
      <c r="OAW138" s="42"/>
      <c r="OAX138" s="42"/>
      <c r="OAY138" s="42"/>
      <c r="OAZ138" s="42"/>
      <c r="OBA138" s="42"/>
      <c r="OBB138" s="42"/>
      <c r="OBC138" s="42"/>
      <c r="OBD138" s="42"/>
      <c r="OBE138" s="42"/>
      <c r="OBF138" s="42"/>
      <c r="OBG138" s="42"/>
      <c r="OBH138" s="42"/>
      <c r="OBI138" s="42"/>
      <c r="OBJ138" s="42"/>
      <c r="OBK138" s="42"/>
      <c r="OBL138" s="42"/>
      <c r="OBM138" s="42"/>
      <c r="OBN138" s="42"/>
      <c r="OBO138" s="42"/>
      <c r="OBP138" s="42"/>
      <c r="OBQ138" s="42"/>
      <c r="OBR138" s="42"/>
      <c r="OBS138" s="42"/>
      <c r="OBT138" s="42"/>
      <c r="OBU138" s="42"/>
      <c r="OBV138" s="42"/>
      <c r="OBW138" s="42"/>
      <c r="OBX138" s="42"/>
      <c r="OBY138" s="42"/>
      <c r="OBZ138" s="42"/>
      <c r="OCA138" s="42"/>
      <c r="OCB138" s="42"/>
      <c r="OCC138" s="42"/>
      <c r="OCD138" s="42"/>
      <c r="OCE138" s="42"/>
      <c r="OCF138" s="42"/>
      <c r="OCG138" s="42"/>
      <c r="OCH138" s="42"/>
      <c r="OCI138" s="42"/>
      <c r="OCJ138" s="42"/>
      <c r="OCK138" s="42"/>
      <c r="OCL138" s="42"/>
      <c r="OCM138" s="42"/>
      <c r="OCN138" s="42"/>
      <c r="OCO138" s="42"/>
      <c r="OCP138" s="42"/>
      <c r="OCQ138" s="42"/>
      <c r="OCR138" s="42"/>
      <c r="OCS138" s="42"/>
      <c r="OCT138" s="42"/>
      <c r="OCU138" s="42"/>
      <c r="OCV138" s="42"/>
      <c r="OCW138" s="42"/>
      <c r="OCX138" s="42"/>
      <c r="OCY138" s="42"/>
      <c r="OCZ138" s="42"/>
      <c r="ODA138" s="42"/>
      <c r="ODB138" s="42"/>
      <c r="ODC138" s="42"/>
      <c r="ODD138" s="42"/>
      <c r="ODE138" s="42"/>
      <c r="ODF138" s="42"/>
      <c r="ODG138" s="42"/>
      <c r="ODH138" s="42"/>
      <c r="ODI138" s="42"/>
      <c r="ODJ138" s="42"/>
      <c r="ODK138" s="42"/>
      <c r="ODL138" s="42"/>
      <c r="ODM138" s="42"/>
      <c r="ODN138" s="42"/>
      <c r="ODO138" s="42"/>
      <c r="ODP138" s="42"/>
      <c r="ODQ138" s="42"/>
      <c r="ODR138" s="42"/>
      <c r="ODS138" s="42"/>
      <c r="ODT138" s="42"/>
      <c r="ODU138" s="42"/>
      <c r="ODV138" s="42"/>
      <c r="ODW138" s="42"/>
      <c r="ODX138" s="42"/>
      <c r="ODY138" s="42"/>
      <c r="ODZ138" s="42"/>
      <c r="OEA138" s="42"/>
      <c r="OEB138" s="42"/>
      <c r="OEC138" s="42"/>
      <c r="OED138" s="42"/>
      <c r="OEE138" s="42"/>
      <c r="OEF138" s="42"/>
      <c r="OEG138" s="42"/>
      <c r="OEH138" s="42"/>
      <c r="OEI138" s="42"/>
      <c r="OEJ138" s="42"/>
      <c r="OEK138" s="42"/>
      <c r="OEL138" s="42"/>
      <c r="OEM138" s="42"/>
      <c r="OEN138" s="42"/>
      <c r="OEO138" s="42"/>
      <c r="OEP138" s="42"/>
      <c r="OEQ138" s="42"/>
      <c r="OER138" s="42"/>
      <c r="OES138" s="42"/>
      <c r="OET138" s="42"/>
      <c r="OEU138" s="42"/>
      <c r="OEV138" s="42"/>
      <c r="OEW138" s="42"/>
      <c r="OEX138" s="42"/>
      <c r="OEY138" s="42"/>
      <c r="OEZ138" s="42"/>
      <c r="OFA138" s="42"/>
      <c r="OFB138" s="42"/>
      <c r="OFC138" s="42"/>
      <c r="OFD138" s="42"/>
      <c r="OFE138" s="42"/>
      <c r="OFF138" s="42"/>
      <c r="OFG138" s="42"/>
      <c r="OFH138" s="42"/>
      <c r="OFI138" s="42"/>
      <c r="OFJ138" s="42"/>
      <c r="OFK138" s="42"/>
      <c r="OFL138" s="42"/>
      <c r="OFM138" s="42"/>
      <c r="OFN138" s="42"/>
      <c r="OFO138" s="42"/>
      <c r="OFP138" s="42"/>
      <c r="OFQ138" s="42"/>
      <c r="OFR138" s="42"/>
      <c r="OFS138" s="42"/>
      <c r="OFT138" s="42"/>
      <c r="OFU138" s="42"/>
      <c r="OFV138" s="42"/>
      <c r="OFW138" s="42"/>
      <c r="OFX138" s="42"/>
      <c r="OFY138" s="42"/>
      <c r="OFZ138" s="42"/>
      <c r="OGA138" s="42"/>
      <c r="OGB138" s="42"/>
      <c r="OGC138" s="42"/>
      <c r="OGD138" s="42"/>
      <c r="OGE138" s="42"/>
      <c r="OGF138" s="42"/>
      <c r="OGG138" s="42"/>
      <c r="OGH138" s="42"/>
      <c r="OGI138" s="42"/>
      <c r="OGJ138" s="42"/>
      <c r="OGK138" s="42"/>
      <c r="OGL138" s="42"/>
      <c r="OGM138" s="42"/>
      <c r="OGN138" s="42"/>
      <c r="OGO138" s="42"/>
      <c r="OGP138" s="42"/>
      <c r="OGQ138" s="42"/>
      <c r="OGR138" s="42"/>
      <c r="OGS138" s="42"/>
      <c r="OGT138" s="42"/>
      <c r="OGU138" s="42"/>
      <c r="OGV138" s="42"/>
      <c r="OGW138" s="42"/>
      <c r="OGX138" s="42"/>
      <c r="OGY138" s="42"/>
      <c r="OGZ138" s="42"/>
      <c r="OHA138" s="42"/>
      <c r="OHB138" s="42"/>
      <c r="OHC138" s="42"/>
      <c r="OHD138" s="42"/>
      <c r="OHE138" s="42"/>
      <c r="OHF138" s="42"/>
      <c r="OHG138" s="42"/>
      <c r="OHH138" s="42"/>
      <c r="OHI138" s="42"/>
      <c r="OHJ138" s="42"/>
      <c r="OHK138" s="42"/>
      <c r="OHL138" s="42"/>
      <c r="OHM138" s="42"/>
      <c r="OHN138" s="42"/>
      <c r="OHO138" s="42"/>
      <c r="OHP138" s="42"/>
      <c r="OHQ138" s="42"/>
      <c r="OHR138" s="42"/>
      <c r="OHS138" s="42"/>
      <c r="OHT138" s="42"/>
      <c r="OHU138" s="42"/>
      <c r="OHV138" s="42"/>
      <c r="OHW138" s="42"/>
      <c r="OHX138" s="42"/>
      <c r="OHY138" s="42"/>
      <c r="OHZ138" s="42"/>
      <c r="OIA138" s="42"/>
      <c r="OIB138" s="42"/>
      <c r="OIC138" s="42"/>
      <c r="OID138" s="42"/>
      <c r="OIE138" s="42"/>
      <c r="OIF138" s="42"/>
      <c r="OIG138" s="42"/>
      <c r="OIH138" s="42"/>
      <c r="OII138" s="42"/>
      <c r="OIJ138" s="42"/>
      <c r="OIK138" s="42"/>
      <c r="OIL138" s="42"/>
      <c r="OIM138" s="42"/>
      <c r="OIN138" s="42"/>
      <c r="OIO138" s="42"/>
      <c r="OIP138" s="42"/>
      <c r="OIQ138" s="42"/>
      <c r="OIR138" s="42"/>
      <c r="OIS138" s="42"/>
      <c r="OIT138" s="42"/>
      <c r="OIU138" s="42"/>
      <c r="OIV138" s="42"/>
      <c r="OIW138" s="42"/>
      <c r="OIX138" s="42"/>
      <c r="OIY138" s="42"/>
      <c r="OIZ138" s="42"/>
      <c r="OJA138" s="42"/>
      <c r="OJB138" s="42"/>
      <c r="OJC138" s="42"/>
      <c r="OJD138" s="42"/>
      <c r="OJE138" s="42"/>
      <c r="OJF138" s="42"/>
      <c r="OJG138" s="42"/>
      <c r="OJH138" s="42"/>
      <c r="OJI138" s="42"/>
      <c r="OJJ138" s="42"/>
      <c r="OJK138" s="42"/>
      <c r="OJL138" s="42"/>
      <c r="OJM138" s="42"/>
      <c r="OJN138" s="42"/>
      <c r="OJO138" s="42"/>
      <c r="OJP138" s="42"/>
      <c r="OJQ138" s="42"/>
      <c r="OJR138" s="42"/>
      <c r="OJS138" s="42"/>
      <c r="OJT138" s="42"/>
      <c r="OJU138" s="42"/>
      <c r="OJV138" s="42"/>
      <c r="OJW138" s="42"/>
      <c r="OJX138" s="42"/>
      <c r="OJY138" s="42"/>
      <c r="OJZ138" s="42"/>
      <c r="OKA138" s="42"/>
      <c r="OKB138" s="42"/>
      <c r="OKC138" s="42"/>
      <c r="OKD138" s="42"/>
      <c r="OKE138" s="42"/>
      <c r="OKF138" s="42"/>
      <c r="OKG138" s="42"/>
      <c r="OKH138" s="42"/>
      <c r="OKI138" s="42"/>
      <c r="OKJ138" s="42"/>
      <c r="OKK138" s="42"/>
      <c r="OKL138" s="42"/>
      <c r="OKM138" s="42"/>
      <c r="OKN138" s="42"/>
      <c r="OKO138" s="42"/>
      <c r="OKP138" s="42"/>
      <c r="OKQ138" s="42"/>
      <c r="OKR138" s="42"/>
      <c r="OKS138" s="42"/>
      <c r="OKT138" s="42"/>
      <c r="OKU138" s="42"/>
      <c r="OKV138" s="42"/>
      <c r="OKW138" s="42"/>
      <c r="OKX138" s="42"/>
      <c r="OKY138" s="42"/>
      <c r="OKZ138" s="42"/>
      <c r="OLA138" s="42"/>
      <c r="OLB138" s="42"/>
      <c r="OLC138" s="42"/>
      <c r="OLD138" s="42"/>
      <c r="OLE138" s="42"/>
      <c r="OLF138" s="42"/>
      <c r="OLG138" s="42"/>
      <c r="OLH138" s="42"/>
      <c r="OLI138" s="42"/>
      <c r="OLJ138" s="42"/>
      <c r="OLK138" s="42"/>
      <c r="OLL138" s="42"/>
      <c r="OLM138" s="42"/>
      <c r="OLN138" s="42"/>
      <c r="OLO138" s="42"/>
      <c r="OLP138" s="42"/>
      <c r="OLQ138" s="42"/>
      <c r="OLR138" s="42"/>
      <c r="OLS138" s="42"/>
      <c r="OLT138" s="42"/>
      <c r="OLU138" s="42"/>
      <c r="OLV138" s="42"/>
      <c r="OLW138" s="42"/>
      <c r="OLX138" s="42"/>
      <c r="OLY138" s="42"/>
      <c r="OLZ138" s="42"/>
      <c r="OMA138" s="42"/>
      <c r="OMB138" s="42"/>
      <c r="OMC138" s="42"/>
      <c r="OMD138" s="42"/>
      <c r="OME138" s="42"/>
      <c r="OMF138" s="42"/>
      <c r="OMG138" s="42"/>
      <c r="OMH138" s="42"/>
      <c r="OMI138" s="42"/>
      <c r="OMJ138" s="42"/>
      <c r="OMK138" s="42"/>
      <c r="OML138" s="42"/>
      <c r="OMM138" s="42"/>
      <c r="OMN138" s="42"/>
      <c r="OMO138" s="42"/>
      <c r="OMP138" s="42"/>
      <c r="OMQ138" s="42"/>
      <c r="OMR138" s="42"/>
      <c r="OMS138" s="42"/>
      <c r="OMT138" s="42"/>
      <c r="OMU138" s="42"/>
      <c r="OMV138" s="42"/>
      <c r="OMW138" s="42"/>
      <c r="OMX138" s="42"/>
      <c r="OMY138" s="42"/>
      <c r="OMZ138" s="42"/>
      <c r="ONA138" s="42"/>
      <c r="ONB138" s="42"/>
      <c r="ONC138" s="42"/>
      <c r="OND138" s="42"/>
      <c r="ONE138" s="42"/>
      <c r="ONF138" s="42"/>
      <c r="ONG138" s="42"/>
      <c r="ONH138" s="42"/>
      <c r="ONI138" s="42"/>
      <c r="ONJ138" s="42"/>
      <c r="ONK138" s="42"/>
      <c r="ONL138" s="42"/>
      <c r="ONM138" s="42"/>
      <c r="ONN138" s="42"/>
      <c r="ONO138" s="42"/>
      <c r="ONP138" s="42"/>
      <c r="ONQ138" s="42"/>
      <c r="ONR138" s="42"/>
      <c r="ONS138" s="42"/>
      <c r="ONT138" s="42"/>
      <c r="ONU138" s="42"/>
      <c r="ONV138" s="42"/>
      <c r="ONW138" s="42"/>
      <c r="ONX138" s="42"/>
      <c r="ONY138" s="42"/>
      <c r="ONZ138" s="42"/>
      <c r="OOA138" s="42"/>
      <c r="OOB138" s="42"/>
      <c r="OOC138" s="42"/>
      <c r="OOD138" s="42"/>
      <c r="OOE138" s="42"/>
      <c r="OOF138" s="42"/>
      <c r="OOG138" s="42"/>
      <c r="OOH138" s="42"/>
      <c r="OOI138" s="42"/>
      <c r="OOJ138" s="42"/>
      <c r="OOK138" s="42"/>
      <c r="OOL138" s="42"/>
      <c r="OOM138" s="42"/>
      <c r="OON138" s="42"/>
      <c r="OOO138" s="42"/>
      <c r="OOP138" s="42"/>
      <c r="OOQ138" s="42"/>
      <c r="OOR138" s="42"/>
      <c r="OOS138" s="42"/>
      <c r="OOT138" s="42"/>
      <c r="OOU138" s="42"/>
      <c r="OOV138" s="42"/>
      <c r="OOW138" s="42"/>
      <c r="OOX138" s="42"/>
      <c r="OOY138" s="42"/>
      <c r="OOZ138" s="42"/>
      <c r="OPA138" s="42"/>
      <c r="OPB138" s="42"/>
      <c r="OPC138" s="42"/>
      <c r="OPD138" s="42"/>
      <c r="OPE138" s="42"/>
      <c r="OPF138" s="42"/>
      <c r="OPG138" s="42"/>
      <c r="OPH138" s="42"/>
      <c r="OPI138" s="42"/>
      <c r="OPJ138" s="42"/>
      <c r="OPK138" s="42"/>
      <c r="OPL138" s="42"/>
      <c r="OPM138" s="42"/>
      <c r="OPN138" s="42"/>
      <c r="OPO138" s="42"/>
      <c r="OPP138" s="42"/>
      <c r="OPQ138" s="42"/>
      <c r="OPR138" s="42"/>
      <c r="OPS138" s="42"/>
      <c r="OPT138" s="42"/>
      <c r="OPU138" s="42"/>
      <c r="OPV138" s="42"/>
      <c r="OPW138" s="42"/>
      <c r="OPX138" s="42"/>
      <c r="OPY138" s="42"/>
      <c r="OPZ138" s="42"/>
      <c r="OQA138" s="42"/>
      <c r="OQB138" s="42"/>
      <c r="OQC138" s="42"/>
      <c r="OQD138" s="42"/>
      <c r="OQE138" s="42"/>
      <c r="OQF138" s="42"/>
      <c r="OQG138" s="42"/>
      <c r="OQH138" s="42"/>
      <c r="OQI138" s="42"/>
      <c r="OQJ138" s="42"/>
      <c r="OQK138" s="42"/>
      <c r="OQL138" s="42"/>
      <c r="OQM138" s="42"/>
      <c r="OQN138" s="42"/>
      <c r="OQO138" s="42"/>
      <c r="OQP138" s="42"/>
      <c r="OQQ138" s="42"/>
      <c r="OQR138" s="42"/>
      <c r="OQS138" s="42"/>
      <c r="OQT138" s="42"/>
      <c r="OQU138" s="42"/>
      <c r="OQV138" s="42"/>
      <c r="OQW138" s="42"/>
      <c r="OQX138" s="42"/>
      <c r="OQY138" s="42"/>
      <c r="OQZ138" s="42"/>
      <c r="ORA138" s="42"/>
      <c r="ORB138" s="42"/>
      <c r="ORC138" s="42"/>
      <c r="ORD138" s="42"/>
      <c r="ORE138" s="42"/>
      <c r="ORF138" s="42"/>
      <c r="ORG138" s="42"/>
      <c r="ORH138" s="42"/>
      <c r="ORI138" s="42"/>
      <c r="ORJ138" s="42"/>
      <c r="ORK138" s="42"/>
      <c r="ORL138" s="42"/>
      <c r="ORM138" s="42"/>
      <c r="ORN138" s="42"/>
      <c r="ORO138" s="42"/>
      <c r="ORP138" s="42"/>
      <c r="ORQ138" s="42"/>
      <c r="ORR138" s="42"/>
      <c r="ORS138" s="42"/>
      <c r="ORT138" s="42"/>
      <c r="ORU138" s="42"/>
      <c r="ORV138" s="42"/>
      <c r="ORW138" s="42"/>
      <c r="ORX138" s="42"/>
      <c r="ORY138" s="42"/>
      <c r="ORZ138" s="42"/>
      <c r="OSA138" s="42"/>
      <c r="OSB138" s="42"/>
      <c r="OSC138" s="42"/>
      <c r="OSD138" s="42"/>
      <c r="OSE138" s="42"/>
      <c r="OSF138" s="42"/>
      <c r="OSG138" s="42"/>
      <c r="OSH138" s="42"/>
      <c r="OSI138" s="42"/>
      <c r="OSJ138" s="42"/>
      <c r="OSK138" s="42"/>
      <c r="OSL138" s="42"/>
      <c r="OSM138" s="42"/>
      <c r="OSN138" s="42"/>
      <c r="OSO138" s="42"/>
      <c r="OSP138" s="42"/>
      <c r="OSQ138" s="42"/>
      <c r="OSR138" s="42"/>
      <c r="OSS138" s="42"/>
      <c r="OST138" s="42"/>
      <c r="OSU138" s="42"/>
      <c r="OSV138" s="42"/>
      <c r="OSW138" s="42"/>
      <c r="OSX138" s="42"/>
      <c r="OSY138" s="42"/>
      <c r="OSZ138" s="42"/>
      <c r="OTA138" s="42"/>
      <c r="OTB138" s="42"/>
      <c r="OTC138" s="42"/>
      <c r="OTD138" s="42"/>
      <c r="OTE138" s="42"/>
      <c r="OTF138" s="42"/>
      <c r="OTG138" s="42"/>
      <c r="OTH138" s="42"/>
      <c r="OTI138" s="42"/>
      <c r="OTJ138" s="42"/>
      <c r="OTK138" s="42"/>
      <c r="OTL138" s="42"/>
      <c r="OTM138" s="42"/>
      <c r="OTN138" s="42"/>
      <c r="OTO138" s="42"/>
      <c r="OTP138" s="42"/>
      <c r="OTQ138" s="42"/>
      <c r="OTR138" s="42"/>
      <c r="OTS138" s="42"/>
      <c r="OTT138" s="42"/>
      <c r="OTU138" s="42"/>
      <c r="OTV138" s="42"/>
      <c r="OTW138" s="42"/>
      <c r="OTX138" s="42"/>
      <c r="OTY138" s="42"/>
      <c r="OTZ138" s="42"/>
      <c r="OUA138" s="42"/>
      <c r="OUB138" s="42"/>
      <c r="OUC138" s="42"/>
      <c r="OUD138" s="42"/>
      <c r="OUE138" s="42"/>
      <c r="OUF138" s="42"/>
      <c r="OUG138" s="42"/>
      <c r="OUH138" s="42"/>
      <c r="OUI138" s="42"/>
      <c r="OUJ138" s="42"/>
      <c r="OUK138" s="42"/>
      <c r="OUL138" s="42"/>
      <c r="OUM138" s="42"/>
      <c r="OUN138" s="42"/>
      <c r="OUO138" s="42"/>
      <c r="OUP138" s="42"/>
      <c r="OUQ138" s="42"/>
      <c r="OUR138" s="42"/>
      <c r="OUS138" s="42"/>
      <c r="OUT138" s="42"/>
      <c r="OUU138" s="42"/>
      <c r="OUV138" s="42"/>
      <c r="OUW138" s="42"/>
      <c r="OUX138" s="42"/>
      <c r="OUY138" s="42"/>
      <c r="OUZ138" s="42"/>
      <c r="OVA138" s="42"/>
      <c r="OVB138" s="42"/>
      <c r="OVC138" s="42"/>
      <c r="OVD138" s="42"/>
      <c r="OVE138" s="42"/>
      <c r="OVF138" s="42"/>
      <c r="OVG138" s="42"/>
      <c r="OVH138" s="42"/>
      <c r="OVI138" s="42"/>
      <c r="OVJ138" s="42"/>
      <c r="OVK138" s="42"/>
      <c r="OVL138" s="42"/>
      <c r="OVM138" s="42"/>
      <c r="OVN138" s="42"/>
      <c r="OVO138" s="42"/>
      <c r="OVP138" s="42"/>
      <c r="OVQ138" s="42"/>
      <c r="OVR138" s="42"/>
      <c r="OVS138" s="42"/>
      <c r="OVT138" s="42"/>
      <c r="OVU138" s="42"/>
      <c r="OVV138" s="42"/>
      <c r="OVW138" s="42"/>
      <c r="OVX138" s="42"/>
      <c r="OVY138" s="42"/>
      <c r="OVZ138" s="42"/>
      <c r="OWA138" s="42"/>
      <c r="OWB138" s="42"/>
      <c r="OWC138" s="42"/>
      <c r="OWD138" s="42"/>
      <c r="OWE138" s="42"/>
      <c r="OWF138" s="42"/>
      <c r="OWG138" s="42"/>
      <c r="OWH138" s="42"/>
      <c r="OWI138" s="42"/>
      <c r="OWJ138" s="42"/>
      <c r="OWK138" s="42"/>
      <c r="OWL138" s="42"/>
      <c r="OWM138" s="42"/>
      <c r="OWN138" s="42"/>
      <c r="OWO138" s="42"/>
      <c r="OWP138" s="42"/>
      <c r="OWQ138" s="42"/>
      <c r="OWR138" s="42"/>
      <c r="OWS138" s="42"/>
      <c r="OWT138" s="42"/>
      <c r="OWU138" s="42"/>
      <c r="OWV138" s="42"/>
      <c r="OWW138" s="42"/>
      <c r="OWX138" s="42"/>
      <c r="OWY138" s="42"/>
      <c r="OWZ138" s="42"/>
      <c r="OXA138" s="42"/>
      <c r="OXB138" s="42"/>
      <c r="OXC138" s="42"/>
      <c r="OXD138" s="42"/>
      <c r="OXE138" s="42"/>
      <c r="OXF138" s="42"/>
      <c r="OXG138" s="42"/>
      <c r="OXH138" s="42"/>
      <c r="OXI138" s="42"/>
      <c r="OXJ138" s="42"/>
      <c r="OXK138" s="42"/>
      <c r="OXL138" s="42"/>
      <c r="OXM138" s="42"/>
      <c r="OXN138" s="42"/>
      <c r="OXO138" s="42"/>
      <c r="OXP138" s="42"/>
      <c r="OXQ138" s="42"/>
      <c r="OXR138" s="42"/>
      <c r="OXS138" s="42"/>
      <c r="OXT138" s="42"/>
      <c r="OXU138" s="42"/>
      <c r="OXV138" s="42"/>
      <c r="OXW138" s="42"/>
      <c r="OXX138" s="42"/>
      <c r="OXY138" s="42"/>
      <c r="OXZ138" s="42"/>
      <c r="OYA138" s="42"/>
      <c r="OYB138" s="42"/>
      <c r="OYC138" s="42"/>
      <c r="OYD138" s="42"/>
      <c r="OYE138" s="42"/>
      <c r="OYF138" s="42"/>
      <c r="OYG138" s="42"/>
      <c r="OYH138" s="42"/>
      <c r="OYI138" s="42"/>
      <c r="OYJ138" s="42"/>
      <c r="OYK138" s="42"/>
      <c r="OYL138" s="42"/>
      <c r="OYM138" s="42"/>
      <c r="OYN138" s="42"/>
      <c r="OYO138" s="42"/>
      <c r="OYP138" s="42"/>
      <c r="OYQ138" s="42"/>
      <c r="OYR138" s="42"/>
      <c r="OYS138" s="42"/>
      <c r="OYT138" s="42"/>
      <c r="OYU138" s="42"/>
      <c r="OYV138" s="42"/>
      <c r="OYW138" s="42"/>
      <c r="OYX138" s="42"/>
      <c r="OYY138" s="42"/>
      <c r="OYZ138" s="42"/>
      <c r="OZA138" s="42"/>
      <c r="OZB138" s="42"/>
      <c r="OZC138" s="42"/>
      <c r="OZD138" s="42"/>
      <c r="OZE138" s="42"/>
      <c r="OZF138" s="42"/>
      <c r="OZG138" s="42"/>
      <c r="OZH138" s="42"/>
      <c r="OZI138" s="42"/>
      <c r="OZJ138" s="42"/>
      <c r="OZK138" s="42"/>
      <c r="OZL138" s="42"/>
      <c r="OZM138" s="42"/>
      <c r="OZN138" s="42"/>
      <c r="OZO138" s="42"/>
      <c r="OZP138" s="42"/>
      <c r="OZQ138" s="42"/>
      <c r="OZR138" s="42"/>
      <c r="OZS138" s="42"/>
      <c r="OZT138" s="42"/>
      <c r="OZU138" s="42"/>
      <c r="OZV138" s="42"/>
      <c r="OZW138" s="42"/>
      <c r="OZX138" s="42"/>
      <c r="OZY138" s="42"/>
      <c r="OZZ138" s="42"/>
      <c r="PAA138" s="42"/>
      <c r="PAB138" s="42"/>
      <c r="PAC138" s="42"/>
      <c r="PAD138" s="42"/>
      <c r="PAE138" s="42"/>
      <c r="PAF138" s="42"/>
      <c r="PAG138" s="42"/>
      <c r="PAH138" s="42"/>
      <c r="PAI138" s="42"/>
      <c r="PAJ138" s="42"/>
      <c r="PAK138" s="42"/>
      <c r="PAL138" s="42"/>
      <c r="PAM138" s="42"/>
      <c r="PAN138" s="42"/>
      <c r="PAO138" s="42"/>
      <c r="PAP138" s="42"/>
      <c r="PAQ138" s="42"/>
      <c r="PAR138" s="42"/>
      <c r="PAS138" s="42"/>
      <c r="PAT138" s="42"/>
      <c r="PAU138" s="42"/>
      <c r="PAV138" s="42"/>
      <c r="PAW138" s="42"/>
      <c r="PAX138" s="42"/>
      <c r="PAY138" s="42"/>
      <c r="PAZ138" s="42"/>
      <c r="PBA138" s="42"/>
      <c r="PBB138" s="42"/>
      <c r="PBC138" s="42"/>
      <c r="PBD138" s="42"/>
      <c r="PBE138" s="42"/>
      <c r="PBF138" s="42"/>
      <c r="PBG138" s="42"/>
      <c r="PBH138" s="42"/>
      <c r="PBI138" s="42"/>
      <c r="PBJ138" s="42"/>
      <c r="PBK138" s="42"/>
      <c r="PBL138" s="42"/>
      <c r="PBM138" s="42"/>
      <c r="PBN138" s="42"/>
      <c r="PBO138" s="42"/>
      <c r="PBP138" s="42"/>
      <c r="PBQ138" s="42"/>
      <c r="PBR138" s="42"/>
      <c r="PBS138" s="42"/>
      <c r="PBT138" s="42"/>
      <c r="PBU138" s="42"/>
      <c r="PBV138" s="42"/>
      <c r="PBW138" s="42"/>
      <c r="PBX138" s="42"/>
      <c r="PBY138" s="42"/>
      <c r="PBZ138" s="42"/>
      <c r="PCA138" s="42"/>
      <c r="PCB138" s="42"/>
      <c r="PCC138" s="42"/>
      <c r="PCD138" s="42"/>
      <c r="PCE138" s="42"/>
      <c r="PCF138" s="42"/>
      <c r="PCG138" s="42"/>
      <c r="PCH138" s="42"/>
      <c r="PCI138" s="42"/>
      <c r="PCJ138" s="42"/>
      <c r="PCK138" s="42"/>
      <c r="PCL138" s="42"/>
      <c r="PCM138" s="42"/>
      <c r="PCN138" s="42"/>
      <c r="PCO138" s="42"/>
      <c r="PCP138" s="42"/>
      <c r="PCQ138" s="42"/>
      <c r="PCR138" s="42"/>
      <c r="PCS138" s="42"/>
      <c r="PCT138" s="42"/>
      <c r="PCU138" s="42"/>
      <c r="PCV138" s="42"/>
      <c r="PCW138" s="42"/>
      <c r="PCX138" s="42"/>
      <c r="PCY138" s="42"/>
      <c r="PCZ138" s="42"/>
      <c r="PDA138" s="42"/>
      <c r="PDB138" s="42"/>
      <c r="PDC138" s="42"/>
      <c r="PDD138" s="42"/>
      <c r="PDE138" s="42"/>
      <c r="PDF138" s="42"/>
      <c r="PDG138" s="42"/>
      <c r="PDH138" s="42"/>
      <c r="PDI138" s="42"/>
      <c r="PDJ138" s="42"/>
      <c r="PDK138" s="42"/>
      <c r="PDL138" s="42"/>
      <c r="PDM138" s="42"/>
      <c r="PDN138" s="42"/>
      <c r="PDO138" s="42"/>
      <c r="PDP138" s="42"/>
      <c r="PDQ138" s="42"/>
      <c r="PDR138" s="42"/>
      <c r="PDS138" s="42"/>
      <c r="PDT138" s="42"/>
      <c r="PDU138" s="42"/>
      <c r="PDV138" s="42"/>
      <c r="PDW138" s="42"/>
      <c r="PDX138" s="42"/>
      <c r="PDY138" s="42"/>
      <c r="PDZ138" s="42"/>
      <c r="PEA138" s="42"/>
      <c r="PEB138" s="42"/>
      <c r="PEC138" s="42"/>
      <c r="PED138" s="42"/>
      <c r="PEE138" s="42"/>
      <c r="PEF138" s="42"/>
      <c r="PEG138" s="42"/>
      <c r="PEH138" s="42"/>
      <c r="PEI138" s="42"/>
      <c r="PEJ138" s="42"/>
      <c r="PEK138" s="42"/>
      <c r="PEL138" s="42"/>
      <c r="PEM138" s="42"/>
      <c r="PEN138" s="42"/>
      <c r="PEO138" s="42"/>
      <c r="PEP138" s="42"/>
      <c r="PEQ138" s="42"/>
      <c r="PER138" s="42"/>
      <c r="PES138" s="42"/>
      <c r="PET138" s="42"/>
      <c r="PEU138" s="42"/>
      <c r="PEV138" s="42"/>
      <c r="PEW138" s="42"/>
      <c r="PEX138" s="42"/>
      <c r="PEY138" s="42"/>
      <c r="PEZ138" s="42"/>
      <c r="PFA138" s="42"/>
      <c r="PFB138" s="42"/>
      <c r="PFC138" s="42"/>
      <c r="PFD138" s="42"/>
      <c r="PFE138" s="42"/>
      <c r="PFF138" s="42"/>
      <c r="PFG138" s="42"/>
      <c r="PFH138" s="42"/>
      <c r="PFI138" s="42"/>
      <c r="PFJ138" s="42"/>
      <c r="PFK138" s="42"/>
      <c r="PFL138" s="42"/>
      <c r="PFM138" s="42"/>
      <c r="PFN138" s="42"/>
      <c r="PFO138" s="42"/>
      <c r="PFP138" s="42"/>
      <c r="PFQ138" s="42"/>
      <c r="PFR138" s="42"/>
      <c r="PFS138" s="42"/>
      <c r="PFT138" s="42"/>
      <c r="PFU138" s="42"/>
      <c r="PFV138" s="42"/>
      <c r="PFW138" s="42"/>
      <c r="PFX138" s="42"/>
      <c r="PFY138" s="42"/>
      <c r="PFZ138" s="42"/>
      <c r="PGA138" s="42"/>
      <c r="PGB138" s="42"/>
      <c r="PGC138" s="42"/>
      <c r="PGD138" s="42"/>
      <c r="PGE138" s="42"/>
      <c r="PGF138" s="42"/>
      <c r="PGG138" s="42"/>
      <c r="PGH138" s="42"/>
      <c r="PGI138" s="42"/>
      <c r="PGJ138" s="42"/>
      <c r="PGK138" s="42"/>
      <c r="PGL138" s="42"/>
      <c r="PGM138" s="42"/>
      <c r="PGN138" s="42"/>
      <c r="PGO138" s="42"/>
      <c r="PGP138" s="42"/>
      <c r="PGQ138" s="42"/>
      <c r="PGR138" s="42"/>
      <c r="PGS138" s="42"/>
      <c r="PGT138" s="42"/>
      <c r="PGU138" s="42"/>
      <c r="PGV138" s="42"/>
      <c r="PGW138" s="42"/>
      <c r="PGX138" s="42"/>
      <c r="PGY138" s="42"/>
      <c r="PGZ138" s="42"/>
      <c r="PHA138" s="42"/>
      <c r="PHB138" s="42"/>
      <c r="PHC138" s="42"/>
      <c r="PHD138" s="42"/>
      <c r="PHE138" s="42"/>
      <c r="PHF138" s="42"/>
      <c r="PHG138" s="42"/>
      <c r="PHH138" s="42"/>
      <c r="PHI138" s="42"/>
      <c r="PHJ138" s="42"/>
      <c r="PHK138" s="42"/>
      <c r="PHL138" s="42"/>
      <c r="PHM138" s="42"/>
      <c r="PHN138" s="42"/>
      <c r="PHO138" s="42"/>
      <c r="PHP138" s="42"/>
      <c r="PHQ138" s="42"/>
      <c r="PHR138" s="42"/>
      <c r="PHS138" s="42"/>
      <c r="PHT138" s="42"/>
      <c r="PHU138" s="42"/>
      <c r="PHV138" s="42"/>
      <c r="PHW138" s="42"/>
      <c r="PHX138" s="42"/>
      <c r="PHY138" s="42"/>
      <c r="PHZ138" s="42"/>
      <c r="PIA138" s="42"/>
      <c r="PIB138" s="42"/>
      <c r="PIC138" s="42"/>
      <c r="PID138" s="42"/>
      <c r="PIE138" s="42"/>
      <c r="PIF138" s="42"/>
      <c r="PIG138" s="42"/>
      <c r="PIH138" s="42"/>
      <c r="PII138" s="42"/>
      <c r="PIJ138" s="42"/>
      <c r="PIK138" s="42"/>
      <c r="PIL138" s="42"/>
      <c r="PIM138" s="42"/>
      <c r="PIN138" s="42"/>
      <c r="PIO138" s="42"/>
      <c r="PIP138" s="42"/>
      <c r="PIQ138" s="42"/>
      <c r="PIR138" s="42"/>
      <c r="PIS138" s="42"/>
      <c r="PIT138" s="42"/>
      <c r="PIU138" s="42"/>
      <c r="PIV138" s="42"/>
      <c r="PIW138" s="42"/>
      <c r="PIX138" s="42"/>
      <c r="PIY138" s="42"/>
      <c r="PIZ138" s="42"/>
      <c r="PJA138" s="42"/>
      <c r="PJB138" s="42"/>
      <c r="PJC138" s="42"/>
      <c r="PJD138" s="42"/>
      <c r="PJE138" s="42"/>
      <c r="PJF138" s="42"/>
      <c r="PJG138" s="42"/>
      <c r="PJH138" s="42"/>
      <c r="PJI138" s="42"/>
      <c r="PJJ138" s="42"/>
      <c r="PJK138" s="42"/>
      <c r="PJL138" s="42"/>
      <c r="PJM138" s="42"/>
      <c r="PJN138" s="42"/>
      <c r="PJO138" s="42"/>
      <c r="PJP138" s="42"/>
      <c r="PJQ138" s="42"/>
      <c r="PJR138" s="42"/>
      <c r="PJS138" s="42"/>
      <c r="PJT138" s="42"/>
      <c r="PJU138" s="42"/>
      <c r="PJV138" s="42"/>
      <c r="PJW138" s="42"/>
      <c r="PJX138" s="42"/>
      <c r="PJY138" s="42"/>
      <c r="PJZ138" s="42"/>
      <c r="PKA138" s="42"/>
      <c r="PKB138" s="42"/>
      <c r="PKC138" s="42"/>
      <c r="PKD138" s="42"/>
      <c r="PKE138" s="42"/>
      <c r="PKF138" s="42"/>
      <c r="PKG138" s="42"/>
      <c r="PKH138" s="42"/>
      <c r="PKI138" s="42"/>
      <c r="PKJ138" s="42"/>
      <c r="PKK138" s="42"/>
      <c r="PKL138" s="42"/>
      <c r="PKM138" s="42"/>
      <c r="PKN138" s="42"/>
      <c r="PKO138" s="42"/>
      <c r="PKP138" s="42"/>
      <c r="PKQ138" s="42"/>
      <c r="PKR138" s="42"/>
      <c r="PKS138" s="42"/>
      <c r="PKT138" s="42"/>
      <c r="PKU138" s="42"/>
      <c r="PKV138" s="42"/>
      <c r="PKW138" s="42"/>
      <c r="PKX138" s="42"/>
      <c r="PKY138" s="42"/>
      <c r="PKZ138" s="42"/>
      <c r="PLA138" s="42"/>
      <c r="PLB138" s="42"/>
      <c r="PLC138" s="42"/>
      <c r="PLD138" s="42"/>
      <c r="PLE138" s="42"/>
      <c r="PLF138" s="42"/>
      <c r="PLG138" s="42"/>
      <c r="PLH138" s="42"/>
      <c r="PLI138" s="42"/>
      <c r="PLJ138" s="42"/>
      <c r="PLK138" s="42"/>
      <c r="PLL138" s="42"/>
      <c r="PLM138" s="42"/>
      <c r="PLN138" s="42"/>
      <c r="PLO138" s="42"/>
      <c r="PLP138" s="42"/>
      <c r="PLQ138" s="42"/>
      <c r="PLR138" s="42"/>
      <c r="PLS138" s="42"/>
      <c r="PLT138" s="42"/>
      <c r="PLU138" s="42"/>
      <c r="PLV138" s="42"/>
      <c r="PLW138" s="42"/>
      <c r="PLX138" s="42"/>
      <c r="PLY138" s="42"/>
      <c r="PLZ138" s="42"/>
      <c r="PMA138" s="42"/>
      <c r="PMB138" s="42"/>
      <c r="PMC138" s="42"/>
      <c r="PMD138" s="42"/>
      <c r="PME138" s="42"/>
      <c r="PMF138" s="42"/>
      <c r="PMG138" s="42"/>
      <c r="PMH138" s="42"/>
      <c r="PMI138" s="42"/>
      <c r="PMJ138" s="42"/>
      <c r="PMK138" s="42"/>
      <c r="PML138" s="42"/>
      <c r="PMM138" s="42"/>
      <c r="PMN138" s="42"/>
      <c r="PMO138" s="42"/>
      <c r="PMP138" s="42"/>
      <c r="PMQ138" s="42"/>
      <c r="PMR138" s="42"/>
      <c r="PMS138" s="42"/>
      <c r="PMT138" s="42"/>
      <c r="PMU138" s="42"/>
      <c r="PMV138" s="42"/>
      <c r="PMW138" s="42"/>
      <c r="PMX138" s="42"/>
      <c r="PMY138" s="42"/>
      <c r="PMZ138" s="42"/>
      <c r="PNA138" s="42"/>
      <c r="PNB138" s="42"/>
      <c r="PNC138" s="42"/>
      <c r="PND138" s="42"/>
      <c r="PNE138" s="42"/>
      <c r="PNF138" s="42"/>
      <c r="PNG138" s="42"/>
      <c r="PNH138" s="42"/>
      <c r="PNI138" s="42"/>
      <c r="PNJ138" s="42"/>
      <c r="PNK138" s="42"/>
      <c r="PNL138" s="42"/>
      <c r="PNM138" s="42"/>
      <c r="PNN138" s="42"/>
      <c r="PNO138" s="42"/>
      <c r="PNP138" s="42"/>
      <c r="PNQ138" s="42"/>
      <c r="PNR138" s="42"/>
      <c r="PNS138" s="42"/>
      <c r="PNT138" s="42"/>
      <c r="PNU138" s="42"/>
      <c r="PNV138" s="42"/>
      <c r="PNW138" s="42"/>
      <c r="PNX138" s="42"/>
      <c r="PNY138" s="42"/>
      <c r="PNZ138" s="42"/>
      <c r="POA138" s="42"/>
      <c r="POB138" s="42"/>
      <c r="POC138" s="42"/>
      <c r="POD138" s="42"/>
      <c r="POE138" s="42"/>
      <c r="POF138" s="42"/>
      <c r="POG138" s="42"/>
      <c r="POH138" s="42"/>
      <c r="POI138" s="42"/>
      <c r="POJ138" s="42"/>
      <c r="POK138" s="42"/>
      <c r="POL138" s="42"/>
      <c r="POM138" s="42"/>
      <c r="PON138" s="42"/>
      <c r="POO138" s="42"/>
      <c r="POP138" s="42"/>
      <c r="POQ138" s="42"/>
      <c r="POR138" s="42"/>
      <c r="POS138" s="42"/>
      <c r="POT138" s="42"/>
      <c r="POU138" s="42"/>
      <c r="POV138" s="42"/>
      <c r="POW138" s="42"/>
      <c r="POX138" s="42"/>
      <c r="POY138" s="42"/>
      <c r="POZ138" s="42"/>
      <c r="PPA138" s="42"/>
      <c r="PPB138" s="42"/>
      <c r="PPC138" s="42"/>
      <c r="PPD138" s="42"/>
      <c r="PPE138" s="42"/>
      <c r="PPF138" s="42"/>
      <c r="PPG138" s="42"/>
      <c r="PPH138" s="42"/>
      <c r="PPI138" s="42"/>
      <c r="PPJ138" s="42"/>
      <c r="PPK138" s="42"/>
      <c r="PPL138" s="42"/>
      <c r="PPM138" s="42"/>
      <c r="PPN138" s="42"/>
      <c r="PPO138" s="42"/>
      <c r="PPP138" s="42"/>
      <c r="PPQ138" s="42"/>
      <c r="PPR138" s="42"/>
      <c r="PPS138" s="42"/>
      <c r="PPT138" s="42"/>
      <c r="PPU138" s="42"/>
      <c r="PPV138" s="42"/>
      <c r="PPW138" s="42"/>
      <c r="PPX138" s="42"/>
      <c r="PPY138" s="42"/>
      <c r="PPZ138" s="42"/>
      <c r="PQA138" s="42"/>
      <c r="PQB138" s="42"/>
      <c r="PQC138" s="42"/>
      <c r="PQD138" s="42"/>
      <c r="PQE138" s="42"/>
      <c r="PQF138" s="42"/>
      <c r="PQG138" s="42"/>
      <c r="PQH138" s="42"/>
      <c r="PQI138" s="42"/>
      <c r="PQJ138" s="42"/>
      <c r="PQK138" s="42"/>
      <c r="PQL138" s="42"/>
      <c r="PQM138" s="42"/>
      <c r="PQN138" s="42"/>
      <c r="PQO138" s="42"/>
      <c r="PQP138" s="42"/>
      <c r="PQQ138" s="42"/>
      <c r="PQR138" s="42"/>
      <c r="PQS138" s="42"/>
      <c r="PQT138" s="42"/>
      <c r="PQU138" s="42"/>
      <c r="PQV138" s="42"/>
      <c r="PQW138" s="42"/>
      <c r="PQX138" s="42"/>
      <c r="PQY138" s="42"/>
      <c r="PQZ138" s="42"/>
      <c r="PRA138" s="42"/>
      <c r="PRB138" s="42"/>
      <c r="PRC138" s="42"/>
      <c r="PRD138" s="42"/>
      <c r="PRE138" s="42"/>
      <c r="PRF138" s="42"/>
      <c r="PRG138" s="42"/>
      <c r="PRH138" s="42"/>
      <c r="PRI138" s="42"/>
      <c r="PRJ138" s="42"/>
      <c r="PRK138" s="42"/>
      <c r="PRL138" s="42"/>
      <c r="PRM138" s="42"/>
      <c r="PRN138" s="42"/>
      <c r="PRO138" s="42"/>
      <c r="PRP138" s="42"/>
      <c r="PRQ138" s="42"/>
      <c r="PRR138" s="42"/>
      <c r="PRS138" s="42"/>
      <c r="PRT138" s="42"/>
      <c r="PRU138" s="42"/>
      <c r="PRV138" s="42"/>
      <c r="PRW138" s="42"/>
      <c r="PRX138" s="42"/>
      <c r="PRY138" s="42"/>
      <c r="PRZ138" s="42"/>
      <c r="PSA138" s="42"/>
      <c r="PSB138" s="42"/>
      <c r="PSC138" s="42"/>
      <c r="PSD138" s="42"/>
      <c r="PSE138" s="42"/>
      <c r="PSF138" s="42"/>
      <c r="PSG138" s="42"/>
      <c r="PSH138" s="42"/>
      <c r="PSI138" s="42"/>
      <c r="PSJ138" s="42"/>
      <c r="PSK138" s="42"/>
      <c r="PSL138" s="42"/>
      <c r="PSM138" s="42"/>
      <c r="PSN138" s="42"/>
      <c r="PSO138" s="42"/>
      <c r="PSP138" s="42"/>
      <c r="PSQ138" s="42"/>
      <c r="PSR138" s="42"/>
      <c r="PSS138" s="42"/>
      <c r="PST138" s="42"/>
      <c r="PSU138" s="42"/>
      <c r="PSV138" s="42"/>
      <c r="PSW138" s="42"/>
      <c r="PSX138" s="42"/>
      <c r="PSY138" s="42"/>
      <c r="PSZ138" s="42"/>
      <c r="PTA138" s="42"/>
      <c r="PTB138" s="42"/>
      <c r="PTC138" s="42"/>
      <c r="PTD138" s="42"/>
      <c r="PTE138" s="42"/>
      <c r="PTF138" s="42"/>
      <c r="PTG138" s="42"/>
      <c r="PTH138" s="42"/>
      <c r="PTI138" s="42"/>
      <c r="PTJ138" s="42"/>
      <c r="PTK138" s="42"/>
      <c r="PTL138" s="42"/>
      <c r="PTM138" s="42"/>
      <c r="PTN138" s="42"/>
      <c r="PTO138" s="42"/>
      <c r="PTP138" s="42"/>
      <c r="PTQ138" s="42"/>
      <c r="PTR138" s="42"/>
      <c r="PTS138" s="42"/>
      <c r="PTT138" s="42"/>
      <c r="PTU138" s="42"/>
      <c r="PTV138" s="42"/>
      <c r="PTW138" s="42"/>
      <c r="PTX138" s="42"/>
      <c r="PTY138" s="42"/>
      <c r="PTZ138" s="42"/>
      <c r="PUA138" s="42"/>
      <c r="PUB138" s="42"/>
      <c r="PUC138" s="42"/>
      <c r="PUD138" s="42"/>
      <c r="PUE138" s="42"/>
      <c r="PUF138" s="42"/>
      <c r="PUG138" s="42"/>
      <c r="PUH138" s="42"/>
      <c r="PUI138" s="42"/>
      <c r="PUJ138" s="42"/>
      <c r="PUK138" s="42"/>
      <c r="PUL138" s="42"/>
      <c r="PUM138" s="42"/>
      <c r="PUN138" s="42"/>
      <c r="PUO138" s="42"/>
      <c r="PUP138" s="42"/>
      <c r="PUQ138" s="42"/>
      <c r="PUR138" s="42"/>
      <c r="PUS138" s="42"/>
      <c r="PUT138" s="42"/>
      <c r="PUU138" s="42"/>
      <c r="PUV138" s="42"/>
      <c r="PUW138" s="42"/>
      <c r="PUX138" s="42"/>
      <c r="PUY138" s="42"/>
      <c r="PUZ138" s="42"/>
      <c r="PVA138" s="42"/>
      <c r="PVB138" s="42"/>
      <c r="PVC138" s="42"/>
      <c r="PVD138" s="42"/>
      <c r="PVE138" s="42"/>
      <c r="PVF138" s="42"/>
      <c r="PVG138" s="42"/>
      <c r="PVH138" s="42"/>
      <c r="PVI138" s="42"/>
      <c r="PVJ138" s="42"/>
      <c r="PVK138" s="42"/>
      <c r="PVL138" s="42"/>
      <c r="PVM138" s="42"/>
      <c r="PVN138" s="42"/>
      <c r="PVO138" s="42"/>
      <c r="PVP138" s="42"/>
      <c r="PVQ138" s="42"/>
      <c r="PVR138" s="42"/>
      <c r="PVS138" s="42"/>
      <c r="PVT138" s="42"/>
      <c r="PVU138" s="42"/>
      <c r="PVV138" s="42"/>
      <c r="PVW138" s="42"/>
      <c r="PVX138" s="42"/>
      <c r="PVY138" s="42"/>
      <c r="PVZ138" s="42"/>
      <c r="PWA138" s="42"/>
      <c r="PWB138" s="42"/>
      <c r="PWC138" s="42"/>
      <c r="PWD138" s="42"/>
      <c r="PWE138" s="42"/>
      <c r="PWF138" s="42"/>
      <c r="PWG138" s="42"/>
      <c r="PWH138" s="42"/>
      <c r="PWI138" s="42"/>
      <c r="PWJ138" s="42"/>
      <c r="PWK138" s="42"/>
      <c r="PWL138" s="42"/>
      <c r="PWM138" s="42"/>
      <c r="PWN138" s="42"/>
      <c r="PWO138" s="42"/>
      <c r="PWP138" s="42"/>
      <c r="PWQ138" s="42"/>
      <c r="PWR138" s="42"/>
      <c r="PWS138" s="42"/>
      <c r="PWT138" s="42"/>
      <c r="PWU138" s="42"/>
      <c r="PWV138" s="42"/>
      <c r="PWW138" s="42"/>
      <c r="PWX138" s="42"/>
      <c r="PWY138" s="42"/>
      <c r="PWZ138" s="42"/>
      <c r="PXA138" s="42"/>
      <c r="PXB138" s="42"/>
      <c r="PXC138" s="42"/>
      <c r="PXD138" s="42"/>
      <c r="PXE138" s="42"/>
      <c r="PXF138" s="42"/>
      <c r="PXG138" s="42"/>
      <c r="PXH138" s="42"/>
      <c r="PXI138" s="42"/>
      <c r="PXJ138" s="42"/>
      <c r="PXK138" s="42"/>
      <c r="PXL138" s="42"/>
      <c r="PXM138" s="42"/>
      <c r="PXN138" s="42"/>
      <c r="PXO138" s="42"/>
      <c r="PXP138" s="42"/>
      <c r="PXQ138" s="42"/>
      <c r="PXR138" s="42"/>
      <c r="PXS138" s="42"/>
      <c r="PXT138" s="42"/>
      <c r="PXU138" s="42"/>
      <c r="PXV138" s="42"/>
      <c r="PXW138" s="42"/>
      <c r="PXX138" s="42"/>
      <c r="PXY138" s="42"/>
      <c r="PXZ138" s="42"/>
      <c r="PYA138" s="42"/>
      <c r="PYB138" s="42"/>
      <c r="PYC138" s="42"/>
      <c r="PYD138" s="42"/>
      <c r="PYE138" s="42"/>
      <c r="PYF138" s="42"/>
      <c r="PYG138" s="42"/>
      <c r="PYH138" s="42"/>
      <c r="PYI138" s="42"/>
      <c r="PYJ138" s="42"/>
      <c r="PYK138" s="42"/>
      <c r="PYL138" s="42"/>
      <c r="PYM138" s="42"/>
      <c r="PYN138" s="42"/>
      <c r="PYO138" s="42"/>
      <c r="PYP138" s="42"/>
      <c r="PYQ138" s="42"/>
      <c r="PYR138" s="42"/>
      <c r="PYS138" s="42"/>
      <c r="PYT138" s="42"/>
      <c r="PYU138" s="42"/>
      <c r="PYV138" s="42"/>
      <c r="PYW138" s="42"/>
      <c r="PYX138" s="42"/>
      <c r="PYY138" s="42"/>
      <c r="PYZ138" s="42"/>
      <c r="PZA138" s="42"/>
      <c r="PZB138" s="42"/>
      <c r="PZC138" s="42"/>
      <c r="PZD138" s="42"/>
      <c r="PZE138" s="42"/>
      <c r="PZF138" s="42"/>
      <c r="PZG138" s="42"/>
      <c r="PZH138" s="42"/>
      <c r="PZI138" s="42"/>
      <c r="PZJ138" s="42"/>
      <c r="PZK138" s="42"/>
      <c r="PZL138" s="42"/>
      <c r="PZM138" s="42"/>
      <c r="PZN138" s="42"/>
      <c r="PZO138" s="42"/>
      <c r="PZP138" s="42"/>
      <c r="PZQ138" s="42"/>
      <c r="PZR138" s="42"/>
      <c r="PZS138" s="42"/>
      <c r="PZT138" s="42"/>
      <c r="PZU138" s="42"/>
      <c r="PZV138" s="42"/>
      <c r="PZW138" s="42"/>
      <c r="PZX138" s="42"/>
      <c r="PZY138" s="42"/>
      <c r="PZZ138" s="42"/>
      <c r="QAA138" s="42"/>
      <c r="QAB138" s="42"/>
      <c r="QAC138" s="42"/>
      <c r="QAD138" s="42"/>
      <c r="QAE138" s="42"/>
      <c r="QAF138" s="42"/>
      <c r="QAG138" s="42"/>
      <c r="QAH138" s="42"/>
      <c r="QAI138" s="42"/>
      <c r="QAJ138" s="42"/>
      <c r="QAK138" s="42"/>
      <c r="QAL138" s="42"/>
      <c r="QAM138" s="42"/>
      <c r="QAN138" s="42"/>
      <c r="QAO138" s="42"/>
      <c r="QAP138" s="42"/>
      <c r="QAQ138" s="42"/>
      <c r="QAR138" s="42"/>
      <c r="QAS138" s="42"/>
      <c r="QAT138" s="42"/>
      <c r="QAU138" s="42"/>
      <c r="QAV138" s="42"/>
      <c r="QAW138" s="42"/>
      <c r="QAX138" s="42"/>
      <c r="QAY138" s="42"/>
      <c r="QAZ138" s="42"/>
      <c r="QBA138" s="42"/>
      <c r="QBB138" s="42"/>
      <c r="QBC138" s="42"/>
      <c r="QBD138" s="42"/>
      <c r="QBE138" s="42"/>
      <c r="QBF138" s="42"/>
      <c r="QBG138" s="42"/>
      <c r="QBH138" s="42"/>
      <c r="QBI138" s="42"/>
      <c r="QBJ138" s="42"/>
      <c r="QBK138" s="42"/>
      <c r="QBL138" s="42"/>
      <c r="QBM138" s="42"/>
      <c r="QBN138" s="42"/>
      <c r="QBO138" s="42"/>
      <c r="QBP138" s="42"/>
      <c r="QBQ138" s="42"/>
      <c r="QBR138" s="42"/>
      <c r="QBS138" s="42"/>
      <c r="QBT138" s="42"/>
      <c r="QBU138" s="42"/>
      <c r="QBV138" s="42"/>
      <c r="QBW138" s="42"/>
      <c r="QBX138" s="42"/>
      <c r="QBY138" s="42"/>
      <c r="QBZ138" s="42"/>
      <c r="QCA138" s="42"/>
      <c r="QCB138" s="42"/>
      <c r="QCC138" s="42"/>
      <c r="QCD138" s="42"/>
      <c r="QCE138" s="42"/>
      <c r="QCF138" s="42"/>
      <c r="QCG138" s="42"/>
      <c r="QCH138" s="42"/>
      <c r="QCI138" s="42"/>
      <c r="QCJ138" s="42"/>
      <c r="QCK138" s="42"/>
      <c r="QCL138" s="42"/>
      <c r="QCM138" s="42"/>
      <c r="QCN138" s="42"/>
      <c r="QCO138" s="42"/>
      <c r="QCP138" s="42"/>
      <c r="QCQ138" s="42"/>
      <c r="QCR138" s="42"/>
      <c r="QCS138" s="42"/>
      <c r="QCT138" s="42"/>
      <c r="QCU138" s="42"/>
      <c r="QCV138" s="42"/>
      <c r="QCW138" s="42"/>
      <c r="QCX138" s="42"/>
      <c r="QCY138" s="42"/>
      <c r="QCZ138" s="42"/>
      <c r="QDA138" s="42"/>
      <c r="QDB138" s="42"/>
      <c r="QDC138" s="42"/>
      <c r="QDD138" s="42"/>
      <c r="QDE138" s="42"/>
      <c r="QDF138" s="42"/>
      <c r="QDG138" s="42"/>
      <c r="QDH138" s="42"/>
      <c r="QDI138" s="42"/>
      <c r="QDJ138" s="42"/>
      <c r="QDK138" s="42"/>
      <c r="QDL138" s="42"/>
      <c r="QDM138" s="42"/>
      <c r="QDN138" s="42"/>
      <c r="QDO138" s="42"/>
      <c r="QDP138" s="42"/>
      <c r="QDQ138" s="42"/>
      <c r="QDR138" s="42"/>
      <c r="QDS138" s="42"/>
      <c r="QDT138" s="42"/>
      <c r="QDU138" s="42"/>
      <c r="QDV138" s="42"/>
      <c r="QDW138" s="42"/>
      <c r="QDX138" s="42"/>
      <c r="QDY138" s="42"/>
      <c r="QDZ138" s="42"/>
      <c r="QEA138" s="42"/>
      <c r="QEB138" s="42"/>
      <c r="QEC138" s="42"/>
      <c r="QED138" s="42"/>
      <c r="QEE138" s="42"/>
      <c r="QEF138" s="42"/>
      <c r="QEG138" s="42"/>
      <c r="QEH138" s="42"/>
      <c r="QEI138" s="42"/>
      <c r="QEJ138" s="42"/>
      <c r="QEK138" s="42"/>
      <c r="QEL138" s="42"/>
      <c r="QEM138" s="42"/>
      <c r="QEN138" s="42"/>
      <c r="QEO138" s="42"/>
      <c r="QEP138" s="42"/>
      <c r="QEQ138" s="42"/>
      <c r="QER138" s="42"/>
      <c r="QES138" s="42"/>
      <c r="QET138" s="42"/>
      <c r="QEU138" s="42"/>
      <c r="QEV138" s="42"/>
      <c r="QEW138" s="42"/>
      <c r="QEX138" s="42"/>
      <c r="QEY138" s="42"/>
      <c r="QEZ138" s="42"/>
      <c r="QFA138" s="42"/>
      <c r="QFB138" s="42"/>
      <c r="QFC138" s="42"/>
      <c r="QFD138" s="42"/>
      <c r="QFE138" s="42"/>
      <c r="QFF138" s="42"/>
      <c r="QFG138" s="42"/>
      <c r="QFH138" s="42"/>
      <c r="QFI138" s="42"/>
      <c r="QFJ138" s="42"/>
      <c r="QFK138" s="42"/>
      <c r="QFL138" s="42"/>
      <c r="QFM138" s="42"/>
      <c r="QFN138" s="42"/>
      <c r="QFO138" s="42"/>
      <c r="QFP138" s="42"/>
      <c r="QFQ138" s="42"/>
      <c r="QFR138" s="42"/>
      <c r="QFS138" s="42"/>
      <c r="QFT138" s="42"/>
      <c r="QFU138" s="42"/>
      <c r="QFV138" s="42"/>
      <c r="QFW138" s="42"/>
      <c r="QFX138" s="42"/>
      <c r="QFY138" s="42"/>
      <c r="QFZ138" s="42"/>
      <c r="QGA138" s="42"/>
      <c r="QGB138" s="42"/>
      <c r="QGC138" s="42"/>
      <c r="QGD138" s="42"/>
      <c r="QGE138" s="42"/>
      <c r="QGF138" s="42"/>
      <c r="QGG138" s="42"/>
      <c r="QGH138" s="42"/>
      <c r="QGI138" s="42"/>
      <c r="QGJ138" s="42"/>
      <c r="QGK138" s="42"/>
      <c r="QGL138" s="42"/>
      <c r="QGM138" s="42"/>
      <c r="QGN138" s="42"/>
      <c r="QGO138" s="42"/>
      <c r="QGP138" s="42"/>
      <c r="QGQ138" s="42"/>
      <c r="QGR138" s="42"/>
      <c r="QGS138" s="42"/>
      <c r="QGT138" s="42"/>
      <c r="QGU138" s="42"/>
      <c r="QGV138" s="42"/>
      <c r="QGW138" s="42"/>
      <c r="QGX138" s="42"/>
      <c r="QGY138" s="42"/>
      <c r="QGZ138" s="42"/>
      <c r="QHA138" s="42"/>
      <c r="QHB138" s="42"/>
      <c r="QHC138" s="42"/>
      <c r="QHD138" s="42"/>
      <c r="QHE138" s="42"/>
      <c r="QHF138" s="42"/>
      <c r="QHG138" s="42"/>
      <c r="QHH138" s="42"/>
      <c r="QHI138" s="42"/>
      <c r="QHJ138" s="42"/>
      <c r="QHK138" s="42"/>
      <c r="QHL138" s="42"/>
      <c r="QHM138" s="42"/>
      <c r="QHN138" s="42"/>
      <c r="QHO138" s="42"/>
      <c r="QHP138" s="42"/>
      <c r="QHQ138" s="42"/>
      <c r="QHR138" s="42"/>
      <c r="QHS138" s="42"/>
      <c r="QHT138" s="42"/>
      <c r="QHU138" s="42"/>
      <c r="QHV138" s="42"/>
      <c r="QHW138" s="42"/>
      <c r="QHX138" s="42"/>
      <c r="QHY138" s="42"/>
      <c r="QHZ138" s="42"/>
      <c r="QIA138" s="42"/>
      <c r="QIB138" s="42"/>
      <c r="QIC138" s="42"/>
      <c r="QID138" s="42"/>
      <c r="QIE138" s="42"/>
      <c r="QIF138" s="42"/>
      <c r="QIG138" s="42"/>
      <c r="QIH138" s="42"/>
      <c r="QII138" s="42"/>
      <c r="QIJ138" s="42"/>
      <c r="QIK138" s="42"/>
      <c r="QIL138" s="42"/>
      <c r="QIM138" s="42"/>
      <c r="QIN138" s="42"/>
      <c r="QIO138" s="42"/>
      <c r="QIP138" s="42"/>
      <c r="QIQ138" s="42"/>
      <c r="QIR138" s="42"/>
      <c r="QIS138" s="42"/>
      <c r="QIT138" s="42"/>
      <c r="QIU138" s="42"/>
      <c r="QIV138" s="42"/>
      <c r="QIW138" s="42"/>
      <c r="QIX138" s="42"/>
      <c r="QIY138" s="42"/>
      <c r="QIZ138" s="42"/>
      <c r="QJA138" s="42"/>
      <c r="QJB138" s="42"/>
      <c r="QJC138" s="42"/>
      <c r="QJD138" s="42"/>
      <c r="QJE138" s="42"/>
      <c r="QJF138" s="42"/>
      <c r="QJG138" s="42"/>
      <c r="QJH138" s="42"/>
      <c r="QJI138" s="42"/>
      <c r="QJJ138" s="42"/>
      <c r="QJK138" s="42"/>
      <c r="QJL138" s="42"/>
      <c r="QJM138" s="42"/>
      <c r="QJN138" s="42"/>
      <c r="QJO138" s="42"/>
      <c r="QJP138" s="42"/>
      <c r="QJQ138" s="42"/>
      <c r="QJR138" s="42"/>
      <c r="QJS138" s="42"/>
      <c r="QJT138" s="42"/>
      <c r="QJU138" s="42"/>
      <c r="QJV138" s="42"/>
      <c r="QJW138" s="42"/>
      <c r="QJX138" s="42"/>
      <c r="QJY138" s="42"/>
      <c r="QJZ138" s="42"/>
      <c r="QKA138" s="42"/>
      <c r="QKB138" s="42"/>
      <c r="QKC138" s="42"/>
      <c r="QKD138" s="42"/>
      <c r="QKE138" s="42"/>
      <c r="QKF138" s="42"/>
      <c r="QKG138" s="42"/>
      <c r="QKH138" s="42"/>
      <c r="QKI138" s="42"/>
      <c r="QKJ138" s="42"/>
      <c r="QKK138" s="42"/>
      <c r="QKL138" s="42"/>
      <c r="QKM138" s="42"/>
      <c r="QKN138" s="42"/>
      <c r="QKO138" s="42"/>
      <c r="QKP138" s="42"/>
      <c r="QKQ138" s="42"/>
      <c r="QKR138" s="42"/>
      <c r="QKS138" s="42"/>
      <c r="QKT138" s="42"/>
      <c r="QKU138" s="42"/>
      <c r="QKV138" s="42"/>
      <c r="QKW138" s="42"/>
      <c r="QKX138" s="42"/>
      <c r="QKY138" s="42"/>
      <c r="QKZ138" s="42"/>
      <c r="QLA138" s="42"/>
      <c r="QLB138" s="42"/>
      <c r="QLC138" s="42"/>
      <c r="QLD138" s="42"/>
      <c r="QLE138" s="42"/>
      <c r="QLF138" s="42"/>
      <c r="QLG138" s="42"/>
      <c r="QLH138" s="42"/>
      <c r="QLI138" s="42"/>
      <c r="QLJ138" s="42"/>
      <c r="QLK138" s="42"/>
      <c r="QLL138" s="42"/>
      <c r="QLM138" s="42"/>
      <c r="QLN138" s="42"/>
      <c r="QLO138" s="42"/>
      <c r="QLP138" s="42"/>
      <c r="QLQ138" s="42"/>
      <c r="QLR138" s="42"/>
      <c r="QLS138" s="42"/>
      <c r="QLT138" s="42"/>
      <c r="QLU138" s="42"/>
      <c r="QLV138" s="42"/>
      <c r="QLW138" s="42"/>
      <c r="QLX138" s="42"/>
      <c r="QLY138" s="42"/>
      <c r="QLZ138" s="42"/>
      <c r="QMA138" s="42"/>
      <c r="QMB138" s="42"/>
      <c r="QMC138" s="42"/>
      <c r="QMD138" s="42"/>
      <c r="QME138" s="42"/>
      <c r="QMF138" s="42"/>
      <c r="QMG138" s="42"/>
      <c r="QMH138" s="42"/>
      <c r="QMI138" s="42"/>
      <c r="QMJ138" s="42"/>
      <c r="QMK138" s="42"/>
      <c r="QML138" s="42"/>
      <c r="QMM138" s="42"/>
      <c r="QMN138" s="42"/>
      <c r="QMO138" s="42"/>
      <c r="QMP138" s="42"/>
      <c r="QMQ138" s="42"/>
      <c r="QMR138" s="42"/>
      <c r="QMS138" s="42"/>
      <c r="QMT138" s="42"/>
      <c r="QMU138" s="42"/>
      <c r="QMV138" s="42"/>
      <c r="QMW138" s="42"/>
      <c r="QMX138" s="42"/>
      <c r="QMY138" s="42"/>
      <c r="QMZ138" s="42"/>
      <c r="QNA138" s="42"/>
      <c r="QNB138" s="42"/>
      <c r="QNC138" s="42"/>
      <c r="QND138" s="42"/>
      <c r="QNE138" s="42"/>
      <c r="QNF138" s="42"/>
      <c r="QNG138" s="42"/>
      <c r="QNH138" s="42"/>
      <c r="QNI138" s="42"/>
      <c r="QNJ138" s="42"/>
      <c r="QNK138" s="42"/>
      <c r="QNL138" s="42"/>
      <c r="QNM138" s="42"/>
      <c r="QNN138" s="42"/>
      <c r="QNO138" s="42"/>
      <c r="QNP138" s="42"/>
      <c r="QNQ138" s="42"/>
      <c r="QNR138" s="42"/>
      <c r="QNS138" s="42"/>
      <c r="QNT138" s="42"/>
      <c r="QNU138" s="42"/>
      <c r="QNV138" s="42"/>
      <c r="QNW138" s="42"/>
      <c r="QNX138" s="42"/>
      <c r="QNY138" s="42"/>
      <c r="QNZ138" s="42"/>
      <c r="QOA138" s="42"/>
      <c r="QOB138" s="42"/>
      <c r="QOC138" s="42"/>
      <c r="QOD138" s="42"/>
      <c r="QOE138" s="42"/>
      <c r="QOF138" s="42"/>
      <c r="QOG138" s="42"/>
      <c r="QOH138" s="42"/>
      <c r="QOI138" s="42"/>
      <c r="QOJ138" s="42"/>
      <c r="QOK138" s="42"/>
      <c r="QOL138" s="42"/>
      <c r="QOM138" s="42"/>
      <c r="QON138" s="42"/>
      <c r="QOO138" s="42"/>
      <c r="QOP138" s="42"/>
      <c r="QOQ138" s="42"/>
      <c r="QOR138" s="42"/>
      <c r="QOS138" s="42"/>
      <c r="QOT138" s="42"/>
      <c r="QOU138" s="42"/>
      <c r="QOV138" s="42"/>
      <c r="QOW138" s="42"/>
      <c r="QOX138" s="42"/>
      <c r="QOY138" s="42"/>
      <c r="QOZ138" s="42"/>
      <c r="QPA138" s="42"/>
      <c r="QPB138" s="42"/>
      <c r="QPC138" s="42"/>
      <c r="QPD138" s="42"/>
      <c r="QPE138" s="42"/>
      <c r="QPF138" s="42"/>
      <c r="QPG138" s="42"/>
      <c r="QPH138" s="42"/>
      <c r="QPI138" s="42"/>
      <c r="QPJ138" s="42"/>
      <c r="QPK138" s="42"/>
      <c r="QPL138" s="42"/>
      <c r="QPM138" s="42"/>
      <c r="QPN138" s="42"/>
      <c r="QPO138" s="42"/>
      <c r="QPP138" s="42"/>
      <c r="QPQ138" s="42"/>
      <c r="QPR138" s="42"/>
      <c r="QPS138" s="42"/>
      <c r="QPT138" s="42"/>
      <c r="QPU138" s="42"/>
      <c r="QPV138" s="42"/>
      <c r="QPW138" s="42"/>
      <c r="QPX138" s="42"/>
      <c r="QPY138" s="42"/>
      <c r="QPZ138" s="42"/>
      <c r="QQA138" s="42"/>
      <c r="QQB138" s="42"/>
      <c r="QQC138" s="42"/>
      <c r="QQD138" s="42"/>
      <c r="QQE138" s="42"/>
      <c r="QQF138" s="42"/>
      <c r="QQG138" s="42"/>
      <c r="QQH138" s="42"/>
      <c r="QQI138" s="42"/>
      <c r="QQJ138" s="42"/>
      <c r="QQK138" s="42"/>
      <c r="QQL138" s="42"/>
      <c r="QQM138" s="42"/>
      <c r="QQN138" s="42"/>
      <c r="QQO138" s="42"/>
      <c r="QQP138" s="42"/>
      <c r="QQQ138" s="42"/>
      <c r="QQR138" s="42"/>
      <c r="QQS138" s="42"/>
      <c r="QQT138" s="42"/>
      <c r="QQU138" s="42"/>
      <c r="QQV138" s="42"/>
      <c r="QQW138" s="42"/>
      <c r="QQX138" s="42"/>
      <c r="QQY138" s="42"/>
      <c r="QQZ138" s="42"/>
      <c r="QRA138" s="42"/>
      <c r="QRB138" s="42"/>
      <c r="QRC138" s="42"/>
      <c r="QRD138" s="42"/>
      <c r="QRE138" s="42"/>
      <c r="QRF138" s="42"/>
      <c r="QRG138" s="42"/>
      <c r="QRH138" s="42"/>
      <c r="QRI138" s="42"/>
      <c r="QRJ138" s="42"/>
      <c r="QRK138" s="42"/>
      <c r="QRL138" s="42"/>
      <c r="QRM138" s="42"/>
      <c r="QRN138" s="42"/>
      <c r="QRO138" s="42"/>
      <c r="QRP138" s="42"/>
      <c r="QRQ138" s="42"/>
      <c r="QRR138" s="42"/>
      <c r="QRS138" s="42"/>
      <c r="QRT138" s="42"/>
      <c r="QRU138" s="42"/>
      <c r="QRV138" s="42"/>
      <c r="QRW138" s="42"/>
      <c r="QRX138" s="42"/>
      <c r="QRY138" s="42"/>
      <c r="QRZ138" s="42"/>
      <c r="QSA138" s="42"/>
      <c r="QSB138" s="42"/>
      <c r="QSC138" s="42"/>
      <c r="QSD138" s="42"/>
      <c r="QSE138" s="42"/>
      <c r="QSF138" s="42"/>
      <c r="QSG138" s="42"/>
      <c r="QSH138" s="42"/>
      <c r="QSI138" s="42"/>
      <c r="QSJ138" s="42"/>
      <c r="QSK138" s="42"/>
      <c r="QSL138" s="42"/>
      <c r="QSM138" s="42"/>
      <c r="QSN138" s="42"/>
      <c r="QSO138" s="42"/>
      <c r="QSP138" s="42"/>
      <c r="QSQ138" s="42"/>
      <c r="QSR138" s="42"/>
      <c r="QSS138" s="42"/>
      <c r="QST138" s="42"/>
      <c r="QSU138" s="42"/>
      <c r="QSV138" s="42"/>
      <c r="QSW138" s="42"/>
      <c r="QSX138" s="42"/>
      <c r="QSY138" s="42"/>
      <c r="QSZ138" s="42"/>
      <c r="QTA138" s="42"/>
      <c r="QTB138" s="42"/>
      <c r="QTC138" s="42"/>
      <c r="QTD138" s="42"/>
      <c r="QTE138" s="42"/>
      <c r="QTF138" s="42"/>
      <c r="QTG138" s="42"/>
      <c r="QTH138" s="42"/>
      <c r="QTI138" s="42"/>
      <c r="QTJ138" s="42"/>
      <c r="QTK138" s="42"/>
      <c r="QTL138" s="42"/>
      <c r="QTM138" s="42"/>
      <c r="QTN138" s="42"/>
      <c r="QTO138" s="42"/>
      <c r="QTP138" s="42"/>
      <c r="QTQ138" s="42"/>
      <c r="QTR138" s="42"/>
      <c r="QTS138" s="42"/>
      <c r="QTT138" s="42"/>
      <c r="QTU138" s="42"/>
      <c r="QTV138" s="42"/>
      <c r="QTW138" s="42"/>
      <c r="QTX138" s="42"/>
      <c r="QTY138" s="42"/>
      <c r="QTZ138" s="42"/>
      <c r="QUA138" s="42"/>
      <c r="QUB138" s="42"/>
      <c r="QUC138" s="42"/>
      <c r="QUD138" s="42"/>
      <c r="QUE138" s="42"/>
      <c r="QUF138" s="42"/>
      <c r="QUG138" s="42"/>
      <c r="QUH138" s="42"/>
      <c r="QUI138" s="42"/>
      <c r="QUJ138" s="42"/>
      <c r="QUK138" s="42"/>
      <c r="QUL138" s="42"/>
      <c r="QUM138" s="42"/>
      <c r="QUN138" s="42"/>
      <c r="QUO138" s="42"/>
      <c r="QUP138" s="42"/>
      <c r="QUQ138" s="42"/>
      <c r="QUR138" s="42"/>
      <c r="QUS138" s="42"/>
      <c r="QUT138" s="42"/>
      <c r="QUU138" s="42"/>
      <c r="QUV138" s="42"/>
      <c r="QUW138" s="42"/>
      <c r="QUX138" s="42"/>
      <c r="QUY138" s="42"/>
      <c r="QUZ138" s="42"/>
      <c r="QVA138" s="42"/>
      <c r="QVB138" s="42"/>
      <c r="QVC138" s="42"/>
      <c r="QVD138" s="42"/>
      <c r="QVE138" s="42"/>
      <c r="QVF138" s="42"/>
      <c r="QVG138" s="42"/>
      <c r="QVH138" s="42"/>
      <c r="QVI138" s="42"/>
      <c r="QVJ138" s="42"/>
      <c r="QVK138" s="42"/>
      <c r="QVL138" s="42"/>
      <c r="QVM138" s="42"/>
      <c r="QVN138" s="42"/>
      <c r="QVO138" s="42"/>
      <c r="QVP138" s="42"/>
      <c r="QVQ138" s="42"/>
      <c r="QVR138" s="42"/>
      <c r="QVS138" s="42"/>
      <c r="QVT138" s="42"/>
      <c r="QVU138" s="42"/>
      <c r="QVV138" s="42"/>
      <c r="QVW138" s="42"/>
      <c r="QVX138" s="42"/>
      <c r="QVY138" s="42"/>
      <c r="QVZ138" s="42"/>
      <c r="QWA138" s="42"/>
      <c r="QWB138" s="42"/>
      <c r="QWC138" s="42"/>
      <c r="QWD138" s="42"/>
      <c r="QWE138" s="42"/>
      <c r="QWF138" s="42"/>
      <c r="QWG138" s="42"/>
      <c r="QWH138" s="42"/>
      <c r="QWI138" s="42"/>
      <c r="QWJ138" s="42"/>
      <c r="QWK138" s="42"/>
      <c r="QWL138" s="42"/>
      <c r="QWM138" s="42"/>
      <c r="QWN138" s="42"/>
      <c r="QWO138" s="42"/>
      <c r="QWP138" s="42"/>
      <c r="QWQ138" s="42"/>
      <c r="QWR138" s="42"/>
      <c r="QWS138" s="42"/>
      <c r="QWT138" s="42"/>
      <c r="QWU138" s="42"/>
      <c r="QWV138" s="42"/>
      <c r="QWW138" s="42"/>
      <c r="QWX138" s="42"/>
      <c r="QWY138" s="42"/>
      <c r="QWZ138" s="42"/>
      <c r="QXA138" s="42"/>
      <c r="QXB138" s="42"/>
      <c r="QXC138" s="42"/>
      <c r="QXD138" s="42"/>
      <c r="QXE138" s="42"/>
      <c r="QXF138" s="42"/>
      <c r="QXG138" s="42"/>
      <c r="QXH138" s="42"/>
      <c r="QXI138" s="42"/>
      <c r="QXJ138" s="42"/>
      <c r="QXK138" s="42"/>
      <c r="QXL138" s="42"/>
      <c r="QXM138" s="42"/>
      <c r="QXN138" s="42"/>
      <c r="QXO138" s="42"/>
      <c r="QXP138" s="42"/>
      <c r="QXQ138" s="42"/>
      <c r="QXR138" s="42"/>
      <c r="QXS138" s="42"/>
      <c r="QXT138" s="42"/>
      <c r="QXU138" s="42"/>
      <c r="QXV138" s="42"/>
      <c r="QXW138" s="42"/>
      <c r="QXX138" s="42"/>
      <c r="QXY138" s="42"/>
      <c r="QXZ138" s="42"/>
      <c r="QYA138" s="42"/>
      <c r="QYB138" s="42"/>
      <c r="QYC138" s="42"/>
      <c r="QYD138" s="42"/>
      <c r="QYE138" s="42"/>
      <c r="QYF138" s="42"/>
      <c r="QYG138" s="42"/>
      <c r="QYH138" s="42"/>
      <c r="QYI138" s="42"/>
      <c r="QYJ138" s="42"/>
      <c r="QYK138" s="42"/>
      <c r="QYL138" s="42"/>
      <c r="QYM138" s="42"/>
      <c r="QYN138" s="42"/>
      <c r="QYO138" s="42"/>
      <c r="QYP138" s="42"/>
      <c r="QYQ138" s="42"/>
      <c r="QYR138" s="42"/>
      <c r="QYS138" s="42"/>
      <c r="QYT138" s="42"/>
      <c r="QYU138" s="42"/>
      <c r="QYV138" s="42"/>
      <c r="QYW138" s="42"/>
      <c r="QYX138" s="42"/>
      <c r="QYY138" s="42"/>
      <c r="QYZ138" s="42"/>
      <c r="QZA138" s="42"/>
      <c r="QZB138" s="42"/>
      <c r="QZC138" s="42"/>
      <c r="QZD138" s="42"/>
      <c r="QZE138" s="42"/>
      <c r="QZF138" s="42"/>
      <c r="QZG138" s="42"/>
      <c r="QZH138" s="42"/>
      <c r="QZI138" s="42"/>
      <c r="QZJ138" s="42"/>
      <c r="QZK138" s="42"/>
      <c r="QZL138" s="42"/>
      <c r="QZM138" s="42"/>
      <c r="QZN138" s="42"/>
      <c r="QZO138" s="42"/>
      <c r="QZP138" s="42"/>
      <c r="QZQ138" s="42"/>
      <c r="QZR138" s="42"/>
      <c r="QZS138" s="42"/>
      <c r="QZT138" s="42"/>
      <c r="QZU138" s="42"/>
      <c r="QZV138" s="42"/>
      <c r="QZW138" s="42"/>
      <c r="QZX138" s="42"/>
      <c r="QZY138" s="42"/>
      <c r="QZZ138" s="42"/>
      <c r="RAA138" s="42"/>
      <c r="RAB138" s="42"/>
      <c r="RAC138" s="42"/>
      <c r="RAD138" s="42"/>
      <c r="RAE138" s="42"/>
      <c r="RAF138" s="42"/>
      <c r="RAG138" s="42"/>
      <c r="RAH138" s="42"/>
      <c r="RAI138" s="42"/>
      <c r="RAJ138" s="42"/>
      <c r="RAK138" s="42"/>
      <c r="RAL138" s="42"/>
      <c r="RAM138" s="42"/>
      <c r="RAN138" s="42"/>
      <c r="RAO138" s="42"/>
      <c r="RAP138" s="42"/>
      <c r="RAQ138" s="42"/>
      <c r="RAR138" s="42"/>
      <c r="RAS138" s="42"/>
      <c r="RAT138" s="42"/>
      <c r="RAU138" s="42"/>
      <c r="RAV138" s="42"/>
      <c r="RAW138" s="42"/>
      <c r="RAX138" s="42"/>
      <c r="RAY138" s="42"/>
      <c r="RAZ138" s="42"/>
      <c r="RBA138" s="42"/>
      <c r="RBB138" s="42"/>
      <c r="RBC138" s="42"/>
      <c r="RBD138" s="42"/>
      <c r="RBE138" s="42"/>
      <c r="RBF138" s="42"/>
      <c r="RBG138" s="42"/>
      <c r="RBH138" s="42"/>
      <c r="RBI138" s="42"/>
      <c r="RBJ138" s="42"/>
      <c r="RBK138" s="42"/>
      <c r="RBL138" s="42"/>
      <c r="RBM138" s="42"/>
      <c r="RBN138" s="42"/>
      <c r="RBO138" s="42"/>
      <c r="RBP138" s="42"/>
      <c r="RBQ138" s="42"/>
      <c r="RBR138" s="42"/>
      <c r="RBS138" s="42"/>
      <c r="RBT138" s="42"/>
      <c r="RBU138" s="42"/>
      <c r="RBV138" s="42"/>
      <c r="RBW138" s="42"/>
      <c r="RBX138" s="42"/>
      <c r="RBY138" s="42"/>
      <c r="RBZ138" s="42"/>
      <c r="RCA138" s="42"/>
      <c r="RCB138" s="42"/>
      <c r="RCC138" s="42"/>
      <c r="RCD138" s="42"/>
      <c r="RCE138" s="42"/>
      <c r="RCF138" s="42"/>
      <c r="RCG138" s="42"/>
      <c r="RCH138" s="42"/>
      <c r="RCI138" s="42"/>
      <c r="RCJ138" s="42"/>
      <c r="RCK138" s="42"/>
      <c r="RCL138" s="42"/>
      <c r="RCM138" s="42"/>
      <c r="RCN138" s="42"/>
      <c r="RCO138" s="42"/>
      <c r="RCP138" s="42"/>
      <c r="RCQ138" s="42"/>
      <c r="RCR138" s="42"/>
      <c r="RCS138" s="42"/>
      <c r="RCT138" s="42"/>
      <c r="RCU138" s="42"/>
      <c r="RCV138" s="42"/>
      <c r="RCW138" s="42"/>
      <c r="RCX138" s="42"/>
      <c r="RCY138" s="42"/>
      <c r="RCZ138" s="42"/>
      <c r="RDA138" s="42"/>
      <c r="RDB138" s="42"/>
      <c r="RDC138" s="42"/>
      <c r="RDD138" s="42"/>
      <c r="RDE138" s="42"/>
      <c r="RDF138" s="42"/>
      <c r="RDG138" s="42"/>
      <c r="RDH138" s="42"/>
      <c r="RDI138" s="42"/>
      <c r="RDJ138" s="42"/>
      <c r="RDK138" s="42"/>
      <c r="RDL138" s="42"/>
      <c r="RDM138" s="42"/>
      <c r="RDN138" s="42"/>
      <c r="RDO138" s="42"/>
      <c r="RDP138" s="42"/>
      <c r="RDQ138" s="42"/>
      <c r="RDR138" s="42"/>
      <c r="RDS138" s="42"/>
      <c r="RDT138" s="42"/>
      <c r="RDU138" s="42"/>
      <c r="RDV138" s="42"/>
      <c r="RDW138" s="42"/>
      <c r="RDX138" s="42"/>
      <c r="RDY138" s="42"/>
      <c r="RDZ138" s="42"/>
      <c r="REA138" s="42"/>
      <c r="REB138" s="42"/>
      <c r="REC138" s="42"/>
      <c r="RED138" s="42"/>
      <c r="REE138" s="42"/>
      <c r="REF138" s="42"/>
      <c r="REG138" s="42"/>
      <c r="REH138" s="42"/>
      <c r="REI138" s="42"/>
      <c r="REJ138" s="42"/>
      <c r="REK138" s="42"/>
      <c r="REL138" s="42"/>
      <c r="REM138" s="42"/>
      <c r="REN138" s="42"/>
      <c r="REO138" s="42"/>
      <c r="REP138" s="42"/>
      <c r="REQ138" s="42"/>
      <c r="RER138" s="42"/>
      <c r="RES138" s="42"/>
      <c r="RET138" s="42"/>
      <c r="REU138" s="42"/>
      <c r="REV138" s="42"/>
      <c r="REW138" s="42"/>
      <c r="REX138" s="42"/>
      <c r="REY138" s="42"/>
      <c r="REZ138" s="42"/>
      <c r="RFA138" s="42"/>
      <c r="RFB138" s="42"/>
      <c r="RFC138" s="42"/>
      <c r="RFD138" s="42"/>
      <c r="RFE138" s="42"/>
      <c r="RFF138" s="42"/>
      <c r="RFG138" s="42"/>
      <c r="RFH138" s="42"/>
      <c r="RFI138" s="42"/>
      <c r="RFJ138" s="42"/>
      <c r="RFK138" s="42"/>
      <c r="RFL138" s="42"/>
      <c r="RFM138" s="42"/>
      <c r="RFN138" s="42"/>
      <c r="RFO138" s="42"/>
      <c r="RFP138" s="42"/>
      <c r="RFQ138" s="42"/>
      <c r="RFR138" s="42"/>
      <c r="RFS138" s="42"/>
      <c r="RFT138" s="42"/>
      <c r="RFU138" s="42"/>
      <c r="RFV138" s="42"/>
      <c r="RFW138" s="42"/>
      <c r="RFX138" s="42"/>
      <c r="RFY138" s="42"/>
      <c r="RFZ138" s="42"/>
      <c r="RGA138" s="42"/>
      <c r="RGB138" s="42"/>
      <c r="RGC138" s="42"/>
      <c r="RGD138" s="42"/>
      <c r="RGE138" s="42"/>
      <c r="RGF138" s="42"/>
      <c r="RGG138" s="42"/>
      <c r="RGH138" s="42"/>
      <c r="RGI138" s="42"/>
      <c r="RGJ138" s="42"/>
      <c r="RGK138" s="42"/>
      <c r="RGL138" s="42"/>
      <c r="RGM138" s="42"/>
      <c r="RGN138" s="42"/>
      <c r="RGO138" s="42"/>
      <c r="RGP138" s="42"/>
      <c r="RGQ138" s="42"/>
      <c r="RGR138" s="42"/>
      <c r="RGS138" s="42"/>
      <c r="RGT138" s="42"/>
      <c r="RGU138" s="42"/>
      <c r="RGV138" s="42"/>
      <c r="RGW138" s="42"/>
      <c r="RGX138" s="42"/>
      <c r="RGY138" s="42"/>
      <c r="RGZ138" s="42"/>
      <c r="RHA138" s="42"/>
      <c r="RHB138" s="42"/>
      <c r="RHC138" s="42"/>
      <c r="RHD138" s="42"/>
      <c r="RHE138" s="42"/>
      <c r="RHF138" s="42"/>
      <c r="RHG138" s="42"/>
      <c r="RHH138" s="42"/>
      <c r="RHI138" s="42"/>
      <c r="RHJ138" s="42"/>
      <c r="RHK138" s="42"/>
      <c r="RHL138" s="42"/>
      <c r="RHM138" s="42"/>
      <c r="RHN138" s="42"/>
      <c r="RHO138" s="42"/>
      <c r="RHP138" s="42"/>
      <c r="RHQ138" s="42"/>
      <c r="RHR138" s="42"/>
      <c r="RHS138" s="42"/>
      <c r="RHT138" s="42"/>
      <c r="RHU138" s="42"/>
      <c r="RHV138" s="42"/>
      <c r="RHW138" s="42"/>
      <c r="RHX138" s="42"/>
      <c r="RHY138" s="42"/>
      <c r="RHZ138" s="42"/>
      <c r="RIA138" s="42"/>
      <c r="RIB138" s="42"/>
      <c r="RIC138" s="42"/>
      <c r="RID138" s="42"/>
      <c r="RIE138" s="42"/>
      <c r="RIF138" s="42"/>
      <c r="RIG138" s="42"/>
      <c r="RIH138" s="42"/>
      <c r="RII138" s="42"/>
      <c r="RIJ138" s="42"/>
      <c r="RIK138" s="42"/>
      <c r="RIL138" s="42"/>
      <c r="RIM138" s="42"/>
      <c r="RIN138" s="42"/>
      <c r="RIO138" s="42"/>
      <c r="RIP138" s="42"/>
      <c r="RIQ138" s="42"/>
      <c r="RIR138" s="42"/>
      <c r="RIS138" s="42"/>
      <c r="RIT138" s="42"/>
      <c r="RIU138" s="42"/>
      <c r="RIV138" s="42"/>
      <c r="RIW138" s="42"/>
      <c r="RIX138" s="42"/>
      <c r="RIY138" s="42"/>
      <c r="RIZ138" s="42"/>
      <c r="RJA138" s="42"/>
      <c r="RJB138" s="42"/>
      <c r="RJC138" s="42"/>
      <c r="RJD138" s="42"/>
      <c r="RJE138" s="42"/>
      <c r="RJF138" s="42"/>
      <c r="RJG138" s="42"/>
      <c r="RJH138" s="42"/>
      <c r="RJI138" s="42"/>
      <c r="RJJ138" s="42"/>
      <c r="RJK138" s="42"/>
      <c r="RJL138" s="42"/>
      <c r="RJM138" s="42"/>
      <c r="RJN138" s="42"/>
      <c r="RJO138" s="42"/>
      <c r="RJP138" s="42"/>
      <c r="RJQ138" s="42"/>
      <c r="RJR138" s="42"/>
      <c r="RJS138" s="42"/>
      <c r="RJT138" s="42"/>
      <c r="RJU138" s="42"/>
      <c r="RJV138" s="42"/>
      <c r="RJW138" s="42"/>
      <c r="RJX138" s="42"/>
      <c r="RJY138" s="42"/>
      <c r="RJZ138" s="42"/>
      <c r="RKA138" s="42"/>
      <c r="RKB138" s="42"/>
      <c r="RKC138" s="42"/>
      <c r="RKD138" s="42"/>
      <c r="RKE138" s="42"/>
      <c r="RKF138" s="42"/>
      <c r="RKG138" s="42"/>
      <c r="RKH138" s="42"/>
      <c r="RKI138" s="42"/>
      <c r="RKJ138" s="42"/>
      <c r="RKK138" s="42"/>
      <c r="RKL138" s="42"/>
      <c r="RKM138" s="42"/>
      <c r="RKN138" s="42"/>
      <c r="RKO138" s="42"/>
      <c r="RKP138" s="42"/>
      <c r="RKQ138" s="42"/>
      <c r="RKR138" s="42"/>
      <c r="RKS138" s="42"/>
      <c r="RKT138" s="42"/>
      <c r="RKU138" s="42"/>
      <c r="RKV138" s="42"/>
      <c r="RKW138" s="42"/>
      <c r="RKX138" s="42"/>
      <c r="RKY138" s="42"/>
      <c r="RKZ138" s="42"/>
      <c r="RLA138" s="42"/>
      <c r="RLB138" s="42"/>
      <c r="RLC138" s="42"/>
      <c r="RLD138" s="42"/>
      <c r="RLE138" s="42"/>
      <c r="RLF138" s="42"/>
      <c r="RLG138" s="42"/>
      <c r="RLH138" s="42"/>
      <c r="RLI138" s="42"/>
      <c r="RLJ138" s="42"/>
      <c r="RLK138" s="42"/>
      <c r="RLL138" s="42"/>
      <c r="RLM138" s="42"/>
      <c r="RLN138" s="42"/>
      <c r="RLO138" s="42"/>
      <c r="RLP138" s="42"/>
      <c r="RLQ138" s="42"/>
      <c r="RLR138" s="42"/>
      <c r="RLS138" s="42"/>
      <c r="RLT138" s="42"/>
      <c r="RLU138" s="42"/>
      <c r="RLV138" s="42"/>
      <c r="RLW138" s="42"/>
      <c r="RLX138" s="42"/>
      <c r="RLY138" s="42"/>
      <c r="RLZ138" s="42"/>
      <c r="RMA138" s="42"/>
      <c r="RMB138" s="42"/>
      <c r="RMC138" s="42"/>
      <c r="RMD138" s="42"/>
      <c r="RME138" s="42"/>
      <c r="RMF138" s="42"/>
      <c r="RMG138" s="42"/>
      <c r="RMH138" s="42"/>
      <c r="RMI138" s="42"/>
      <c r="RMJ138" s="42"/>
      <c r="RMK138" s="42"/>
      <c r="RML138" s="42"/>
      <c r="RMM138" s="42"/>
      <c r="RMN138" s="42"/>
      <c r="RMO138" s="42"/>
      <c r="RMP138" s="42"/>
      <c r="RMQ138" s="42"/>
      <c r="RMR138" s="42"/>
      <c r="RMS138" s="42"/>
      <c r="RMT138" s="42"/>
      <c r="RMU138" s="42"/>
      <c r="RMV138" s="42"/>
      <c r="RMW138" s="42"/>
      <c r="RMX138" s="42"/>
      <c r="RMY138" s="42"/>
      <c r="RMZ138" s="42"/>
      <c r="RNA138" s="42"/>
      <c r="RNB138" s="42"/>
      <c r="RNC138" s="42"/>
      <c r="RND138" s="42"/>
      <c r="RNE138" s="42"/>
      <c r="RNF138" s="42"/>
      <c r="RNG138" s="42"/>
      <c r="RNH138" s="42"/>
      <c r="RNI138" s="42"/>
      <c r="RNJ138" s="42"/>
      <c r="RNK138" s="42"/>
      <c r="RNL138" s="42"/>
      <c r="RNM138" s="42"/>
      <c r="RNN138" s="42"/>
      <c r="RNO138" s="42"/>
      <c r="RNP138" s="42"/>
      <c r="RNQ138" s="42"/>
      <c r="RNR138" s="42"/>
      <c r="RNS138" s="42"/>
      <c r="RNT138" s="42"/>
      <c r="RNU138" s="42"/>
      <c r="RNV138" s="42"/>
      <c r="RNW138" s="42"/>
      <c r="RNX138" s="42"/>
      <c r="RNY138" s="42"/>
      <c r="RNZ138" s="42"/>
      <c r="ROA138" s="42"/>
      <c r="ROB138" s="42"/>
      <c r="ROC138" s="42"/>
      <c r="ROD138" s="42"/>
      <c r="ROE138" s="42"/>
      <c r="ROF138" s="42"/>
      <c r="ROG138" s="42"/>
      <c r="ROH138" s="42"/>
      <c r="ROI138" s="42"/>
      <c r="ROJ138" s="42"/>
      <c r="ROK138" s="42"/>
      <c r="ROL138" s="42"/>
      <c r="ROM138" s="42"/>
      <c r="RON138" s="42"/>
      <c r="ROO138" s="42"/>
      <c r="ROP138" s="42"/>
      <c r="ROQ138" s="42"/>
      <c r="ROR138" s="42"/>
      <c r="ROS138" s="42"/>
      <c r="ROT138" s="42"/>
      <c r="ROU138" s="42"/>
      <c r="ROV138" s="42"/>
      <c r="ROW138" s="42"/>
      <c r="ROX138" s="42"/>
      <c r="ROY138" s="42"/>
      <c r="ROZ138" s="42"/>
      <c r="RPA138" s="42"/>
      <c r="RPB138" s="42"/>
      <c r="RPC138" s="42"/>
      <c r="RPD138" s="42"/>
      <c r="RPE138" s="42"/>
      <c r="RPF138" s="42"/>
      <c r="RPG138" s="42"/>
      <c r="RPH138" s="42"/>
      <c r="RPI138" s="42"/>
      <c r="RPJ138" s="42"/>
      <c r="RPK138" s="42"/>
      <c r="RPL138" s="42"/>
      <c r="RPM138" s="42"/>
      <c r="RPN138" s="42"/>
      <c r="RPO138" s="42"/>
      <c r="RPP138" s="42"/>
      <c r="RPQ138" s="42"/>
      <c r="RPR138" s="42"/>
      <c r="RPS138" s="42"/>
      <c r="RPT138" s="42"/>
      <c r="RPU138" s="42"/>
      <c r="RPV138" s="42"/>
      <c r="RPW138" s="42"/>
      <c r="RPX138" s="42"/>
      <c r="RPY138" s="42"/>
      <c r="RPZ138" s="42"/>
      <c r="RQA138" s="42"/>
      <c r="RQB138" s="42"/>
      <c r="RQC138" s="42"/>
      <c r="RQD138" s="42"/>
      <c r="RQE138" s="42"/>
      <c r="RQF138" s="42"/>
      <c r="RQG138" s="42"/>
      <c r="RQH138" s="42"/>
      <c r="RQI138" s="42"/>
      <c r="RQJ138" s="42"/>
      <c r="RQK138" s="42"/>
      <c r="RQL138" s="42"/>
      <c r="RQM138" s="42"/>
      <c r="RQN138" s="42"/>
      <c r="RQO138" s="42"/>
      <c r="RQP138" s="42"/>
      <c r="RQQ138" s="42"/>
      <c r="RQR138" s="42"/>
      <c r="RQS138" s="42"/>
      <c r="RQT138" s="42"/>
      <c r="RQU138" s="42"/>
      <c r="RQV138" s="42"/>
      <c r="RQW138" s="42"/>
      <c r="RQX138" s="42"/>
      <c r="RQY138" s="42"/>
      <c r="RQZ138" s="42"/>
      <c r="RRA138" s="42"/>
      <c r="RRB138" s="42"/>
      <c r="RRC138" s="42"/>
      <c r="RRD138" s="42"/>
      <c r="RRE138" s="42"/>
      <c r="RRF138" s="42"/>
      <c r="RRG138" s="42"/>
      <c r="RRH138" s="42"/>
      <c r="RRI138" s="42"/>
      <c r="RRJ138" s="42"/>
      <c r="RRK138" s="42"/>
      <c r="RRL138" s="42"/>
      <c r="RRM138" s="42"/>
      <c r="RRN138" s="42"/>
      <c r="RRO138" s="42"/>
      <c r="RRP138" s="42"/>
      <c r="RRQ138" s="42"/>
      <c r="RRR138" s="42"/>
      <c r="RRS138" s="42"/>
      <c r="RRT138" s="42"/>
      <c r="RRU138" s="42"/>
      <c r="RRV138" s="42"/>
      <c r="RRW138" s="42"/>
      <c r="RRX138" s="42"/>
      <c r="RRY138" s="42"/>
      <c r="RRZ138" s="42"/>
      <c r="RSA138" s="42"/>
      <c r="RSB138" s="42"/>
      <c r="RSC138" s="42"/>
      <c r="RSD138" s="42"/>
      <c r="RSE138" s="42"/>
      <c r="RSF138" s="42"/>
      <c r="RSG138" s="42"/>
      <c r="RSH138" s="42"/>
      <c r="RSI138" s="42"/>
      <c r="RSJ138" s="42"/>
      <c r="RSK138" s="42"/>
      <c r="RSL138" s="42"/>
      <c r="RSM138" s="42"/>
      <c r="RSN138" s="42"/>
      <c r="RSO138" s="42"/>
      <c r="RSP138" s="42"/>
      <c r="RSQ138" s="42"/>
      <c r="RSR138" s="42"/>
      <c r="RSS138" s="42"/>
      <c r="RST138" s="42"/>
      <c r="RSU138" s="42"/>
      <c r="RSV138" s="42"/>
      <c r="RSW138" s="42"/>
      <c r="RSX138" s="42"/>
      <c r="RSY138" s="42"/>
      <c r="RSZ138" s="42"/>
      <c r="RTA138" s="42"/>
      <c r="RTB138" s="42"/>
      <c r="RTC138" s="42"/>
      <c r="RTD138" s="42"/>
      <c r="RTE138" s="42"/>
      <c r="RTF138" s="42"/>
      <c r="RTG138" s="42"/>
      <c r="RTH138" s="42"/>
      <c r="RTI138" s="42"/>
      <c r="RTJ138" s="42"/>
      <c r="RTK138" s="42"/>
      <c r="RTL138" s="42"/>
      <c r="RTM138" s="42"/>
      <c r="RTN138" s="42"/>
      <c r="RTO138" s="42"/>
      <c r="RTP138" s="42"/>
      <c r="RTQ138" s="42"/>
      <c r="RTR138" s="42"/>
      <c r="RTS138" s="42"/>
      <c r="RTT138" s="42"/>
      <c r="RTU138" s="42"/>
      <c r="RTV138" s="42"/>
      <c r="RTW138" s="42"/>
      <c r="RTX138" s="42"/>
      <c r="RTY138" s="42"/>
      <c r="RTZ138" s="42"/>
      <c r="RUA138" s="42"/>
      <c r="RUB138" s="42"/>
      <c r="RUC138" s="42"/>
      <c r="RUD138" s="42"/>
      <c r="RUE138" s="42"/>
      <c r="RUF138" s="42"/>
      <c r="RUG138" s="42"/>
      <c r="RUH138" s="42"/>
      <c r="RUI138" s="42"/>
      <c r="RUJ138" s="42"/>
      <c r="RUK138" s="42"/>
      <c r="RUL138" s="42"/>
      <c r="RUM138" s="42"/>
      <c r="RUN138" s="42"/>
      <c r="RUO138" s="42"/>
      <c r="RUP138" s="42"/>
      <c r="RUQ138" s="42"/>
      <c r="RUR138" s="42"/>
      <c r="RUS138" s="42"/>
      <c r="RUT138" s="42"/>
      <c r="RUU138" s="42"/>
      <c r="RUV138" s="42"/>
      <c r="RUW138" s="42"/>
      <c r="RUX138" s="42"/>
      <c r="RUY138" s="42"/>
      <c r="RUZ138" s="42"/>
      <c r="RVA138" s="42"/>
      <c r="RVB138" s="42"/>
      <c r="RVC138" s="42"/>
      <c r="RVD138" s="42"/>
      <c r="RVE138" s="42"/>
      <c r="RVF138" s="42"/>
      <c r="RVG138" s="42"/>
      <c r="RVH138" s="42"/>
      <c r="RVI138" s="42"/>
      <c r="RVJ138" s="42"/>
      <c r="RVK138" s="42"/>
      <c r="RVL138" s="42"/>
      <c r="RVM138" s="42"/>
      <c r="RVN138" s="42"/>
      <c r="RVO138" s="42"/>
      <c r="RVP138" s="42"/>
      <c r="RVQ138" s="42"/>
      <c r="RVR138" s="42"/>
      <c r="RVS138" s="42"/>
      <c r="RVT138" s="42"/>
      <c r="RVU138" s="42"/>
      <c r="RVV138" s="42"/>
      <c r="RVW138" s="42"/>
      <c r="RVX138" s="42"/>
      <c r="RVY138" s="42"/>
      <c r="RVZ138" s="42"/>
      <c r="RWA138" s="42"/>
      <c r="RWB138" s="42"/>
      <c r="RWC138" s="42"/>
      <c r="RWD138" s="42"/>
      <c r="RWE138" s="42"/>
      <c r="RWF138" s="42"/>
      <c r="RWG138" s="42"/>
      <c r="RWH138" s="42"/>
      <c r="RWI138" s="42"/>
      <c r="RWJ138" s="42"/>
      <c r="RWK138" s="42"/>
      <c r="RWL138" s="42"/>
      <c r="RWM138" s="42"/>
      <c r="RWN138" s="42"/>
      <c r="RWO138" s="42"/>
      <c r="RWP138" s="42"/>
      <c r="RWQ138" s="42"/>
      <c r="RWR138" s="42"/>
      <c r="RWS138" s="42"/>
      <c r="RWT138" s="42"/>
      <c r="RWU138" s="42"/>
      <c r="RWV138" s="42"/>
      <c r="RWW138" s="42"/>
      <c r="RWX138" s="42"/>
      <c r="RWY138" s="42"/>
      <c r="RWZ138" s="42"/>
      <c r="RXA138" s="42"/>
      <c r="RXB138" s="42"/>
      <c r="RXC138" s="42"/>
      <c r="RXD138" s="42"/>
      <c r="RXE138" s="42"/>
      <c r="RXF138" s="42"/>
      <c r="RXG138" s="42"/>
      <c r="RXH138" s="42"/>
      <c r="RXI138" s="42"/>
      <c r="RXJ138" s="42"/>
      <c r="RXK138" s="42"/>
      <c r="RXL138" s="42"/>
      <c r="RXM138" s="42"/>
      <c r="RXN138" s="42"/>
      <c r="RXO138" s="42"/>
      <c r="RXP138" s="42"/>
      <c r="RXQ138" s="42"/>
      <c r="RXR138" s="42"/>
      <c r="RXS138" s="42"/>
      <c r="RXT138" s="42"/>
      <c r="RXU138" s="42"/>
      <c r="RXV138" s="42"/>
      <c r="RXW138" s="42"/>
      <c r="RXX138" s="42"/>
      <c r="RXY138" s="42"/>
      <c r="RXZ138" s="42"/>
      <c r="RYA138" s="42"/>
      <c r="RYB138" s="42"/>
      <c r="RYC138" s="42"/>
      <c r="RYD138" s="42"/>
      <c r="RYE138" s="42"/>
      <c r="RYF138" s="42"/>
      <c r="RYG138" s="42"/>
      <c r="RYH138" s="42"/>
      <c r="RYI138" s="42"/>
      <c r="RYJ138" s="42"/>
      <c r="RYK138" s="42"/>
      <c r="RYL138" s="42"/>
      <c r="RYM138" s="42"/>
      <c r="RYN138" s="42"/>
      <c r="RYO138" s="42"/>
      <c r="RYP138" s="42"/>
      <c r="RYQ138" s="42"/>
      <c r="RYR138" s="42"/>
      <c r="RYS138" s="42"/>
      <c r="RYT138" s="42"/>
      <c r="RYU138" s="42"/>
      <c r="RYV138" s="42"/>
      <c r="RYW138" s="42"/>
      <c r="RYX138" s="42"/>
      <c r="RYY138" s="42"/>
      <c r="RYZ138" s="42"/>
      <c r="RZA138" s="42"/>
      <c r="RZB138" s="42"/>
      <c r="RZC138" s="42"/>
      <c r="RZD138" s="42"/>
      <c r="RZE138" s="42"/>
      <c r="RZF138" s="42"/>
      <c r="RZG138" s="42"/>
      <c r="RZH138" s="42"/>
      <c r="RZI138" s="42"/>
      <c r="RZJ138" s="42"/>
      <c r="RZK138" s="42"/>
      <c r="RZL138" s="42"/>
      <c r="RZM138" s="42"/>
      <c r="RZN138" s="42"/>
      <c r="RZO138" s="42"/>
      <c r="RZP138" s="42"/>
      <c r="RZQ138" s="42"/>
      <c r="RZR138" s="42"/>
      <c r="RZS138" s="42"/>
      <c r="RZT138" s="42"/>
      <c r="RZU138" s="42"/>
      <c r="RZV138" s="42"/>
      <c r="RZW138" s="42"/>
      <c r="RZX138" s="42"/>
      <c r="RZY138" s="42"/>
      <c r="RZZ138" s="42"/>
      <c r="SAA138" s="42"/>
      <c r="SAB138" s="42"/>
      <c r="SAC138" s="42"/>
      <c r="SAD138" s="42"/>
      <c r="SAE138" s="42"/>
      <c r="SAF138" s="42"/>
      <c r="SAG138" s="42"/>
      <c r="SAH138" s="42"/>
      <c r="SAI138" s="42"/>
      <c r="SAJ138" s="42"/>
      <c r="SAK138" s="42"/>
      <c r="SAL138" s="42"/>
      <c r="SAM138" s="42"/>
      <c r="SAN138" s="42"/>
      <c r="SAO138" s="42"/>
      <c r="SAP138" s="42"/>
      <c r="SAQ138" s="42"/>
      <c r="SAR138" s="42"/>
      <c r="SAS138" s="42"/>
      <c r="SAT138" s="42"/>
      <c r="SAU138" s="42"/>
      <c r="SAV138" s="42"/>
      <c r="SAW138" s="42"/>
      <c r="SAX138" s="42"/>
      <c r="SAY138" s="42"/>
      <c r="SAZ138" s="42"/>
      <c r="SBA138" s="42"/>
      <c r="SBB138" s="42"/>
      <c r="SBC138" s="42"/>
      <c r="SBD138" s="42"/>
      <c r="SBE138" s="42"/>
      <c r="SBF138" s="42"/>
      <c r="SBG138" s="42"/>
      <c r="SBH138" s="42"/>
      <c r="SBI138" s="42"/>
      <c r="SBJ138" s="42"/>
      <c r="SBK138" s="42"/>
      <c r="SBL138" s="42"/>
      <c r="SBM138" s="42"/>
      <c r="SBN138" s="42"/>
      <c r="SBO138" s="42"/>
      <c r="SBP138" s="42"/>
      <c r="SBQ138" s="42"/>
      <c r="SBR138" s="42"/>
      <c r="SBS138" s="42"/>
      <c r="SBT138" s="42"/>
      <c r="SBU138" s="42"/>
      <c r="SBV138" s="42"/>
      <c r="SBW138" s="42"/>
      <c r="SBX138" s="42"/>
      <c r="SBY138" s="42"/>
      <c r="SBZ138" s="42"/>
      <c r="SCA138" s="42"/>
      <c r="SCB138" s="42"/>
      <c r="SCC138" s="42"/>
      <c r="SCD138" s="42"/>
      <c r="SCE138" s="42"/>
      <c r="SCF138" s="42"/>
      <c r="SCG138" s="42"/>
      <c r="SCH138" s="42"/>
      <c r="SCI138" s="42"/>
      <c r="SCJ138" s="42"/>
      <c r="SCK138" s="42"/>
      <c r="SCL138" s="42"/>
      <c r="SCM138" s="42"/>
      <c r="SCN138" s="42"/>
      <c r="SCO138" s="42"/>
      <c r="SCP138" s="42"/>
      <c r="SCQ138" s="42"/>
      <c r="SCR138" s="42"/>
      <c r="SCS138" s="42"/>
      <c r="SCT138" s="42"/>
      <c r="SCU138" s="42"/>
      <c r="SCV138" s="42"/>
      <c r="SCW138" s="42"/>
      <c r="SCX138" s="42"/>
      <c r="SCY138" s="42"/>
      <c r="SCZ138" s="42"/>
      <c r="SDA138" s="42"/>
      <c r="SDB138" s="42"/>
      <c r="SDC138" s="42"/>
      <c r="SDD138" s="42"/>
      <c r="SDE138" s="42"/>
      <c r="SDF138" s="42"/>
      <c r="SDG138" s="42"/>
      <c r="SDH138" s="42"/>
      <c r="SDI138" s="42"/>
      <c r="SDJ138" s="42"/>
      <c r="SDK138" s="42"/>
      <c r="SDL138" s="42"/>
      <c r="SDM138" s="42"/>
      <c r="SDN138" s="42"/>
      <c r="SDO138" s="42"/>
      <c r="SDP138" s="42"/>
      <c r="SDQ138" s="42"/>
      <c r="SDR138" s="42"/>
      <c r="SDS138" s="42"/>
      <c r="SDT138" s="42"/>
      <c r="SDU138" s="42"/>
      <c r="SDV138" s="42"/>
      <c r="SDW138" s="42"/>
      <c r="SDX138" s="42"/>
      <c r="SDY138" s="42"/>
      <c r="SDZ138" s="42"/>
      <c r="SEA138" s="42"/>
      <c r="SEB138" s="42"/>
      <c r="SEC138" s="42"/>
      <c r="SED138" s="42"/>
      <c r="SEE138" s="42"/>
      <c r="SEF138" s="42"/>
      <c r="SEG138" s="42"/>
      <c r="SEH138" s="42"/>
      <c r="SEI138" s="42"/>
      <c r="SEJ138" s="42"/>
      <c r="SEK138" s="42"/>
      <c r="SEL138" s="42"/>
      <c r="SEM138" s="42"/>
      <c r="SEN138" s="42"/>
      <c r="SEO138" s="42"/>
      <c r="SEP138" s="42"/>
      <c r="SEQ138" s="42"/>
      <c r="SER138" s="42"/>
      <c r="SES138" s="42"/>
      <c r="SET138" s="42"/>
      <c r="SEU138" s="42"/>
      <c r="SEV138" s="42"/>
      <c r="SEW138" s="42"/>
      <c r="SEX138" s="42"/>
      <c r="SEY138" s="42"/>
      <c r="SEZ138" s="42"/>
      <c r="SFA138" s="42"/>
      <c r="SFB138" s="42"/>
      <c r="SFC138" s="42"/>
      <c r="SFD138" s="42"/>
      <c r="SFE138" s="42"/>
      <c r="SFF138" s="42"/>
      <c r="SFG138" s="42"/>
      <c r="SFH138" s="42"/>
      <c r="SFI138" s="42"/>
      <c r="SFJ138" s="42"/>
      <c r="SFK138" s="42"/>
      <c r="SFL138" s="42"/>
      <c r="SFM138" s="42"/>
      <c r="SFN138" s="42"/>
      <c r="SFO138" s="42"/>
      <c r="SFP138" s="42"/>
      <c r="SFQ138" s="42"/>
      <c r="SFR138" s="42"/>
      <c r="SFS138" s="42"/>
      <c r="SFT138" s="42"/>
      <c r="SFU138" s="42"/>
      <c r="SFV138" s="42"/>
      <c r="SFW138" s="42"/>
      <c r="SFX138" s="42"/>
      <c r="SFY138" s="42"/>
      <c r="SFZ138" s="42"/>
      <c r="SGA138" s="42"/>
      <c r="SGB138" s="42"/>
      <c r="SGC138" s="42"/>
      <c r="SGD138" s="42"/>
      <c r="SGE138" s="42"/>
      <c r="SGF138" s="42"/>
      <c r="SGG138" s="42"/>
      <c r="SGH138" s="42"/>
      <c r="SGI138" s="42"/>
      <c r="SGJ138" s="42"/>
      <c r="SGK138" s="42"/>
      <c r="SGL138" s="42"/>
      <c r="SGM138" s="42"/>
      <c r="SGN138" s="42"/>
      <c r="SGO138" s="42"/>
      <c r="SGP138" s="42"/>
      <c r="SGQ138" s="42"/>
      <c r="SGR138" s="42"/>
      <c r="SGS138" s="42"/>
      <c r="SGT138" s="42"/>
      <c r="SGU138" s="42"/>
      <c r="SGV138" s="42"/>
      <c r="SGW138" s="42"/>
      <c r="SGX138" s="42"/>
      <c r="SGY138" s="42"/>
      <c r="SGZ138" s="42"/>
      <c r="SHA138" s="42"/>
      <c r="SHB138" s="42"/>
      <c r="SHC138" s="42"/>
      <c r="SHD138" s="42"/>
      <c r="SHE138" s="42"/>
      <c r="SHF138" s="42"/>
      <c r="SHG138" s="42"/>
      <c r="SHH138" s="42"/>
      <c r="SHI138" s="42"/>
      <c r="SHJ138" s="42"/>
      <c r="SHK138" s="42"/>
      <c r="SHL138" s="42"/>
      <c r="SHM138" s="42"/>
      <c r="SHN138" s="42"/>
      <c r="SHO138" s="42"/>
      <c r="SHP138" s="42"/>
      <c r="SHQ138" s="42"/>
      <c r="SHR138" s="42"/>
      <c r="SHS138" s="42"/>
      <c r="SHT138" s="42"/>
      <c r="SHU138" s="42"/>
      <c r="SHV138" s="42"/>
      <c r="SHW138" s="42"/>
      <c r="SHX138" s="42"/>
      <c r="SHY138" s="42"/>
      <c r="SHZ138" s="42"/>
      <c r="SIA138" s="42"/>
      <c r="SIB138" s="42"/>
      <c r="SIC138" s="42"/>
      <c r="SID138" s="42"/>
      <c r="SIE138" s="42"/>
      <c r="SIF138" s="42"/>
      <c r="SIG138" s="42"/>
      <c r="SIH138" s="42"/>
      <c r="SII138" s="42"/>
      <c r="SIJ138" s="42"/>
      <c r="SIK138" s="42"/>
      <c r="SIL138" s="42"/>
      <c r="SIM138" s="42"/>
      <c r="SIN138" s="42"/>
      <c r="SIO138" s="42"/>
      <c r="SIP138" s="42"/>
      <c r="SIQ138" s="42"/>
      <c r="SIR138" s="42"/>
      <c r="SIS138" s="42"/>
      <c r="SIT138" s="42"/>
      <c r="SIU138" s="42"/>
      <c r="SIV138" s="42"/>
      <c r="SIW138" s="42"/>
      <c r="SIX138" s="42"/>
      <c r="SIY138" s="42"/>
      <c r="SIZ138" s="42"/>
      <c r="SJA138" s="42"/>
      <c r="SJB138" s="42"/>
      <c r="SJC138" s="42"/>
      <c r="SJD138" s="42"/>
      <c r="SJE138" s="42"/>
      <c r="SJF138" s="42"/>
      <c r="SJG138" s="42"/>
      <c r="SJH138" s="42"/>
      <c r="SJI138" s="42"/>
      <c r="SJJ138" s="42"/>
      <c r="SJK138" s="42"/>
      <c r="SJL138" s="42"/>
      <c r="SJM138" s="42"/>
      <c r="SJN138" s="42"/>
      <c r="SJO138" s="42"/>
      <c r="SJP138" s="42"/>
      <c r="SJQ138" s="42"/>
      <c r="SJR138" s="42"/>
      <c r="SJS138" s="42"/>
      <c r="SJT138" s="42"/>
      <c r="SJU138" s="42"/>
      <c r="SJV138" s="42"/>
      <c r="SJW138" s="42"/>
      <c r="SJX138" s="42"/>
      <c r="SJY138" s="42"/>
      <c r="SJZ138" s="42"/>
      <c r="SKA138" s="42"/>
      <c r="SKB138" s="42"/>
      <c r="SKC138" s="42"/>
      <c r="SKD138" s="42"/>
      <c r="SKE138" s="42"/>
      <c r="SKF138" s="42"/>
      <c r="SKG138" s="42"/>
      <c r="SKH138" s="42"/>
      <c r="SKI138" s="42"/>
      <c r="SKJ138" s="42"/>
      <c r="SKK138" s="42"/>
      <c r="SKL138" s="42"/>
      <c r="SKM138" s="42"/>
      <c r="SKN138" s="42"/>
      <c r="SKO138" s="42"/>
      <c r="SKP138" s="42"/>
      <c r="SKQ138" s="42"/>
      <c r="SKR138" s="42"/>
      <c r="SKS138" s="42"/>
      <c r="SKT138" s="42"/>
      <c r="SKU138" s="42"/>
      <c r="SKV138" s="42"/>
      <c r="SKW138" s="42"/>
      <c r="SKX138" s="42"/>
      <c r="SKY138" s="42"/>
      <c r="SKZ138" s="42"/>
      <c r="SLA138" s="42"/>
      <c r="SLB138" s="42"/>
      <c r="SLC138" s="42"/>
      <c r="SLD138" s="42"/>
      <c r="SLE138" s="42"/>
      <c r="SLF138" s="42"/>
      <c r="SLG138" s="42"/>
      <c r="SLH138" s="42"/>
      <c r="SLI138" s="42"/>
      <c r="SLJ138" s="42"/>
      <c r="SLK138" s="42"/>
      <c r="SLL138" s="42"/>
      <c r="SLM138" s="42"/>
      <c r="SLN138" s="42"/>
      <c r="SLO138" s="42"/>
      <c r="SLP138" s="42"/>
      <c r="SLQ138" s="42"/>
      <c r="SLR138" s="42"/>
      <c r="SLS138" s="42"/>
      <c r="SLT138" s="42"/>
      <c r="SLU138" s="42"/>
      <c r="SLV138" s="42"/>
      <c r="SLW138" s="42"/>
      <c r="SLX138" s="42"/>
      <c r="SLY138" s="42"/>
      <c r="SLZ138" s="42"/>
      <c r="SMA138" s="42"/>
      <c r="SMB138" s="42"/>
      <c r="SMC138" s="42"/>
      <c r="SMD138" s="42"/>
      <c r="SME138" s="42"/>
      <c r="SMF138" s="42"/>
      <c r="SMG138" s="42"/>
      <c r="SMH138" s="42"/>
      <c r="SMI138" s="42"/>
      <c r="SMJ138" s="42"/>
      <c r="SMK138" s="42"/>
      <c r="SML138" s="42"/>
      <c r="SMM138" s="42"/>
      <c r="SMN138" s="42"/>
      <c r="SMO138" s="42"/>
      <c r="SMP138" s="42"/>
      <c r="SMQ138" s="42"/>
      <c r="SMR138" s="42"/>
      <c r="SMS138" s="42"/>
      <c r="SMT138" s="42"/>
      <c r="SMU138" s="42"/>
      <c r="SMV138" s="42"/>
      <c r="SMW138" s="42"/>
      <c r="SMX138" s="42"/>
      <c r="SMY138" s="42"/>
      <c r="SMZ138" s="42"/>
      <c r="SNA138" s="42"/>
      <c r="SNB138" s="42"/>
      <c r="SNC138" s="42"/>
      <c r="SND138" s="42"/>
      <c r="SNE138" s="42"/>
      <c r="SNF138" s="42"/>
      <c r="SNG138" s="42"/>
      <c r="SNH138" s="42"/>
      <c r="SNI138" s="42"/>
      <c r="SNJ138" s="42"/>
      <c r="SNK138" s="42"/>
      <c r="SNL138" s="42"/>
      <c r="SNM138" s="42"/>
      <c r="SNN138" s="42"/>
      <c r="SNO138" s="42"/>
      <c r="SNP138" s="42"/>
      <c r="SNQ138" s="42"/>
      <c r="SNR138" s="42"/>
      <c r="SNS138" s="42"/>
      <c r="SNT138" s="42"/>
      <c r="SNU138" s="42"/>
      <c r="SNV138" s="42"/>
      <c r="SNW138" s="42"/>
      <c r="SNX138" s="42"/>
      <c r="SNY138" s="42"/>
      <c r="SNZ138" s="42"/>
      <c r="SOA138" s="42"/>
      <c r="SOB138" s="42"/>
      <c r="SOC138" s="42"/>
      <c r="SOD138" s="42"/>
      <c r="SOE138" s="42"/>
      <c r="SOF138" s="42"/>
      <c r="SOG138" s="42"/>
      <c r="SOH138" s="42"/>
      <c r="SOI138" s="42"/>
      <c r="SOJ138" s="42"/>
      <c r="SOK138" s="42"/>
      <c r="SOL138" s="42"/>
      <c r="SOM138" s="42"/>
      <c r="SON138" s="42"/>
      <c r="SOO138" s="42"/>
      <c r="SOP138" s="42"/>
      <c r="SOQ138" s="42"/>
      <c r="SOR138" s="42"/>
      <c r="SOS138" s="42"/>
      <c r="SOT138" s="42"/>
      <c r="SOU138" s="42"/>
      <c r="SOV138" s="42"/>
      <c r="SOW138" s="42"/>
      <c r="SOX138" s="42"/>
      <c r="SOY138" s="42"/>
      <c r="SOZ138" s="42"/>
      <c r="SPA138" s="42"/>
      <c r="SPB138" s="42"/>
      <c r="SPC138" s="42"/>
      <c r="SPD138" s="42"/>
      <c r="SPE138" s="42"/>
      <c r="SPF138" s="42"/>
      <c r="SPG138" s="42"/>
      <c r="SPH138" s="42"/>
      <c r="SPI138" s="42"/>
      <c r="SPJ138" s="42"/>
      <c r="SPK138" s="42"/>
      <c r="SPL138" s="42"/>
      <c r="SPM138" s="42"/>
      <c r="SPN138" s="42"/>
      <c r="SPO138" s="42"/>
      <c r="SPP138" s="42"/>
      <c r="SPQ138" s="42"/>
      <c r="SPR138" s="42"/>
      <c r="SPS138" s="42"/>
      <c r="SPT138" s="42"/>
      <c r="SPU138" s="42"/>
      <c r="SPV138" s="42"/>
      <c r="SPW138" s="42"/>
      <c r="SPX138" s="42"/>
      <c r="SPY138" s="42"/>
      <c r="SPZ138" s="42"/>
      <c r="SQA138" s="42"/>
      <c r="SQB138" s="42"/>
      <c r="SQC138" s="42"/>
      <c r="SQD138" s="42"/>
      <c r="SQE138" s="42"/>
      <c r="SQF138" s="42"/>
      <c r="SQG138" s="42"/>
      <c r="SQH138" s="42"/>
      <c r="SQI138" s="42"/>
      <c r="SQJ138" s="42"/>
      <c r="SQK138" s="42"/>
      <c r="SQL138" s="42"/>
      <c r="SQM138" s="42"/>
      <c r="SQN138" s="42"/>
      <c r="SQO138" s="42"/>
      <c r="SQP138" s="42"/>
      <c r="SQQ138" s="42"/>
      <c r="SQR138" s="42"/>
      <c r="SQS138" s="42"/>
      <c r="SQT138" s="42"/>
      <c r="SQU138" s="42"/>
      <c r="SQV138" s="42"/>
      <c r="SQW138" s="42"/>
      <c r="SQX138" s="42"/>
      <c r="SQY138" s="42"/>
      <c r="SQZ138" s="42"/>
      <c r="SRA138" s="42"/>
      <c r="SRB138" s="42"/>
      <c r="SRC138" s="42"/>
      <c r="SRD138" s="42"/>
      <c r="SRE138" s="42"/>
      <c r="SRF138" s="42"/>
      <c r="SRG138" s="42"/>
      <c r="SRH138" s="42"/>
      <c r="SRI138" s="42"/>
      <c r="SRJ138" s="42"/>
      <c r="SRK138" s="42"/>
      <c r="SRL138" s="42"/>
      <c r="SRM138" s="42"/>
      <c r="SRN138" s="42"/>
      <c r="SRO138" s="42"/>
      <c r="SRP138" s="42"/>
      <c r="SRQ138" s="42"/>
      <c r="SRR138" s="42"/>
      <c r="SRS138" s="42"/>
      <c r="SRT138" s="42"/>
      <c r="SRU138" s="42"/>
      <c r="SRV138" s="42"/>
      <c r="SRW138" s="42"/>
      <c r="SRX138" s="42"/>
      <c r="SRY138" s="42"/>
      <c r="SRZ138" s="42"/>
      <c r="SSA138" s="42"/>
      <c r="SSB138" s="42"/>
      <c r="SSC138" s="42"/>
      <c r="SSD138" s="42"/>
      <c r="SSE138" s="42"/>
      <c r="SSF138" s="42"/>
      <c r="SSG138" s="42"/>
      <c r="SSH138" s="42"/>
      <c r="SSI138" s="42"/>
      <c r="SSJ138" s="42"/>
      <c r="SSK138" s="42"/>
      <c r="SSL138" s="42"/>
      <c r="SSM138" s="42"/>
      <c r="SSN138" s="42"/>
      <c r="SSO138" s="42"/>
      <c r="SSP138" s="42"/>
      <c r="SSQ138" s="42"/>
      <c r="SSR138" s="42"/>
      <c r="SSS138" s="42"/>
      <c r="SST138" s="42"/>
      <c r="SSU138" s="42"/>
      <c r="SSV138" s="42"/>
      <c r="SSW138" s="42"/>
      <c r="SSX138" s="42"/>
      <c r="SSY138" s="42"/>
      <c r="SSZ138" s="42"/>
      <c r="STA138" s="42"/>
      <c r="STB138" s="42"/>
      <c r="STC138" s="42"/>
      <c r="STD138" s="42"/>
      <c r="STE138" s="42"/>
      <c r="STF138" s="42"/>
      <c r="STG138" s="42"/>
      <c r="STH138" s="42"/>
      <c r="STI138" s="42"/>
      <c r="STJ138" s="42"/>
      <c r="STK138" s="42"/>
      <c r="STL138" s="42"/>
      <c r="STM138" s="42"/>
      <c r="STN138" s="42"/>
      <c r="STO138" s="42"/>
      <c r="STP138" s="42"/>
      <c r="STQ138" s="42"/>
      <c r="STR138" s="42"/>
      <c r="STS138" s="42"/>
      <c r="STT138" s="42"/>
      <c r="STU138" s="42"/>
      <c r="STV138" s="42"/>
      <c r="STW138" s="42"/>
      <c r="STX138" s="42"/>
      <c r="STY138" s="42"/>
      <c r="STZ138" s="42"/>
      <c r="SUA138" s="42"/>
      <c r="SUB138" s="42"/>
      <c r="SUC138" s="42"/>
      <c r="SUD138" s="42"/>
      <c r="SUE138" s="42"/>
      <c r="SUF138" s="42"/>
      <c r="SUG138" s="42"/>
      <c r="SUH138" s="42"/>
      <c r="SUI138" s="42"/>
      <c r="SUJ138" s="42"/>
      <c r="SUK138" s="42"/>
      <c r="SUL138" s="42"/>
      <c r="SUM138" s="42"/>
      <c r="SUN138" s="42"/>
      <c r="SUO138" s="42"/>
      <c r="SUP138" s="42"/>
      <c r="SUQ138" s="42"/>
      <c r="SUR138" s="42"/>
      <c r="SUS138" s="42"/>
      <c r="SUT138" s="42"/>
      <c r="SUU138" s="42"/>
      <c r="SUV138" s="42"/>
      <c r="SUW138" s="42"/>
      <c r="SUX138" s="42"/>
      <c r="SUY138" s="42"/>
      <c r="SUZ138" s="42"/>
      <c r="SVA138" s="42"/>
      <c r="SVB138" s="42"/>
      <c r="SVC138" s="42"/>
      <c r="SVD138" s="42"/>
      <c r="SVE138" s="42"/>
      <c r="SVF138" s="42"/>
      <c r="SVG138" s="42"/>
      <c r="SVH138" s="42"/>
      <c r="SVI138" s="42"/>
      <c r="SVJ138" s="42"/>
      <c r="SVK138" s="42"/>
      <c r="SVL138" s="42"/>
      <c r="SVM138" s="42"/>
      <c r="SVN138" s="42"/>
      <c r="SVO138" s="42"/>
      <c r="SVP138" s="42"/>
      <c r="SVQ138" s="42"/>
      <c r="SVR138" s="42"/>
      <c r="SVS138" s="42"/>
      <c r="SVT138" s="42"/>
      <c r="SVU138" s="42"/>
      <c r="SVV138" s="42"/>
      <c r="SVW138" s="42"/>
      <c r="SVX138" s="42"/>
      <c r="SVY138" s="42"/>
      <c r="SVZ138" s="42"/>
      <c r="SWA138" s="42"/>
      <c r="SWB138" s="42"/>
      <c r="SWC138" s="42"/>
      <c r="SWD138" s="42"/>
      <c r="SWE138" s="42"/>
      <c r="SWF138" s="42"/>
      <c r="SWG138" s="42"/>
      <c r="SWH138" s="42"/>
      <c r="SWI138" s="42"/>
      <c r="SWJ138" s="42"/>
      <c r="SWK138" s="42"/>
      <c r="SWL138" s="42"/>
      <c r="SWM138" s="42"/>
      <c r="SWN138" s="42"/>
      <c r="SWO138" s="42"/>
      <c r="SWP138" s="42"/>
      <c r="SWQ138" s="42"/>
      <c r="SWR138" s="42"/>
      <c r="SWS138" s="42"/>
      <c r="SWT138" s="42"/>
      <c r="SWU138" s="42"/>
      <c r="SWV138" s="42"/>
      <c r="SWW138" s="42"/>
      <c r="SWX138" s="42"/>
      <c r="SWY138" s="42"/>
      <c r="SWZ138" s="42"/>
      <c r="SXA138" s="42"/>
      <c r="SXB138" s="42"/>
      <c r="SXC138" s="42"/>
      <c r="SXD138" s="42"/>
      <c r="SXE138" s="42"/>
      <c r="SXF138" s="42"/>
      <c r="SXG138" s="42"/>
      <c r="SXH138" s="42"/>
      <c r="SXI138" s="42"/>
      <c r="SXJ138" s="42"/>
      <c r="SXK138" s="42"/>
      <c r="SXL138" s="42"/>
      <c r="SXM138" s="42"/>
      <c r="SXN138" s="42"/>
      <c r="SXO138" s="42"/>
      <c r="SXP138" s="42"/>
      <c r="SXQ138" s="42"/>
      <c r="SXR138" s="42"/>
      <c r="SXS138" s="42"/>
      <c r="SXT138" s="42"/>
      <c r="SXU138" s="42"/>
      <c r="SXV138" s="42"/>
      <c r="SXW138" s="42"/>
      <c r="SXX138" s="42"/>
      <c r="SXY138" s="42"/>
      <c r="SXZ138" s="42"/>
      <c r="SYA138" s="42"/>
      <c r="SYB138" s="42"/>
      <c r="SYC138" s="42"/>
      <c r="SYD138" s="42"/>
      <c r="SYE138" s="42"/>
      <c r="SYF138" s="42"/>
      <c r="SYG138" s="42"/>
      <c r="SYH138" s="42"/>
      <c r="SYI138" s="42"/>
      <c r="SYJ138" s="42"/>
      <c r="SYK138" s="42"/>
      <c r="SYL138" s="42"/>
      <c r="SYM138" s="42"/>
      <c r="SYN138" s="42"/>
      <c r="SYO138" s="42"/>
      <c r="SYP138" s="42"/>
      <c r="SYQ138" s="42"/>
      <c r="SYR138" s="42"/>
      <c r="SYS138" s="42"/>
      <c r="SYT138" s="42"/>
      <c r="SYU138" s="42"/>
      <c r="SYV138" s="42"/>
      <c r="SYW138" s="42"/>
      <c r="SYX138" s="42"/>
      <c r="SYY138" s="42"/>
      <c r="SYZ138" s="42"/>
      <c r="SZA138" s="42"/>
      <c r="SZB138" s="42"/>
      <c r="SZC138" s="42"/>
      <c r="SZD138" s="42"/>
      <c r="SZE138" s="42"/>
      <c r="SZF138" s="42"/>
      <c r="SZG138" s="42"/>
      <c r="SZH138" s="42"/>
      <c r="SZI138" s="42"/>
      <c r="SZJ138" s="42"/>
      <c r="SZK138" s="42"/>
      <c r="SZL138" s="42"/>
      <c r="SZM138" s="42"/>
      <c r="SZN138" s="42"/>
      <c r="SZO138" s="42"/>
      <c r="SZP138" s="42"/>
      <c r="SZQ138" s="42"/>
      <c r="SZR138" s="42"/>
      <c r="SZS138" s="42"/>
      <c r="SZT138" s="42"/>
      <c r="SZU138" s="42"/>
      <c r="SZV138" s="42"/>
      <c r="SZW138" s="42"/>
      <c r="SZX138" s="42"/>
      <c r="SZY138" s="42"/>
      <c r="SZZ138" s="42"/>
      <c r="TAA138" s="42"/>
      <c r="TAB138" s="42"/>
      <c r="TAC138" s="42"/>
      <c r="TAD138" s="42"/>
      <c r="TAE138" s="42"/>
      <c r="TAF138" s="42"/>
      <c r="TAG138" s="42"/>
      <c r="TAH138" s="42"/>
      <c r="TAI138" s="42"/>
      <c r="TAJ138" s="42"/>
      <c r="TAK138" s="42"/>
      <c r="TAL138" s="42"/>
      <c r="TAM138" s="42"/>
      <c r="TAN138" s="42"/>
      <c r="TAO138" s="42"/>
      <c r="TAP138" s="42"/>
      <c r="TAQ138" s="42"/>
      <c r="TAR138" s="42"/>
      <c r="TAS138" s="42"/>
      <c r="TAT138" s="42"/>
      <c r="TAU138" s="42"/>
      <c r="TAV138" s="42"/>
      <c r="TAW138" s="42"/>
      <c r="TAX138" s="42"/>
      <c r="TAY138" s="42"/>
      <c r="TAZ138" s="42"/>
      <c r="TBA138" s="42"/>
      <c r="TBB138" s="42"/>
      <c r="TBC138" s="42"/>
      <c r="TBD138" s="42"/>
      <c r="TBE138" s="42"/>
      <c r="TBF138" s="42"/>
      <c r="TBG138" s="42"/>
      <c r="TBH138" s="42"/>
      <c r="TBI138" s="42"/>
      <c r="TBJ138" s="42"/>
      <c r="TBK138" s="42"/>
      <c r="TBL138" s="42"/>
      <c r="TBM138" s="42"/>
      <c r="TBN138" s="42"/>
      <c r="TBO138" s="42"/>
      <c r="TBP138" s="42"/>
      <c r="TBQ138" s="42"/>
      <c r="TBR138" s="42"/>
      <c r="TBS138" s="42"/>
      <c r="TBT138" s="42"/>
      <c r="TBU138" s="42"/>
      <c r="TBV138" s="42"/>
      <c r="TBW138" s="42"/>
      <c r="TBX138" s="42"/>
      <c r="TBY138" s="42"/>
      <c r="TBZ138" s="42"/>
      <c r="TCA138" s="42"/>
      <c r="TCB138" s="42"/>
      <c r="TCC138" s="42"/>
      <c r="TCD138" s="42"/>
      <c r="TCE138" s="42"/>
      <c r="TCF138" s="42"/>
      <c r="TCG138" s="42"/>
      <c r="TCH138" s="42"/>
      <c r="TCI138" s="42"/>
      <c r="TCJ138" s="42"/>
      <c r="TCK138" s="42"/>
      <c r="TCL138" s="42"/>
      <c r="TCM138" s="42"/>
      <c r="TCN138" s="42"/>
      <c r="TCO138" s="42"/>
      <c r="TCP138" s="42"/>
      <c r="TCQ138" s="42"/>
      <c r="TCR138" s="42"/>
      <c r="TCS138" s="42"/>
      <c r="TCT138" s="42"/>
      <c r="TCU138" s="42"/>
      <c r="TCV138" s="42"/>
      <c r="TCW138" s="42"/>
      <c r="TCX138" s="42"/>
      <c r="TCY138" s="42"/>
      <c r="TCZ138" s="42"/>
      <c r="TDA138" s="42"/>
      <c r="TDB138" s="42"/>
      <c r="TDC138" s="42"/>
      <c r="TDD138" s="42"/>
      <c r="TDE138" s="42"/>
      <c r="TDF138" s="42"/>
      <c r="TDG138" s="42"/>
      <c r="TDH138" s="42"/>
      <c r="TDI138" s="42"/>
      <c r="TDJ138" s="42"/>
      <c r="TDK138" s="42"/>
      <c r="TDL138" s="42"/>
      <c r="TDM138" s="42"/>
      <c r="TDN138" s="42"/>
      <c r="TDO138" s="42"/>
      <c r="TDP138" s="42"/>
      <c r="TDQ138" s="42"/>
      <c r="TDR138" s="42"/>
      <c r="TDS138" s="42"/>
      <c r="TDT138" s="42"/>
      <c r="TDU138" s="42"/>
      <c r="TDV138" s="42"/>
      <c r="TDW138" s="42"/>
      <c r="TDX138" s="42"/>
      <c r="TDY138" s="42"/>
      <c r="TDZ138" s="42"/>
      <c r="TEA138" s="42"/>
      <c r="TEB138" s="42"/>
      <c r="TEC138" s="42"/>
      <c r="TED138" s="42"/>
      <c r="TEE138" s="42"/>
      <c r="TEF138" s="42"/>
      <c r="TEG138" s="42"/>
      <c r="TEH138" s="42"/>
      <c r="TEI138" s="42"/>
      <c r="TEJ138" s="42"/>
      <c r="TEK138" s="42"/>
      <c r="TEL138" s="42"/>
      <c r="TEM138" s="42"/>
      <c r="TEN138" s="42"/>
      <c r="TEO138" s="42"/>
      <c r="TEP138" s="42"/>
      <c r="TEQ138" s="42"/>
      <c r="TER138" s="42"/>
      <c r="TES138" s="42"/>
      <c r="TET138" s="42"/>
      <c r="TEU138" s="42"/>
      <c r="TEV138" s="42"/>
      <c r="TEW138" s="42"/>
      <c r="TEX138" s="42"/>
      <c r="TEY138" s="42"/>
      <c r="TEZ138" s="42"/>
      <c r="TFA138" s="42"/>
      <c r="TFB138" s="42"/>
      <c r="TFC138" s="42"/>
      <c r="TFD138" s="42"/>
      <c r="TFE138" s="42"/>
      <c r="TFF138" s="42"/>
      <c r="TFG138" s="42"/>
      <c r="TFH138" s="42"/>
      <c r="TFI138" s="42"/>
      <c r="TFJ138" s="42"/>
      <c r="TFK138" s="42"/>
      <c r="TFL138" s="42"/>
      <c r="TFM138" s="42"/>
      <c r="TFN138" s="42"/>
      <c r="TFO138" s="42"/>
      <c r="TFP138" s="42"/>
      <c r="TFQ138" s="42"/>
      <c r="TFR138" s="42"/>
      <c r="TFS138" s="42"/>
      <c r="TFT138" s="42"/>
      <c r="TFU138" s="42"/>
      <c r="TFV138" s="42"/>
      <c r="TFW138" s="42"/>
      <c r="TFX138" s="42"/>
      <c r="TFY138" s="42"/>
      <c r="TFZ138" s="42"/>
      <c r="TGA138" s="42"/>
      <c r="TGB138" s="42"/>
      <c r="TGC138" s="42"/>
      <c r="TGD138" s="42"/>
      <c r="TGE138" s="42"/>
      <c r="TGF138" s="42"/>
      <c r="TGG138" s="42"/>
      <c r="TGH138" s="42"/>
      <c r="TGI138" s="42"/>
      <c r="TGJ138" s="42"/>
      <c r="TGK138" s="42"/>
      <c r="TGL138" s="42"/>
      <c r="TGM138" s="42"/>
      <c r="TGN138" s="42"/>
      <c r="TGO138" s="42"/>
      <c r="TGP138" s="42"/>
      <c r="TGQ138" s="42"/>
      <c r="TGR138" s="42"/>
      <c r="TGS138" s="42"/>
      <c r="TGT138" s="42"/>
      <c r="TGU138" s="42"/>
      <c r="TGV138" s="42"/>
      <c r="TGW138" s="42"/>
      <c r="TGX138" s="42"/>
      <c r="TGY138" s="42"/>
      <c r="TGZ138" s="42"/>
      <c r="THA138" s="42"/>
      <c r="THB138" s="42"/>
      <c r="THC138" s="42"/>
      <c r="THD138" s="42"/>
      <c r="THE138" s="42"/>
      <c r="THF138" s="42"/>
      <c r="THG138" s="42"/>
      <c r="THH138" s="42"/>
      <c r="THI138" s="42"/>
      <c r="THJ138" s="42"/>
      <c r="THK138" s="42"/>
      <c r="THL138" s="42"/>
      <c r="THM138" s="42"/>
      <c r="THN138" s="42"/>
      <c r="THO138" s="42"/>
      <c r="THP138" s="42"/>
      <c r="THQ138" s="42"/>
      <c r="THR138" s="42"/>
      <c r="THS138" s="42"/>
      <c r="THT138" s="42"/>
      <c r="THU138" s="42"/>
      <c r="THV138" s="42"/>
      <c r="THW138" s="42"/>
      <c r="THX138" s="42"/>
      <c r="THY138" s="42"/>
      <c r="THZ138" s="42"/>
      <c r="TIA138" s="42"/>
      <c r="TIB138" s="42"/>
      <c r="TIC138" s="42"/>
      <c r="TID138" s="42"/>
      <c r="TIE138" s="42"/>
      <c r="TIF138" s="42"/>
      <c r="TIG138" s="42"/>
      <c r="TIH138" s="42"/>
      <c r="TII138" s="42"/>
      <c r="TIJ138" s="42"/>
      <c r="TIK138" s="42"/>
      <c r="TIL138" s="42"/>
      <c r="TIM138" s="42"/>
      <c r="TIN138" s="42"/>
      <c r="TIO138" s="42"/>
      <c r="TIP138" s="42"/>
      <c r="TIQ138" s="42"/>
      <c r="TIR138" s="42"/>
      <c r="TIS138" s="42"/>
      <c r="TIT138" s="42"/>
      <c r="TIU138" s="42"/>
      <c r="TIV138" s="42"/>
      <c r="TIW138" s="42"/>
      <c r="TIX138" s="42"/>
      <c r="TIY138" s="42"/>
      <c r="TIZ138" s="42"/>
      <c r="TJA138" s="42"/>
      <c r="TJB138" s="42"/>
      <c r="TJC138" s="42"/>
      <c r="TJD138" s="42"/>
      <c r="TJE138" s="42"/>
      <c r="TJF138" s="42"/>
      <c r="TJG138" s="42"/>
      <c r="TJH138" s="42"/>
      <c r="TJI138" s="42"/>
      <c r="TJJ138" s="42"/>
      <c r="TJK138" s="42"/>
      <c r="TJL138" s="42"/>
      <c r="TJM138" s="42"/>
      <c r="TJN138" s="42"/>
      <c r="TJO138" s="42"/>
      <c r="TJP138" s="42"/>
      <c r="TJQ138" s="42"/>
      <c r="TJR138" s="42"/>
      <c r="TJS138" s="42"/>
      <c r="TJT138" s="42"/>
      <c r="TJU138" s="42"/>
      <c r="TJV138" s="42"/>
      <c r="TJW138" s="42"/>
      <c r="TJX138" s="42"/>
      <c r="TJY138" s="42"/>
      <c r="TJZ138" s="42"/>
      <c r="TKA138" s="42"/>
      <c r="TKB138" s="42"/>
      <c r="TKC138" s="42"/>
      <c r="TKD138" s="42"/>
      <c r="TKE138" s="42"/>
      <c r="TKF138" s="42"/>
      <c r="TKG138" s="42"/>
      <c r="TKH138" s="42"/>
      <c r="TKI138" s="42"/>
      <c r="TKJ138" s="42"/>
      <c r="TKK138" s="42"/>
      <c r="TKL138" s="42"/>
      <c r="TKM138" s="42"/>
      <c r="TKN138" s="42"/>
      <c r="TKO138" s="42"/>
      <c r="TKP138" s="42"/>
      <c r="TKQ138" s="42"/>
      <c r="TKR138" s="42"/>
      <c r="TKS138" s="42"/>
      <c r="TKT138" s="42"/>
      <c r="TKU138" s="42"/>
      <c r="TKV138" s="42"/>
      <c r="TKW138" s="42"/>
      <c r="TKX138" s="42"/>
      <c r="TKY138" s="42"/>
      <c r="TKZ138" s="42"/>
      <c r="TLA138" s="42"/>
      <c r="TLB138" s="42"/>
      <c r="TLC138" s="42"/>
      <c r="TLD138" s="42"/>
      <c r="TLE138" s="42"/>
      <c r="TLF138" s="42"/>
      <c r="TLG138" s="42"/>
      <c r="TLH138" s="42"/>
      <c r="TLI138" s="42"/>
      <c r="TLJ138" s="42"/>
      <c r="TLK138" s="42"/>
      <c r="TLL138" s="42"/>
      <c r="TLM138" s="42"/>
      <c r="TLN138" s="42"/>
      <c r="TLO138" s="42"/>
      <c r="TLP138" s="42"/>
      <c r="TLQ138" s="42"/>
      <c r="TLR138" s="42"/>
      <c r="TLS138" s="42"/>
      <c r="TLT138" s="42"/>
      <c r="TLU138" s="42"/>
      <c r="TLV138" s="42"/>
      <c r="TLW138" s="42"/>
      <c r="TLX138" s="42"/>
      <c r="TLY138" s="42"/>
      <c r="TLZ138" s="42"/>
      <c r="TMA138" s="42"/>
      <c r="TMB138" s="42"/>
      <c r="TMC138" s="42"/>
      <c r="TMD138" s="42"/>
      <c r="TME138" s="42"/>
      <c r="TMF138" s="42"/>
      <c r="TMG138" s="42"/>
      <c r="TMH138" s="42"/>
      <c r="TMI138" s="42"/>
      <c r="TMJ138" s="42"/>
      <c r="TMK138" s="42"/>
      <c r="TML138" s="42"/>
      <c r="TMM138" s="42"/>
      <c r="TMN138" s="42"/>
      <c r="TMO138" s="42"/>
      <c r="TMP138" s="42"/>
      <c r="TMQ138" s="42"/>
      <c r="TMR138" s="42"/>
      <c r="TMS138" s="42"/>
      <c r="TMT138" s="42"/>
      <c r="TMU138" s="42"/>
      <c r="TMV138" s="42"/>
      <c r="TMW138" s="42"/>
      <c r="TMX138" s="42"/>
      <c r="TMY138" s="42"/>
      <c r="TMZ138" s="42"/>
      <c r="TNA138" s="42"/>
      <c r="TNB138" s="42"/>
      <c r="TNC138" s="42"/>
      <c r="TND138" s="42"/>
      <c r="TNE138" s="42"/>
      <c r="TNF138" s="42"/>
      <c r="TNG138" s="42"/>
      <c r="TNH138" s="42"/>
      <c r="TNI138" s="42"/>
      <c r="TNJ138" s="42"/>
      <c r="TNK138" s="42"/>
      <c r="TNL138" s="42"/>
      <c r="TNM138" s="42"/>
      <c r="TNN138" s="42"/>
      <c r="TNO138" s="42"/>
      <c r="TNP138" s="42"/>
      <c r="TNQ138" s="42"/>
      <c r="TNR138" s="42"/>
      <c r="TNS138" s="42"/>
      <c r="TNT138" s="42"/>
      <c r="TNU138" s="42"/>
      <c r="TNV138" s="42"/>
      <c r="TNW138" s="42"/>
      <c r="TNX138" s="42"/>
      <c r="TNY138" s="42"/>
      <c r="TNZ138" s="42"/>
      <c r="TOA138" s="42"/>
      <c r="TOB138" s="42"/>
      <c r="TOC138" s="42"/>
      <c r="TOD138" s="42"/>
      <c r="TOE138" s="42"/>
      <c r="TOF138" s="42"/>
      <c r="TOG138" s="42"/>
      <c r="TOH138" s="42"/>
      <c r="TOI138" s="42"/>
      <c r="TOJ138" s="42"/>
      <c r="TOK138" s="42"/>
      <c r="TOL138" s="42"/>
      <c r="TOM138" s="42"/>
      <c r="TON138" s="42"/>
      <c r="TOO138" s="42"/>
      <c r="TOP138" s="42"/>
      <c r="TOQ138" s="42"/>
      <c r="TOR138" s="42"/>
      <c r="TOS138" s="42"/>
      <c r="TOT138" s="42"/>
      <c r="TOU138" s="42"/>
      <c r="TOV138" s="42"/>
      <c r="TOW138" s="42"/>
      <c r="TOX138" s="42"/>
      <c r="TOY138" s="42"/>
      <c r="TOZ138" s="42"/>
      <c r="TPA138" s="42"/>
      <c r="TPB138" s="42"/>
      <c r="TPC138" s="42"/>
      <c r="TPD138" s="42"/>
      <c r="TPE138" s="42"/>
      <c r="TPF138" s="42"/>
      <c r="TPG138" s="42"/>
      <c r="TPH138" s="42"/>
      <c r="TPI138" s="42"/>
      <c r="TPJ138" s="42"/>
      <c r="TPK138" s="42"/>
      <c r="TPL138" s="42"/>
      <c r="TPM138" s="42"/>
      <c r="TPN138" s="42"/>
      <c r="TPO138" s="42"/>
      <c r="TPP138" s="42"/>
      <c r="TPQ138" s="42"/>
      <c r="TPR138" s="42"/>
      <c r="TPS138" s="42"/>
      <c r="TPT138" s="42"/>
      <c r="TPU138" s="42"/>
      <c r="TPV138" s="42"/>
      <c r="TPW138" s="42"/>
      <c r="TPX138" s="42"/>
      <c r="TPY138" s="42"/>
      <c r="TPZ138" s="42"/>
      <c r="TQA138" s="42"/>
      <c r="TQB138" s="42"/>
      <c r="TQC138" s="42"/>
      <c r="TQD138" s="42"/>
      <c r="TQE138" s="42"/>
      <c r="TQF138" s="42"/>
      <c r="TQG138" s="42"/>
      <c r="TQH138" s="42"/>
      <c r="TQI138" s="42"/>
      <c r="TQJ138" s="42"/>
      <c r="TQK138" s="42"/>
      <c r="TQL138" s="42"/>
      <c r="TQM138" s="42"/>
      <c r="TQN138" s="42"/>
      <c r="TQO138" s="42"/>
      <c r="TQP138" s="42"/>
      <c r="TQQ138" s="42"/>
      <c r="TQR138" s="42"/>
      <c r="TQS138" s="42"/>
      <c r="TQT138" s="42"/>
      <c r="TQU138" s="42"/>
      <c r="TQV138" s="42"/>
      <c r="TQW138" s="42"/>
      <c r="TQX138" s="42"/>
      <c r="TQY138" s="42"/>
      <c r="TQZ138" s="42"/>
      <c r="TRA138" s="42"/>
      <c r="TRB138" s="42"/>
      <c r="TRC138" s="42"/>
      <c r="TRD138" s="42"/>
      <c r="TRE138" s="42"/>
      <c r="TRF138" s="42"/>
      <c r="TRG138" s="42"/>
      <c r="TRH138" s="42"/>
      <c r="TRI138" s="42"/>
      <c r="TRJ138" s="42"/>
      <c r="TRK138" s="42"/>
      <c r="TRL138" s="42"/>
      <c r="TRM138" s="42"/>
      <c r="TRN138" s="42"/>
      <c r="TRO138" s="42"/>
      <c r="TRP138" s="42"/>
      <c r="TRQ138" s="42"/>
      <c r="TRR138" s="42"/>
      <c r="TRS138" s="42"/>
      <c r="TRT138" s="42"/>
      <c r="TRU138" s="42"/>
      <c r="TRV138" s="42"/>
      <c r="TRW138" s="42"/>
      <c r="TRX138" s="42"/>
      <c r="TRY138" s="42"/>
      <c r="TRZ138" s="42"/>
      <c r="TSA138" s="42"/>
      <c r="TSB138" s="42"/>
      <c r="TSC138" s="42"/>
      <c r="TSD138" s="42"/>
      <c r="TSE138" s="42"/>
      <c r="TSF138" s="42"/>
      <c r="TSG138" s="42"/>
      <c r="TSH138" s="42"/>
      <c r="TSI138" s="42"/>
      <c r="TSJ138" s="42"/>
      <c r="TSK138" s="42"/>
      <c r="TSL138" s="42"/>
      <c r="TSM138" s="42"/>
      <c r="TSN138" s="42"/>
      <c r="TSO138" s="42"/>
      <c r="TSP138" s="42"/>
      <c r="TSQ138" s="42"/>
      <c r="TSR138" s="42"/>
      <c r="TSS138" s="42"/>
      <c r="TST138" s="42"/>
      <c r="TSU138" s="42"/>
      <c r="TSV138" s="42"/>
      <c r="TSW138" s="42"/>
      <c r="TSX138" s="42"/>
      <c r="TSY138" s="42"/>
      <c r="TSZ138" s="42"/>
      <c r="TTA138" s="42"/>
      <c r="TTB138" s="42"/>
      <c r="TTC138" s="42"/>
      <c r="TTD138" s="42"/>
      <c r="TTE138" s="42"/>
      <c r="TTF138" s="42"/>
      <c r="TTG138" s="42"/>
      <c r="TTH138" s="42"/>
      <c r="TTI138" s="42"/>
      <c r="TTJ138" s="42"/>
      <c r="TTK138" s="42"/>
      <c r="TTL138" s="42"/>
      <c r="TTM138" s="42"/>
      <c r="TTN138" s="42"/>
      <c r="TTO138" s="42"/>
      <c r="TTP138" s="42"/>
      <c r="TTQ138" s="42"/>
      <c r="TTR138" s="42"/>
      <c r="TTS138" s="42"/>
      <c r="TTT138" s="42"/>
      <c r="TTU138" s="42"/>
      <c r="TTV138" s="42"/>
      <c r="TTW138" s="42"/>
      <c r="TTX138" s="42"/>
      <c r="TTY138" s="42"/>
      <c r="TTZ138" s="42"/>
      <c r="TUA138" s="42"/>
      <c r="TUB138" s="42"/>
      <c r="TUC138" s="42"/>
      <c r="TUD138" s="42"/>
      <c r="TUE138" s="42"/>
      <c r="TUF138" s="42"/>
      <c r="TUG138" s="42"/>
      <c r="TUH138" s="42"/>
      <c r="TUI138" s="42"/>
      <c r="TUJ138" s="42"/>
      <c r="TUK138" s="42"/>
      <c r="TUL138" s="42"/>
      <c r="TUM138" s="42"/>
      <c r="TUN138" s="42"/>
      <c r="TUO138" s="42"/>
      <c r="TUP138" s="42"/>
      <c r="TUQ138" s="42"/>
      <c r="TUR138" s="42"/>
      <c r="TUS138" s="42"/>
      <c r="TUT138" s="42"/>
      <c r="TUU138" s="42"/>
      <c r="TUV138" s="42"/>
      <c r="TUW138" s="42"/>
      <c r="TUX138" s="42"/>
      <c r="TUY138" s="42"/>
      <c r="TUZ138" s="42"/>
      <c r="TVA138" s="42"/>
      <c r="TVB138" s="42"/>
      <c r="TVC138" s="42"/>
      <c r="TVD138" s="42"/>
      <c r="TVE138" s="42"/>
      <c r="TVF138" s="42"/>
      <c r="TVG138" s="42"/>
      <c r="TVH138" s="42"/>
      <c r="TVI138" s="42"/>
      <c r="TVJ138" s="42"/>
      <c r="TVK138" s="42"/>
      <c r="TVL138" s="42"/>
      <c r="TVM138" s="42"/>
      <c r="TVN138" s="42"/>
      <c r="TVO138" s="42"/>
      <c r="TVP138" s="42"/>
      <c r="TVQ138" s="42"/>
      <c r="TVR138" s="42"/>
      <c r="TVS138" s="42"/>
      <c r="TVT138" s="42"/>
      <c r="TVU138" s="42"/>
      <c r="TVV138" s="42"/>
      <c r="TVW138" s="42"/>
      <c r="TVX138" s="42"/>
      <c r="TVY138" s="42"/>
      <c r="TVZ138" s="42"/>
      <c r="TWA138" s="42"/>
      <c r="TWB138" s="42"/>
      <c r="TWC138" s="42"/>
      <c r="TWD138" s="42"/>
      <c r="TWE138" s="42"/>
      <c r="TWF138" s="42"/>
      <c r="TWG138" s="42"/>
      <c r="TWH138" s="42"/>
      <c r="TWI138" s="42"/>
      <c r="TWJ138" s="42"/>
      <c r="TWK138" s="42"/>
      <c r="TWL138" s="42"/>
      <c r="TWM138" s="42"/>
      <c r="TWN138" s="42"/>
      <c r="TWO138" s="42"/>
      <c r="TWP138" s="42"/>
      <c r="TWQ138" s="42"/>
      <c r="TWR138" s="42"/>
      <c r="TWS138" s="42"/>
      <c r="TWT138" s="42"/>
      <c r="TWU138" s="42"/>
      <c r="TWV138" s="42"/>
      <c r="TWW138" s="42"/>
      <c r="TWX138" s="42"/>
      <c r="TWY138" s="42"/>
      <c r="TWZ138" s="42"/>
      <c r="TXA138" s="42"/>
      <c r="TXB138" s="42"/>
      <c r="TXC138" s="42"/>
      <c r="TXD138" s="42"/>
      <c r="TXE138" s="42"/>
      <c r="TXF138" s="42"/>
      <c r="TXG138" s="42"/>
      <c r="TXH138" s="42"/>
      <c r="TXI138" s="42"/>
      <c r="TXJ138" s="42"/>
      <c r="TXK138" s="42"/>
      <c r="TXL138" s="42"/>
      <c r="TXM138" s="42"/>
      <c r="TXN138" s="42"/>
      <c r="TXO138" s="42"/>
      <c r="TXP138" s="42"/>
      <c r="TXQ138" s="42"/>
      <c r="TXR138" s="42"/>
      <c r="TXS138" s="42"/>
      <c r="TXT138" s="42"/>
      <c r="TXU138" s="42"/>
      <c r="TXV138" s="42"/>
      <c r="TXW138" s="42"/>
      <c r="TXX138" s="42"/>
      <c r="TXY138" s="42"/>
      <c r="TXZ138" s="42"/>
      <c r="TYA138" s="42"/>
      <c r="TYB138" s="42"/>
      <c r="TYC138" s="42"/>
      <c r="TYD138" s="42"/>
      <c r="TYE138" s="42"/>
      <c r="TYF138" s="42"/>
      <c r="TYG138" s="42"/>
      <c r="TYH138" s="42"/>
      <c r="TYI138" s="42"/>
      <c r="TYJ138" s="42"/>
      <c r="TYK138" s="42"/>
      <c r="TYL138" s="42"/>
      <c r="TYM138" s="42"/>
      <c r="TYN138" s="42"/>
      <c r="TYO138" s="42"/>
      <c r="TYP138" s="42"/>
      <c r="TYQ138" s="42"/>
      <c r="TYR138" s="42"/>
      <c r="TYS138" s="42"/>
      <c r="TYT138" s="42"/>
      <c r="TYU138" s="42"/>
      <c r="TYV138" s="42"/>
      <c r="TYW138" s="42"/>
      <c r="TYX138" s="42"/>
      <c r="TYY138" s="42"/>
      <c r="TYZ138" s="42"/>
      <c r="TZA138" s="42"/>
      <c r="TZB138" s="42"/>
      <c r="TZC138" s="42"/>
      <c r="TZD138" s="42"/>
      <c r="TZE138" s="42"/>
      <c r="TZF138" s="42"/>
      <c r="TZG138" s="42"/>
      <c r="TZH138" s="42"/>
      <c r="TZI138" s="42"/>
      <c r="TZJ138" s="42"/>
      <c r="TZK138" s="42"/>
      <c r="TZL138" s="42"/>
      <c r="TZM138" s="42"/>
      <c r="TZN138" s="42"/>
      <c r="TZO138" s="42"/>
      <c r="TZP138" s="42"/>
      <c r="TZQ138" s="42"/>
      <c r="TZR138" s="42"/>
      <c r="TZS138" s="42"/>
      <c r="TZT138" s="42"/>
      <c r="TZU138" s="42"/>
      <c r="TZV138" s="42"/>
      <c r="TZW138" s="42"/>
      <c r="TZX138" s="42"/>
      <c r="TZY138" s="42"/>
      <c r="TZZ138" s="42"/>
      <c r="UAA138" s="42"/>
      <c r="UAB138" s="42"/>
      <c r="UAC138" s="42"/>
      <c r="UAD138" s="42"/>
      <c r="UAE138" s="42"/>
      <c r="UAF138" s="42"/>
      <c r="UAG138" s="42"/>
      <c r="UAH138" s="42"/>
      <c r="UAI138" s="42"/>
      <c r="UAJ138" s="42"/>
      <c r="UAK138" s="42"/>
      <c r="UAL138" s="42"/>
      <c r="UAM138" s="42"/>
      <c r="UAN138" s="42"/>
      <c r="UAO138" s="42"/>
      <c r="UAP138" s="42"/>
      <c r="UAQ138" s="42"/>
      <c r="UAR138" s="42"/>
      <c r="UAS138" s="42"/>
      <c r="UAT138" s="42"/>
      <c r="UAU138" s="42"/>
      <c r="UAV138" s="42"/>
      <c r="UAW138" s="42"/>
      <c r="UAX138" s="42"/>
      <c r="UAY138" s="42"/>
      <c r="UAZ138" s="42"/>
      <c r="UBA138" s="42"/>
      <c r="UBB138" s="42"/>
      <c r="UBC138" s="42"/>
      <c r="UBD138" s="42"/>
      <c r="UBE138" s="42"/>
      <c r="UBF138" s="42"/>
      <c r="UBG138" s="42"/>
      <c r="UBH138" s="42"/>
      <c r="UBI138" s="42"/>
      <c r="UBJ138" s="42"/>
      <c r="UBK138" s="42"/>
      <c r="UBL138" s="42"/>
      <c r="UBM138" s="42"/>
      <c r="UBN138" s="42"/>
      <c r="UBO138" s="42"/>
      <c r="UBP138" s="42"/>
      <c r="UBQ138" s="42"/>
      <c r="UBR138" s="42"/>
      <c r="UBS138" s="42"/>
      <c r="UBT138" s="42"/>
      <c r="UBU138" s="42"/>
      <c r="UBV138" s="42"/>
      <c r="UBW138" s="42"/>
      <c r="UBX138" s="42"/>
      <c r="UBY138" s="42"/>
      <c r="UBZ138" s="42"/>
      <c r="UCA138" s="42"/>
      <c r="UCB138" s="42"/>
      <c r="UCC138" s="42"/>
      <c r="UCD138" s="42"/>
      <c r="UCE138" s="42"/>
      <c r="UCF138" s="42"/>
      <c r="UCG138" s="42"/>
      <c r="UCH138" s="42"/>
      <c r="UCI138" s="42"/>
      <c r="UCJ138" s="42"/>
      <c r="UCK138" s="42"/>
      <c r="UCL138" s="42"/>
      <c r="UCM138" s="42"/>
      <c r="UCN138" s="42"/>
      <c r="UCO138" s="42"/>
      <c r="UCP138" s="42"/>
      <c r="UCQ138" s="42"/>
      <c r="UCR138" s="42"/>
      <c r="UCS138" s="42"/>
      <c r="UCT138" s="42"/>
      <c r="UCU138" s="42"/>
      <c r="UCV138" s="42"/>
      <c r="UCW138" s="42"/>
      <c r="UCX138" s="42"/>
      <c r="UCY138" s="42"/>
      <c r="UCZ138" s="42"/>
      <c r="UDA138" s="42"/>
      <c r="UDB138" s="42"/>
      <c r="UDC138" s="42"/>
      <c r="UDD138" s="42"/>
      <c r="UDE138" s="42"/>
      <c r="UDF138" s="42"/>
      <c r="UDG138" s="42"/>
      <c r="UDH138" s="42"/>
      <c r="UDI138" s="42"/>
      <c r="UDJ138" s="42"/>
      <c r="UDK138" s="42"/>
      <c r="UDL138" s="42"/>
      <c r="UDM138" s="42"/>
      <c r="UDN138" s="42"/>
      <c r="UDO138" s="42"/>
      <c r="UDP138" s="42"/>
      <c r="UDQ138" s="42"/>
      <c r="UDR138" s="42"/>
      <c r="UDS138" s="42"/>
      <c r="UDT138" s="42"/>
      <c r="UDU138" s="42"/>
      <c r="UDV138" s="42"/>
      <c r="UDW138" s="42"/>
      <c r="UDX138" s="42"/>
      <c r="UDY138" s="42"/>
      <c r="UDZ138" s="42"/>
      <c r="UEA138" s="42"/>
      <c r="UEB138" s="42"/>
      <c r="UEC138" s="42"/>
      <c r="UED138" s="42"/>
      <c r="UEE138" s="42"/>
      <c r="UEF138" s="42"/>
      <c r="UEG138" s="42"/>
      <c r="UEH138" s="42"/>
      <c r="UEI138" s="42"/>
      <c r="UEJ138" s="42"/>
      <c r="UEK138" s="42"/>
      <c r="UEL138" s="42"/>
      <c r="UEM138" s="42"/>
      <c r="UEN138" s="42"/>
      <c r="UEO138" s="42"/>
      <c r="UEP138" s="42"/>
      <c r="UEQ138" s="42"/>
      <c r="UER138" s="42"/>
      <c r="UES138" s="42"/>
      <c r="UET138" s="42"/>
      <c r="UEU138" s="42"/>
      <c r="UEV138" s="42"/>
      <c r="UEW138" s="42"/>
      <c r="UEX138" s="42"/>
      <c r="UEY138" s="42"/>
      <c r="UEZ138" s="42"/>
      <c r="UFA138" s="42"/>
      <c r="UFB138" s="42"/>
      <c r="UFC138" s="42"/>
      <c r="UFD138" s="42"/>
      <c r="UFE138" s="42"/>
      <c r="UFF138" s="42"/>
      <c r="UFG138" s="42"/>
      <c r="UFH138" s="42"/>
      <c r="UFI138" s="42"/>
      <c r="UFJ138" s="42"/>
      <c r="UFK138" s="42"/>
      <c r="UFL138" s="42"/>
      <c r="UFM138" s="42"/>
      <c r="UFN138" s="42"/>
      <c r="UFO138" s="42"/>
      <c r="UFP138" s="42"/>
      <c r="UFQ138" s="42"/>
      <c r="UFR138" s="42"/>
      <c r="UFS138" s="42"/>
      <c r="UFT138" s="42"/>
      <c r="UFU138" s="42"/>
      <c r="UFV138" s="42"/>
      <c r="UFW138" s="42"/>
      <c r="UFX138" s="42"/>
      <c r="UFY138" s="42"/>
      <c r="UFZ138" s="42"/>
      <c r="UGA138" s="42"/>
      <c r="UGB138" s="42"/>
      <c r="UGC138" s="42"/>
      <c r="UGD138" s="42"/>
      <c r="UGE138" s="42"/>
      <c r="UGF138" s="42"/>
      <c r="UGG138" s="42"/>
      <c r="UGH138" s="42"/>
      <c r="UGI138" s="42"/>
      <c r="UGJ138" s="42"/>
      <c r="UGK138" s="42"/>
      <c r="UGL138" s="42"/>
      <c r="UGM138" s="42"/>
      <c r="UGN138" s="42"/>
      <c r="UGO138" s="42"/>
      <c r="UGP138" s="42"/>
      <c r="UGQ138" s="42"/>
      <c r="UGR138" s="42"/>
      <c r="UGS138" s="42"/>
      <c r="UGT138" s="42"/>
      <c r="UGU138" s="42"/>
      <c r="UGV138" s="42"/>
      <c r="UGW138" s="42"/>
      <c r="UGX138" s="42"/>
      <c r="UGY138" s="42"/>
      <c r="UGZ138" s="42"/>
      <c r="UHA138" s="42"/>
      <c r="UHB138" s="42"/>
      <c r="UHC138" s="42"/>
      <c r="UHD138" s="42"/>
      <c r="UHE138" s="42"/>
      <c r="UHF138" s="42"/>
      <c r="UHG138" s="42"/>
      <c r="UHH138" s="42"/>
      <c r="UHI138" s="42"/>
      <c r="UHJ138" s="42"/>
      <c r="UHK138" s="42"/>
      <c r="UHL138" s="42"/>
      <c r="UHM138" s="42"/>
      <c r="UHN138" s="42"/>
      <c r="UHO138" s="42"/>
      <c r="UHP138" s="42"/>
      <c r="UHQ138" s="42"/>
      <c r="UHR138" s="42"/>
      <c r="UHS138" s="42"/>
      <c r="UHT138" s="42"/>
      <c r="UHU138" s="42"/>
      <c r="UHV138" s="42"/>
      <c r="UHW138" s="42"/>
      <c r="UHX138" s="42"/>
      <c r="UHY138" s="42"/>
      <c r="UHZ138" s="42"/>
      <c r="UIA138" s="42"/>
      <c r="UIB138" s="42"/>
      <c r="UIC138" s="42"/>
      <c r="UID138" s="42"/>
      <c r="UIE138" s="42"/>
      <c r="UIF138" s="42"/>
      <c r="UIG138" s="42"/>
      <c r="UIH138" s="42"/>
      <c r="UII138" s="42"/>
      <c r="UIJ138" s="42"/>
      <c r="UIK138" s="42"/>
      <c r="UIL138" s="42"/>
      <c r="UIM138" s="42"/>
      <c r="UIN138" s="42"/>
      <c r="UIO138" s="42"/>
      <c r="UIP138" s="42"/>
      <c r="UIQ138" s="42"/>
      <c r="UIR138" s="42"/>
      <c r="UIS138" s="42"/>
      <c r="UIT138" s="42"/>
      <c r="UIU138" s="42"/>
      <c r="UIV138" s="42"/>
      <c r="UIW138" s="42"/>
      <c r="UIX138" s="42"/>
      <c r="UIY138" s="42"/>
      <c r="UIZ138" s="42"/>
      <c r="UJA138" s="42"/>
      <c r="UJB138" s="42"/>
      <c r="UJC138" s="42"/>
      <c r="UJD138" s="42"/>
      <c r="UJE138" s="42"/>
      <c r="UJF138" s="42"/>
      <c r="UJG138" s="42"/>
      <c r="UJH138" s="42"/>
      <c r="UJI138" s="42"/>
      <c r="UJJ138" s="42"/>
      <c r="UJK138" s="42"/>
      <c r="UJL138" s="42"/>
      <c r="UJM138" s="42"/>
      <c r="UJN138" s="42"/>
      <c r="UJO138" s="42"/>
      <c r="UJP138" s="42"/>
      <c r="UJQ138" s="42"/>
      <c r="UJR138" s="42"/>
      <c r="UJS138" s="42"/>
      <c r="UJT138" s="42"/>
      <c r="UJU138" s="42"/>
      <c r="UJV138" s="42"/>
      <c r="UJW138" s="42"/>
      <c r="UJX138" s="42"/>
      <c r="UJY138" s="42"/>
      <c r="UJZ138" s="42"/>
      <c r="UKA138" s="42"/>
      <c r="UKB138" s="42"/>
      <c r="UKC138" s="42"/>
      <c r="UKD138" s="42"/>
      <c r="UKE138" s="42"/>
      <c r="UKF138" s="42"/>
      <c r="UKG138" s="42"/>
      <c r="UKH138" s="42"/>
      <c r="UKI138" s="42"/>
      <c r="UKJ138" s="42"/>
      <c r="UKK138" s="42"/>
      <c r="UKL138" s="42"/>
      <c r="UKM138" s="42"/>
      <c r="UKN138" s="42"/>
      <c r="UKO138" s="42"/>
      <c r="UKP138" s="42"/>
      <c r="UKQ138" s="42"/>
      <c r="UKR138" s="42"/>
      <c r="UKS138" s="42"/>
      <c r="UKT138" s="42"/>
      <c r="UKU138" s="42"/>
      <c r="UKV138" s="42"/>
      <c r="UKW138" s="42"/>
      <c r="UKX138" s="42"/>
      <c r="UKY138" s="42"/>
      <c r="UKZ138" s="42"/>
      <c r="ULA138" s="42"/>
      <c r="ULB138" s="42"/>
      <c r="ULC138" s="42"/>
      <c r="ULD138" s="42"/>
      <c r="ULE138" s="42"/>
      <c r="ULF138" s="42"/>
      <c r="ULG138" s="42"/>
      <c r="ULH138" s="42"/>
      <c r="ULI138" s="42"/>
      <c r="ULJ138" s="42"/>
      <c r="ULK138" s="42"/>
      <c r="ULL138" s="42"/>
      <c r="ULM138" s="42"/>
      <c r="ULN138" s="42"/>
      <c r="ULO138" s="42"/>
      <c r="ULP138" s="42"/>
      <c r="ULQ138" s="42"/>
      <c r="ULR138" s="42"/>
      <c r="ULS138" s="42"/>
      <c r="ULT138" s="42"/>
      <c r="ULU138" s="42"/>
      <c r="ULV138" s="42"/>
      <c r="ULW138" s="42"/>
      <c r="ULX138" s="42"/>
      <c r="ULY138" s="42"/>
      <c r="ULZ138" s="42"/>
      <c r="UMA138" s="42"/>
      <c r="UMB138" s="42"/>
      <c r="UMC138" s="42"/>
      <c r="UMD138" s="42"/>
      <c r="UME138" s="42"/>
      <c r="UMF138" s="42"/>
      <c r="UMG138" s="42"/>
      <c r="UMH138" s="42"/>
      <c r="UMI138" s="42"/>
      <c r="UMJ138" s="42"/>
      <c r="UMK138" s="42"/>
      <c r="UML138" s="42"/>
      <c r="UMM138" s="42"/>
      <c r="UMN138" s="42"/>
      <c r="UMO138" s="42"/>
      <c r="UMP138" s="42"/>
      <c r="UMQ138" s="42"/>
      <c r="UMR138" s="42"/>
      <c r="UMS138" s="42"/>
      <c r="UMT138" s="42"/>
      <c r="UMU138" s="42"/>
      <c r="UMV138" s="42"/>
      <c r="UMW138" s="42"/>
      <c r="UMX138" s="42"/>
      <c r="UMY138" s="42"/>
      <c r="UMZ138" s="42"/>
      <c r="UNA138" s="42"/>
      <c r="UNB138" s="42"/>
      <c r="UNC138" s="42"/>
      <c r="UND138" s="42"/>
      <c r="UNE138" s="42"/>
      <c r="UNF138" s="42"/>
      <c r="UNG138" s="42"/>
      <c r="UNH138" s="42"/>
      <c r="UNI138" s="42"/>
      <c r="UNJ138" s="42"/>
      <c r="UNK138" s="42"/>
      <c r="UNL138" s="42"/>
      <c r="UNM138" s="42"/>
      <c r="UNN138" s="42"/>
      <c r="UNO138" s="42"/>
      <c r="UNP138" s="42"/>
      <c r="UNQ138" s="42"/>
      <c r="UNR138" s="42"/>
      <c r="UNS138" s="42"/>
      <c r="UNT138" s="42"/>
      <c r="UNU138" s="42"/>
      <c r="UNV138" s="42"/>
      <c r="UNW138" s="42"/>
      <c r="UNX138" s="42"/>
      <c r="UNY138" s="42"/>
      <c r="UNZ138" s="42"/>
      <c r="UOA138" s="42"/>
      <c r="UOB138" s="42"/>
      <c r="UOC138" s="42"/>
      <c r="UOD138" s="42"/>
      <c r="UOE138" s="42"/>
      <c r="UOF138" s="42"/>
      <c r="UOG138" s="42"/>
      <c r="UOH138" s="42"/>
      <c r="UOI138" s="42"/>
      <c r="UOJ138" s="42"/>
      <c r="UOK138" s="42"/>
      <c r="UOL138" s="42"/>
      <c r="UOM138" s="42"/>
      <c r="UON138" s="42"/>
      <c r="UOO138" s="42"/>
      <c r="UOP138" s="42"/>
      <c r="UOQ138" s="42"/>
      <c r="UOR138" s="42"/>
      <c r="UOS138" s="42"/>
      <c r="UOT138" s="42"/>
      <c r="UOU138" s="42"/>
      <c r="UOV138" s="42"/>
      <c r="UOW138" s="42"/>
      <c r="UOX138" s="42"/>
      <c r="UOY138" s="42"/>
      <c r="UOZ138" s="42"/>
      <c r="UPA138" s="42"/>
      <c r="UPB138" s="42"/>
      <c r="UPC138" s="42"/>
      <c r="UPD138" s="42"/>
      <c r="UPE138" s="42"/>
      <c r="UPF138" s="42"/>
      <c r="UPG138" s="42"/>
      <c r="UPH138" s="42"/>
      <c r="UPI138" s="42"/>
      <c r="UPJ138" s="42"/>
      <c r="UPK138" s="42"/>
      <c r="UPL138" s="42"/>
      <c r="UPM138" s="42"/>
      <c r="UPN138" s="42"/>
      <c r="UPO138" s="42"/>
      <c r="UPP138" s="42"/>
      <c r="UPQ138" s="42"/>
      <c r="UPR138" s="42"/>
      <c r="UPS138" s="42"/>
      <c r="UPT138" s="42"/>
      <c r="UPU138" s="42"/>
      <c r="UPV138" s="42"/>
      <c r="UPW138" s="42"/>
      <c r="UPX138" s="42"/>
      <c r="UPY138" s="42"/>
      <c r="UPZ138" s="42"/>
      <c r="UQA138" s="42"/>
      <c r="UQB138" s="42"/>
      <c r="UQC138" s="42"/>
      <c r="UQD138" s="42"/>
      <c r="UQE138" s="42"/>
      <c r="UQF138" s="42"/>
      <c r="UQG138" s="42"/>
      <c r="UQH138" s="42"/>
      <c r="UQI138" s="42"/>
      <c r="UQJ138" s="42"/>
      <c r="UQK138" s="42"/>
      <c r="UQL138" s="42"/>
      <c r="UQM138" s="42"/>
      <c r="UQN138" s="42"/>
      <c r="UQO138" s="42"/>
      <c r="UQP138" s="42"/>
      <c r="UQQ138" s="42"/>
      <c r="UQR138" s="42"/>
      <c r="UQS138" s="42"/>
      <c r="UQT138" s="42"/>
      <c r="UQU138" s="42"/>
      <c r="UQV138" s="42"/>
      <c r="UQW138" s="42"/>
      <c r="UQX138" s="42"/>
      <c r="UQY138" s="42"/>
      <c r="UQZ138" s="42"/>
      <c r="URA138" s="42"/>
      <c r="URB138" s="42"/>
      <c r="URC138" s="42"/>
      <c r="URD138" s="42"/>
      <c r="URE138" s="42"/>
      <c r="URF138" s="42"/>
      <c r="URG138" s="42"/>
      <c r="URH138" s="42"/>
      <c r="URI138" s="42"/>
      <c r="URJ138" s="42"/>
      <c r="URK138" s="42"/>
      <c r="URL138" s="42"/>
      <c r="URM138" s="42"/>
      <c r="URN138" s="42"/>
      <c r="URO138" s="42"/>
      <c r="URP138" s="42"/>
      <c r="URQ138" s="42"/>
      <c r="URR138" s="42"/>
      <c r="URS138" s="42"/>
      <c r="URT138" s="42"/>
      <c r="URU138" s="42"/>
      <c r="URV138" s="42"/>
      <c r="URW138" s="42"/>
      <c r="URX138" s="42"/>
      <c r="URY138" s="42"/>
      <c r="URZ138" s="42"/>
      <c r="USA138" s="42"/>
      <c r="USB138" s="42"/>
      <c r="USC138" s="42"/>
      <c r="USD138" s="42"/>
      <c r="USE138" s="42"/>
      <c r="USF138" s="42"/>
      <c r="USG138" s="42"/>
      <c r="USH138" s="42"/>
      <c r="USI138" s="42"/>
      <c r="USJ138" s="42"/>
      <c r="USK138" s="42"/>
      <c r="USL138" s="42"/>
      <c r="USM138" s="42"/>
      <c r="USN138" s="42"/>
      <c r="USO138" s="42"/>
      <c r="USP138" s="42"/>
      <c r="USQ138" s="42"/>
      <c r="USR138" s="42"/>
      <c r="USS138" s="42"/>
      <c r="UST138" s="42"/>
      <c r="USU138" s="42"/>
      <c r="USV138" s="42"/>
      <c r="USW138" s="42"/>
      <c r="USX138" s="42"/>
      <c r="USY138" s="42"/>
      <c r="USZ138" s="42"/>
      <c r="UTA138" s="42"/>
      <c r="UTB138" s="42"/>
      <c r="UTC138" s="42"/>
      <c r="UTD138" s="42"/>
      <c r="UTE138" s="42"/>
      <c r="UTF138" s="42"/>
      <c r="UTG138" s="42"/>
      <c r="UTH138" s="42"/>
      <c r="UTI138" s="42"/>
      <c r="UTJ138" s="42"/>
      <c r="UTK138" s="42"/>
      <c r="UTL138" s="42"/>
      <c r="UTM138" s="42"/>
      <c r="UTN138" s="42"/>
      <c r="UTO138" s="42"/>
      <c r="UTP138" s="42"/>
      <c r="UTQ138" s="42"/>
      <c r="UTR138" s="42"/>
      <c r="UTS138" s="42"/>
      <c r="UTT138" s="42"/>
      <c r="UTU138" s="42"/>
      <c r="UTV138" s="42"/>
      <c r="UTW138" s="42"/>
      <c r="UTX138" s="42"/>
      <c r="UTY138" s="42"/>
      <c r="UTZ138" s="42"/>
      <c r="UUA138" s="42"/>
      <c r="UUB138" s="42"/>
      <c r="UUC138" s="42"/>
      <c r="UUD138" s="42"/>
      <c r="UUE138" s="42"/>
      <c r="UUF138" s="42"/>
      <c r="UUG138" s="42"/>
      <c r="UUH138" s="42"/>
      <c r="UUI138" s="42"/>
      <c r="UUJ138" s="42"/>
      <c r="UUK138" s="42"/>
      <c r="UUL138" s="42"/>
      <c r="UUM138" s="42"/>
      <c r="UUN138" s="42"/>
      <c r="UUO138" s="42"/>
      <c r="UUP138" s="42"/>
      <c r="UUQ138" s="42"/>
      <c r="UUR138" s="42"/>
      <c r="UUS138" s="42"/>
      <c r="UUT138" s="42"/>
      <c r="UUU138" s="42"/>
      <c r="UUV138" s="42"/>
      <c r="UUW138" s="42"/>
      <c r="UUX138" s="42"/>
      <c r="UUY138" s="42"/>
      <c r="UUZ138" s="42"/>
      <c r="UVA138" s="42"/>
      <c r="UVB138" s="42"/>
      <c r="UVC138" s="42"/>
      <c r="UVD138" s="42"/>
      <c r="UVE138" s="42"/>
      <c r="UVF138" s="42"/>
      <c r="UVG138" s="42"/>
      <c r="UVH138" s="42"/>
      <c r="UVI138" s="42"/>
      <c r="UVJ138" s="42"/>
      <c r="UVK138" s="42"/>
      <c r="UVL138" s="42"/>
      <c r="UVM138" s="42"/>
      <c r="UVN138" s="42"/>
      <c r="UVO138" s="42"/>
      <c r="UVP138" s="42"/>
      <c r="UVQ138" s="42"/>
      <c r="UVR138" s="42"/>
      <c r="UVS138" s="42"/>
      <c r="UVT138" s="42"/>
      <c r="UVU138" s="42"/>
      <c r="UVV138" s="42"/>
      <c r="UVW138" s="42"/>
      <c r="UVX138" s="42"/>
      <c r="UVY138" s="42"/>
      <c r="UVZ138" s="42"/>
      <c r="UWA138" s="42"/>
      <c r="UWB138" s="42"/>
      <c r="UWC138" s="42"/>
      <c r="UWD138" s="42"/>
      <c r="UWE138" s="42"/>
      <c r="UWF138" s="42"/>
      <c r="UWG138" s="42"/>
      <c r="UWH138" s="42"/>
      <c r="UWI138" s="42"/>
      <c r="UWJ138" s="42"/>
      <c r="UWK138" s="42"/>
      <c r="UWL138" s="42"/>
      <c r="UWM138" s="42"/>
      <c r="UWN138" s="42"/>
      <c r="UWO138" s="42"/>
      <c r="UWP138" s="42"/>
      <c r="UWQ138" s="42"/>
      <c r="UWR138" s="42"/>
      <c r="UWS138" s="42"/>
      <c r="UWT138" s="42"/>
      <c r="UWU138" s="42"/>
      <c r="UWV138" s="42"/>
      <c r="UWW138" s="42"/>
      <c r="UWX138" s="42"/>
      <c r="UWY138" s="42"/>
      <c r="UWZ138" s="42"/>
      <c r="UXA138" s="42"/>
      <c r="UXB138" s="42"/>
      <c r="UXC138" s="42"/>
      <c r="UXD138" s="42"/>
      <c r="UXE138" s="42"/>
      <c r="UXF138" s="42"/>
      <c r="UXG138" s="42"/>
      <c r="UXH138" s="42"/>
      <c r="UXI138" s="42"/>
      <c r="UXJ138" s="42"/>
      <c r="UXK138" s="42"/>
      <c r="UXL138" s="42"/>
      <c r="UXM138" s="42"/>
      <c r="UXN138" s="42"/>
      <c r="UXO138" s="42"/>
      <c r="UXP138" s="42"/>
      <c r="UXQ138" s="42"/>
      <c r="UXR138" s="42"/>
      <c r="UXS138" s="42"/>
      <c r="UXT138" s="42"/>
      <c r="UXU138" s="42"/>
      <c r="UXV138" s="42"/>
      <c r="UXW138" s="42"/>
      <c r="UXX138" s="42"/>
      <c r="UXY138" s="42"/>
      <c r="UXZ138" s="42"/>
      <c r="UYA138" s="42"/>
      <c r="UYB138" s="42"/>
      <c r="UYC138" s="42"/>
      <c r="UYD138" s="42"/>
      <c r="UYE138" s="42"/>
      <c r="UYF138" s="42"/>
      <c r="UYG138" s="42"/>
      <c r="UYH138" s="42"/>
      <c r="UYI138" s="42"/>
      <c r="UYJ138" s="42"/>
      <c r="UYK138" s="42"/>
      <c r="UYL138" s="42"/>
      <c r="UYM138" s="42"/>
      <c r="UYN138" s="42"/>
      <c r="UYO138" s="42"/>
      <c r="UYP138" s="42"/>
      <c r="UYQ138" s="42"/>
      <c r="UYR138" s="42"/>
      <c r="UYS138" s="42"/>
      <c r="UYT138" s="42"/>
      <c r="UYU138" s="42"/>
      <c r="UYV138" s="42"/>
      <c r="UYW138" s="42"/>
      <c r="UYX138" s="42"/>
      <c r="UYY138" s="42"/>
      <c r="UYZ138" s="42"/>
      <c r="UZA138" s="42"/>
      <c r="UZB138" s="42"/>
      <c r="UZC138" s="42"/>
      <c r="UZD138" s="42"/>
      <c r="UZE138" s="42"/>
      <c r="UZF138" s="42"/>
      <c r="UZG138" s="42"/>
      <c r="UZH138" s="42"/>
      <c r="UZI138" s="42"/>
      <c r="UZJ138" s="42"/>
      <c r="UZK138" s="42"/>
      <c r="UZL138" s="42"/>
      <c r="UZM138" s="42"/>
      <c r="UZN138" s="42"/>
      <c r="UZO138" s="42"/>
      <c r="UZP138" s="42"/>
      <c r="UZQ138" s="42"/>
      <c r="UZR138" s="42"/>
      <c r="UZS138" s="42"/>
      <c r="UZT138" s="42"/>
      <c r="UZU138" s="42"/>
      <c r="UZV138" s="42"/>
      <c r="UZW138" s="42"/>
      <c r="UZX138" s="42"/>
      <c r="UZY138" s="42"/>
      <c r="UZZ138" s="42"/>
      <c r="VAA138" s="42"/>
      <c r="VAB138" s="42"/>
      <c r="VAC138" s="42"/>
      <c r="VAD138" s="42"/>
      <c r="VAE138" s="42"/>
      <c r="VAF138" s="42"/>
      <c r="VAG138" s="42"/>
      <c r="VAH138" s="42"/>
      <c r="VAI138" s="42"/>
      <c r="VAJ138" s="42"/>
      <c r="VAK138" s="42"/>
      <c r="VAL138" s="42"/>
      <c r="VAM138" s="42"/>
      <c r="VAN138" s="42"/>
      <c r="VAO138" s="42"/>
      <c r="VAP138" s="42"/>
      <c r="VAQ138" s="42"/>
      <c r="VAR138" s="42"/>
      <c r="VAS138" s="42"/>
      <c r="VAT138" s="42"/>
      <c r="VAU138" s="42"/>
      <c r="VAV138" s="42"/>
      <c r="VAW138" s="42"/>
      <c r="VAX138" s="42"/>
      <c r="VAY138" s="42"/>
      <c r="VAZ138" s="42"/>
      <c r="VBA138" s="42"/>
      <c r="VBB138" s="42"/>
      <c r="VBC138" s="42"/>
      <c r="VBD138" s="42"/>
      <c r="VBE138" s="42"/>
      <c r="VBF138" s="42"/>
      <c r="VBG138" s="42"/>
      <c r="VBH138" s="42"/>
      <c r="VBI138" s="42"/>
      <c r="VBJ138" s="42"/>
      <c r="VBK138" s="42"/>
      <c r="VBL138" s="42"/>
      <c r="VBM138" s="42"/>
      <c r="VBN138" s="42"/>
      <c r="VBO138" s="42"/>
      <c r="VBP138" s="42"/>
      <c r="VBQ138" s="42"/>
      <c r="VBR138" s="42"/>
      <c r="VBS138" s="42"/>
      <c r="VBT138" s="42"/>
      <c r="VBU138" s="42"/>
      <c r="VBV138" s="42"/>
      <c r="VBW138" s="42"/>
      <c r="VBX138" s="42"/>
      <c r="VBY138" s="42"/>
      <c r="VBZ138" s="42"/>
      <c r="VCA138" s="42"/>
      <c r="VCB138" s="42"/>
      <c r="VCC138" s="42"/>
      <c r="VCD138" s="42"/>
      <c r="VCE138" s="42"/>
      <c r="VCF138" s="42"/>
      <c r="VCG138" s="42"/>
      <c r="VCH138" s="42"/>
      <c r="VCI138" s="42"/>
      <c r="VCJ138" s="42"/>
      <c r="VCK138" s="42"/>
      <c r="VCL138" s="42"/>
      <c r="VCM138" s="42"/>
      <c r="VCN138" s="42"/>
      <c r="VCO138" s="42"/>
      <c r="VCP138" s="42"/>
      <c r="VCQ138" s="42"/>
      <c r="VCR138" s="42"/>
      <c r="VCS138" s="42"/>
      <c r="VCT138" s="42"/>
      <c r="VCU138" s="42"/>
      <c r="VCV138" s="42"/>
      <c r="VCW138" s="42"/>
      <c r="VCX138" s="42"/>
      <c r="VCY138" s="42"/>
      <c r="VCZ138" s="42"/>
      <c r="VDA138" s="42"/>
      <c r="VDB138" s="42"/>
      <c r="VDC138" s="42"/>
      <c r="VDD138" s="42"/>
      <c r="VDE138" s="42"/>
      <c r="VDF138" s="42"/>
      <c r="VDG138" s="42"/>
      <c r="VDH138" s="42"/>
      <c r="VDI138" s="42"/>
      <c r="VDJ138" s="42"/>
      <c r="VDK138" s="42"/>
      <c r="VDL138" s="42"/>
      <c r="VDM138" s="42"/>
      <c r="VDN138" s="42"/>
      <c r="VDO138" s="42"/>
      <c r="VDP138" s="42"/>
      <c r="VDQ138" s="42"/>
      <c r="VDR138" s="42"/>
      <c r="VDS138" s="42"/>
      <c r="VDT138" s="42"/>
      <c r="VDU138" s="42"/>
      <c r="VDV138" s="42"/>
      <c r="VDW138" s="42"/>
      <c r="VDX138" s="42"/>
      <c r="VDY138" s="42"/>
      <c r="VDZ138" s="42"/>
      <c r="VEA138" s="42"/>
      <c r="VEB138" s="42"/>
      <c r="VEC138" s="42"/>
      <c r="VED138" s="42"/>
      <c r="VEE138" s="42"/>
      <c r="VEF138" s="42"/>
      <c r="VEG138" s="42"/>
      <c r="VEH138" s="42"/>
      <c r="VEI138" s="42"/>
      <c r="VEJ138" s="42"/>
      <c r="VEK138" s="42"/>
      <c r="VEL138" s="42"/>
      <c r="VEM138" s="42"/>
      <c r="VEN138" s="42"/>
      <c r="VEO138" s="42"/>
      <c r="VEP138" s="42"/>
      <c r="VEQ138" s="42"/>
      <c r="VER138" s="42"/>
      <c r="VES138" s="42"/>
      <c r="VET138" s="42"/>
      <c r="VEU138" s="42"/>
      <c r="VEV138" s="42"/>
      <c r="VEW138" s="42"/>
      <c r="VEX138" s="42"/>
      <c r="VEY138" s="42"/>
      <c r="VEZ138" s="42"/>
      <c r="VFA138" s="42"/>
      <c r="VFB138" s="42"/>
      <c r="VFC138" s="42"/>
      <c r="VFD138" s="42"/>
      <c r="VFE138" s="42"/>
      <c r="VFF138" s="42"/>
      <c r="VFG138" s="42"/>
      <c r="VFH138" s="42"/>
      <c r="VFI138" s="42"/>
      <c r="VFJ138" s="42"/>
      <c r="VFK138" s="42"/>
      <c r="VFL138" s="42"/>
      <c r="VFM138" s="42"/>
      <c r="VFN138" s="42"/>
      <c r="VFO138" s="42"/>
      <c r="VFP138" s="42"/>
      <c r="VFQ138" s="42"/>
      <c r="VFR138" s="42"/>
      <c r="VFS138" s="42"/>
      <c r="VFT138" s="42"/>
      <c r="VFU138" s="42"/>
      <c r="VFV138" s="42"/>
      <c r="VFW138" s="42"/>
      <c r="VFX138" s="42"/>
      <c r="VFY138" s="42"/>
      <c r="VFZ138" s="42"/>
      <c r="VGA138" s="42"/>
      <c r="VGB138" s="42"/>
      <c r="VGC138" s="42"/>
      <c r="VGD138" s="42"/>
      <c r="VGE138" s="42"/>
      <c r="VGF138" s="42"/>
      <c r="VGG138" s="42"/>
      <c r="VGH138" s="42"/>
      <c r="VGI138" s="42"/>
      <c r="VGJ138" s="42"/>
      <c r="VGK138" s="42"/>
      <c r="VGL138" s="42"/>
      <c r="VGM138" s="42"/>
      <c r="VGN138" s="42"/>
      <c r="VGO138" s="42"/>
      <c r="VGP138" s="42"/>
      <c r="VGQ138" s="42"/>
      <c r="VGR138" s="42"/>
      <c r="VGS138" s="42"/>
      <c r="VGT138" s="42"/>
      <c r="VGU138" s="42"/>
      <c r="VGV138" s="42"/>
      <c r="VGW138" s="42"/>
      <c r="VGX138" s="42"/>
      <c r="VGY138" s="42"/>
      <c r="VGZ138" s="42"/>
      <c r="VHA138" s="42"/>
      <c r="VHB138" s="42"/>
      <c r="VHC138" s="42"/>
      <c r="VHD138" s="42"/>
      <c r="VHE138" s="42"/>
      <c r="VHF138" s="42"/>
      <c r="VHG138" s="42"/>
      <c r="VHH138" s="42"/>
      <c r="VHI138" s="42"/>
      <c r="VHJ138" s="42"/>
      <c r="VHK138" s="42"/>
      <c r="VHL138" s="42"/>
      <c r="VHM138" s="42"/>
      <c r="VHN138" s="42"/>
      <c r="VHO138" s="42"/>
      <c r="VHP138" s="42"/>
      <c r="VHQ138" s="42"/>
      <c r="VHR138" s="42"/>
      <c r="VHS138" s="42"/>
      <c r="VHT138" s="42"/>
      <c r="VHU138" s="42"/>
      <c r="VHV138" s="42"/>
      <c r="VHW138" s="42"/>
      <c r="VHX138" s="42"/>
      <c r="VHY138" s="42"/>
      <c r="VHZ138" s="42"/>
      <c r="VIA138" s="42"/>
      <c r="VIB138" s="42"/>
      <c r="VIC138" s="42"/>
      <c r="VID138" s="42"/>
      <c r="VIE138" s="42"/>
      <c r="VIF138" s="42"/>
      <c r="VIG138" s="42"/>
      <c r="VIH138" s="42"/>
      <c r="VII138" s="42"/>
      <c r="VIJ138" s="42"/>
      <c r="VIK138" s="42"/>
      <c r="VIL138" s="42"/>
      <c r="VIM138" s="42"/>
      <c r="VIN138" s="42"/>
      <c r="VIO138" s="42"/>
      <c r="VIP138" s="42"/>
      <c r="VIQ138" s="42"/>
      <c r="VIR138" s="42"/>
      <c r="VIS138" s="42"/>
      <c r="VIT138" s="42"/>
      <c r="VIU138" s="42"/>
      <c r="VIV138" s="42"/>
      <c r="VIW138" s="42"/>
      <c r="VIX138" s="42"/>
      <c r="VIY138" s="42"/>
      <c r="VIZ138" s="42"/>
      <c r="VJA138" s="42"/>
      <c r="VJB138" s="42"/>
      <c r="VJC138" s="42"/>
      <c r="VJD138" s="42"/>
      <c r="VJE138" s="42"/>
      <c r="VJF138" s="42"/>
      <c r="VJG138" s="42"/>
      <c r="VJH138" s="42"/>
      <c r="VJI138" s="42"/>
      <c r="VJJ138" s="42"/>
      <c r="VJK138" s="42"/>
      <c r="VJL138" s="42"/>
      <c r="VJM138" s="42"/>
      <c r="VJN138" s="42"/>
      <c r="VJO138" s="42"/>
      <c r="VJP138" s="42"/>
      <c r="VJQ138" s="42"/>
      <c r="VJR138" s="42"/>
      <c r="VJS138" s="42"/>
      <c r="VJT138" s="42"/>
      <c r="VJU138" s="42"/>
      <c r="VJV138" s="42"/>
      <c r="VJW138" s="42"/>
      <c r="VJX138" s="42"/>
      <c r="VJY138" s="42"/>
      <c r="VJZ138" s="42"/>
      <c r="VKA138" s="42"/>
      <c r="VKB138" s="42"/>
      <c r="VKC138" s="42"/>
      <c r="VKD138" s="42"/>
      <c r="VKE138" s="42"/>
      <c r="VKF138" s="42"/>
      <c r="VKG138" s="42"/>
      <c r="VKH138" s="42"/>
      <c r="VKI138" s="42"/>
      <c r="VKJ138" s="42"/>
      <c r="VKK138" s="42"/>
      <c r="VKL138" s="42"/>
      <c r="VKM138" s="42"/>
      <c r="VKN138" s="42"/>
      <c r="VKO138" s="42"/>
      <c r="VKP138" s="42"/>
      <c r="VKQ138" s="42"/>
      <c r="VKR138" s="42"/>
      <c r="VKS138" s="42"/>
      <c r="VKT138" s="42"/>
      <c r="VKU138" s="42"/>
      <c r="VKV138" s="42"/>
      <c r="VKW138" s="42"/>
      <c r="VKX138" s="42"/>
      <c r="VKY138" s="42"/>
      <c r="VKZ138" s="42"/>
      <c r="VLA138" s="42"/>
      <c r="VLB138" s="42"/>
      <c r="VLC138" s="42"/>
      <c r="VLD138" s="42"/>
      <c r="VLE138" s="42"/>
      <c r="VLF138" s="42"/>
      <c r="VLG138" s="42"/>
      <c r="VLH138" s="42"/>
      <c r="VLI138" s="42"/>
      <c r="VLJ138" s="42"/>
      <c r="VLK138" s="42"/>
      <c r="VLL138" s="42"/>
      <c r="VLM138" s="42"/>
      <c r="VLN138" s="42"/>
      <c r="VLO138" s="42"/>
      <c r="VLP138" s="42"/>
      <c r="VLQ138" s="42"/>
      <c r="VLR138" s="42"/>
      <c r="VLS138" s="42"/>
      <c r="VLT138" s="42"/>
      <c r="VLU138" s="42"/>
      <c r="VLV138" s="42"/>
      <c r="VLW138" s="42"/>
      <c r="VLX138" s="42"/>
      <c r="VLY138" s="42"/>
      <c r="VLZ138" s="42"/>
      <c r="VMA138" s="42"/>
      <c r="VMB138" s="42"/>
      <c r="VMC138" s="42"/>
      <c r="VMD138" s="42"/>
      <c r="VME138" s="42"/>
      <c r="VMF138" s="42"/>
      <c r="VMG138" s="42"/>
      <c r="VMH138" s="42"/>
      <c r="VMI138" s="42"/>
      <c r="VMJ138" s="42"/>
      <c r="VMK138" s="42"/>
      <c r="VML138" s="42"/>
      <c r="VMM138" s="42"/>
      <c r="VMN138" s="42"/>
      <c r="VMO138" s="42"/>
      <c r="VMP138" s="42"/>
      <c r="VMQ138" s="42"/>
      <c r="VMR138" s="42"/>
      <c r="VMS138" s="42"/>
      <c r="VMT138" s="42"/>
      <c r="VMU138" s="42"/>
      <c r="VMV138" s="42"/>
      <c r="VMW138" s="42"/>
      <c r="VMX138" s="42"/>
      <c r="VMY138" s="42"/>
      <c r="VMZ138" s="42"/>
      <c r="VNA138" s="42"/>
      <c r="VNB138" s="42"/>
      <c r="VNC138" s="42"/>
      <c r="VND138" s="42"/>
      <c r="VNE138" s="42"/>
      <c r="VNF138" s="42"/>
      <c r="VNG138" s="42"/>
      <c r="VNH138" s="42"/>
      <c r="VNI138" s="42"/>
      <c r="VNJ138" s="42"/>
      <c r="VNK138" s="42"/>
      <c r="VNL138" s="42"/>
      <c r="VNM138" s="42"/>
      <c r="VNN138" s="42"/>
      <c r="VNO138" s="42"/>
      <c r="VNP138" s="42"/>
      <c r="VNQ138" s="42"/>
      <c r="VNR138" s="42"/>
      <c r="VNS138" s="42"/>
      <c r="VNT138" s="42"/>
      <c r="VNU138" s="42"/>
      <c r="VNV138" s="42"/>
      <c r="VNW138" s="42"/>
      <c r="VNX138" s="42"/>
      <c r="VNY138" s="42"/>
      <c r="VNZ138" s="42"/>
      <c r="VOA138" s="42"/>
      <c r="VOB138" s="42"/>
      <c r="VOC138" s="42"/>
      <c r="VOD138" s="42"/>
      <c r="VOE138" s="42"/>
      <c r="VOF138" s="42"/>
      <c r="VOG138" s="42"/>
      <c r="VOH138" s="42"/>
      <c r="VOI138" s="42"/>
      <c r="VOJ138" s="42"/>
      <c r="VOK138" s="42"/>
      <c r="VOL138" s="42"/>
      <c r="VOM138" s="42"/>
      <c r="VON138" s="42"/>
      <c r="VOO138" s="42"/>
      <c r="VOP138" s="42"/>
      <c r="VOQ138" s="42"/>
      <c r="VOR138" s="42"/>
      <c r="VOS138" s="42"/>
      <c r="VOT138" s="42"/>
      <c r="VOU138" s="42"/>
      <c r="VOV138" s="42"/>
      <c r="VOW138" s="42"/>
      <c r="VOX138" s="42"/>
      <c r="VOY138" s="42"/>
      <c r="VOZ138" s="42"/>
      <c r="VPA138" s="42"/>
      <c r="VPB138" s="42"/>
      <c r="VPC138" s="42"/>
      <c r="VPD138" s="42"/>
      <c r="VPE138" s="42"/>
      <c r="VPF138" s="42"/>
      <c r="VPG138" s="42"/>
      <c r="VPH138" s="42"/>
      <c r="VPI138" s="42"/>
      <c r="VPJ138" s="42"/>
      <c r="VPK138" s="42"/>
      <c r="VPL138" s="42"/>
      <c r="VPM138" s="42"/>
      <c r="VPN138" s="42"/>
      <c r="VPO138" s="42"/>
      <c r="VPP138" s="42"/>
      <c r="VPQ138" s="42"/>
      <c r="VPR138" s="42"/>
      <c r="VPS138" s="42"/>
      <c r="VPT138" s="42"/>
      <c r="VPU138" s="42"/>
      <c r="VPV138" s="42"/>
      <c r="VPW138" s="42"/>
      <c r="VPX138" s="42"/>
      <c r="VPY138" s="42"/>
      <c r="VPZ138" s="42"/>
      <c r="VQA138" s="42"/>
      <c r="VQB138" s="42"/>
      <c r="VQC138" s="42"/>
      <c r="VQD138" s="42"/>
      <c r="VQE138" s="42"/>
      <c r="VQF138" s="42"/>
      <c r="VQG138" s="42"/>
      <c r="VQH138" s="42"/>
      <c r="VQI138" s="42"/>
      <c r="VQJ138" s="42"/>
      <c r="VQK138" s="42"/>
      <c r="VQL138" s="42"/>
      <c r="VQM138" s="42"/>
      <c r="VQN138" s="42"/>
      <c r="VQO138" s="42"/>
      <c r="VQP138" s="42"/>
      <c r="VQQ138" s="42"/>
      <c r="VQR138" s="42"/>
      <c r="VQS138" s="42"/>
      <c r="VQT138" s="42"/>
      <c r="VQU138" s="42"/>
      <c r="VQV138" s="42"/>
      <c r="VQW138" s="42"/>
      <c r="VQX138" s="42"/>
      <c r="VQY138" s="42"/>
      <c r="VQZ138" s="42"/>
      <c r="VRA138" s="42"/>
      <c r="VRB138" s="42"/>
      <c r="VRC138" s="42"/>
      <c r="VRD138" s="42"/>
      <c r="VRE138" s="42"/>
      <c r="VRF138" s="42"/>
      <c r="VRG138" s="42"/>
      <c r="VRH138" s="42"/>
      <c r="VRI138" s="42"/>
      <c r="VRJ138" s="42"/>
      <c r="VRK138" s="42"/>
      <c r="VRL138" s="42"/>
      <c r="VRM138" s="42"/>
      <c r="VRN138" s="42"/>
      <c r="VRO138" s="42"/>
      <c r="VRP138" s="42"/>
      <c r="VRQ138" s="42"/>
      <c r="VRR138" s="42"/>
      <c r="VRS138" s="42"/>
      <c r="VRT138" s="42"/>
      <c r="VRU138" s="42"/>
      <c r="VRV138" s="42"/>
      <c r="VRW138" s="42"/>
      <c r="VRX138" s="42"/>
      <c r="VRY138" s="42"/>
      <c r="VRZ138" s="42"/>
      <c r="VSA138" s="42"/>
      <c r="VSB138" s="42"/>
      <c r="VSC138" s="42"/>
      <c r="VSD138" s="42"/>
      <c r="VSE138" s="42"/>
      <c r="VSF138" s="42"/>
      <c r="VSG138" s="42"/>
      <c r="VSH138" s="42"/>
      <c r="VSI138" s="42"/>
      <c r="VSJ138" s="42"/>
      <c r="VSK138" s="42"/>
      <c r="VSL138" s="42"/>
      <c r="VSM138" s="42"/>
      <c r="VSN138" s="42"/>
      <c r="VSO138" s="42"/>
      <c r="VSP138" s="42"/>
      <c r="VSQ138" s="42"/>
      <c r="VSR138" s="42"/>
      <c r="VSS138" s="42"/>
      <c r="VST138" s="42"/>
      <c r="VSU138" s="42"/>
      <c r="VSV138" s="42"/>
      <c r="VSW138" s="42"/>
      <c r="VSX138" s="42"/>
      <c r="VSY138" s="42"/>
      <c r="VSZ138" s="42"/>
      <c r="VTA138" s="42"/>
      <c r="VTB138" s="42"/>
      <c r="VTC138" s="42"/>
      <c r="VTD138" s="42"/>
      <c r="VTE138" s="42"/>
      <c r="VTF138" s="42"/>
      <c r="VTG138" s="42"/>
      <c r="VTH138" s="42"/>
      <c r="VTI138" s="42"/>
      <c r="VTJ138" s="42"/>
      <c r="VTK138" s="42"/>
      <c r="VTL138" s="42"/>
      <c r="VTM138" s="42"/>
      <c r="VTN138" s="42"/>
      <c r="VTO138" s="42"/>
      <c r="VTP138" s="42"/>
      <c r="VTQ138" s="42"/>
      <c r="VTR138" s="42"/>
      <c r="VTS138" s="42"/>
      <c r="VTT138" s="42"/>
      <c r="VTU138" s="42"/>
      <c r="VTV138" s="42"/>
      <c r="VTW138" s="42"/>
      <c r="VTX138" s="42"/>
      <c r="VTY138" s="42"/>
      <c r="VTZ138" s="42"/>
      <c r="VUA138" s="42"/>
      <c r="VUB138" s="42"/>
      <c r="VUC138" s="42"/>
      <c r="VUD138" s="42"/>
      <c r="VUE138" s="42"/>
      <c r="VUF138" s="42"/>
      <c r="VUG138" s="42"/>
      <c r="VUH138" s="42"/>
      <c r="VUI138" s="42"/>
      <c r="VUJ138" s="42"/>
      <c r="VUK138" s="42"/>
      <c r="VUL138" s="42"/>
      <c r="VUM138" s="42"/>
      <c r="VUN138" s="42"/>
      <c r="VUO138" s="42"/>
      <c r="VUP138" s="42"/>
      <c r="VUQ138" s="42"/>
      <c r="VUR138" s="42"/>
      <c r="VUS138" s="42"/>
      <c r="VUT138" s="42"/>
      <c r="VUU138" s="42"/>
      <c r="VUV138" s="42"/>
      <c r="VUW138" s="42"/>
      <c r="VUX138" s="42"/>
      <c r="VUY138" s="42"/>
      <c r="VUZ138" s="42"/>
      <c r="VVA138" s="42"/>
      <c r="VVB138" s="42"/>
      <c r="VVC138" s="42"/>
      <c r="VVD138" s="42"/>
      <c r="VVE138" s="42"/>
      <c r="VVF138" s="42"/>
      <c r="VVG138" s="42"/>
      <c r="VVH138" s="42"/>
      <c r="VVI138" s="42"/>
      <c r="VVJ138" s="42"/>
      <c r="VVK138" s="42"/>
      <c r="VVL138" s="42"/>
      <c r="VVM138" s="42"/>
      <c r="VVN138" s="42"/>
      <c r="VVO138" s="42"/>
      <c r="VVP138" s="42"/>
      <c r="VVQ138" s="42"/>
      <c r="VVR138" s="42"/>
      <c r="VVS138" s="42"/>
      <c r="VVT138" s="42"/>
      <c r="VVU138" s="42"/>
      <c r="VVV138" s="42"/>
      <c r="VVW138" s="42"/>
      <c r="VVX138" s="42"/>
      <c r="VVY138" s="42"/>
      <c r="VVZ138" s="42"/>
      <c r="VWA138" s="42"/>
      <c r="VWB138" s="42"/>
      <c r="VWC138" s="42"/>
      <c r="VWD138" s="42"/>
      <c r="VWE138" s="42"/>
      <c r="VWF138" s="42"/>
      <c r="VWG138" s="42"/>
      <c r="VWH138" s="42"/>
      <c r="VWI138" s="42"/>
      <c r="VWJ138" s="42"/>
      <c r="VWK138" s="42"/>
      <c r="VWL138" s="42"/>
      <c r="VWM138" s="42"/>
      <c r="VWN138" s="42"/>
      <c r="VWO138" s="42"/>
      <c r="VWP138" s="42"/>
      <c r="VWQ138" s="42"/>
      <c r="VWR138" s="42"/>
      <c r="VWS138" s="42"/>
      <c r="VWT138" s="42"/>
      <c r="VWU138" s="42"/>
      <c r="VWV138" s="42"/>
      <c r="VWW138" s="42"/>
      <c r="VWX138" s="42"/>
      <c r="VWY138" s="42"/>
      <c r="VWZ138" s="42"/>
      <c r="VXA138" s="42"/>
      <c r="VXB138" s="42"/>
      <c r="VXC138" s="42"/>
      <c r="VXD138" s="42"/>
      <c r="VXE138" s="42"/>
      <c r="VXF138" s="42"/>
      <c r="VXG138" s="42"/>
      <c r="VXH138" s="42"/>
      <c r="VXI138" s="42"/>
      <c r="VXJ138" s="42"/>
      <c r="VXK138" s="42"/>
      <c r="VXL138" s="42"/>
      <c r="VXM138" s="42"/>
      <c r="VXN138" s="42"/>
      <c r="VXO138" s="42"/>
      <c r="VXP138" s="42"/>
      <c r="VXQ138" s="42"/>
      <c r="VXR138" s="42"/>
      <c r="VXS138" s="42"/>
      <c r="VXT138" s="42"/>
      <c r="VXU138" s="42"/>
      <c r="VXV138" s="42"/>
      <c r="VXW138" s="42"/>
      <c r="VXX138" s="42"/>
      <c r="VXY138" s="42"/>
      <c r="VXZ138" s="42"/>
      <c r="VYA138" s="42"/>
      <c r="VYB138" s="42"/>
      <c r="VYC138" s="42"/>
      <c r="VYD138" s="42"/>
      <c r="VYE138" s="42"/>
      <c r="VYF138" s="42"/>
      <c r="VYG138" s="42"/>
      <c r="VYH138" s="42"/>
      <c r="VYI138" s="42"/>
      <c r="VYJ138" s="42"/>
      <c r="VYK138" s="42"/>
      <c r="VYL138" s="42"/>
      <c r="VYM138" s="42"/>
      <c r="VYN138" s="42"/>
      <c r="VYO138" s="42"/>
      <c r="VYP138" s="42"/>
      <c r="VYQ138" s="42"/>
      <c r="VYR138" s="42"/>
      <c r="VYS138" s="42"/>
      <c r="VYT138" s="42"/>
      <c r="VYU138" s="42"/>
      <c r="VYV138" s="42"/>
      <c r="VYW138" s="42"/>
      <c r="VYX138" s="42"/>
      <c r="VYY138" s="42"/>
      <c r="VYZ138" s="42"/>
      <c r="VZA138" s="42"/>
      <c r="VZB138" s="42"/>
      <c r="VZC138" s="42"/>
      <c r="VZD138" s="42"/>
      <c r="VZE138" s="42"/>
      <c r="VZF138" s="42"/>
      <c r="VZG138" s="42"/>
      <c r="VZH138" s="42"/>
      <c r="VZI138" s="42"/>
      <c r="VZJ138" s="42"/>
      <c r="VZK138" s="42"/>
      <c r="VZL138" s="42"/>
      <c r="VZM138" s="42"/>
      <c r="VZN138" s="42"/>
      <c r="VZO138" s="42"/>
      <c r="VZP138" s="42"/>
      <c r="VZQ138" s="42"/>
      <c r="VZR138" s="42"/>
      <c r="VZS138" s="42"/>
      <c r="VZT138" s="42"/>
      <c r="VZU138" s="42"/>
      <c r="VZV138" s="42"/>
      <c r="VZW138" s="42"/>
      <c r="VZX138" s="42"/>
      <c r="VZY138" s="42"/>
      <c r="VZZ138" s="42"/>
      <c r="WAA138" s="42"/>
      <c r="WAB138" s="42"/>
      <c r="WAC138" s="42"/>
      <c r="WAD138" s="42"/>
      <c r="WAE138" s="42"/>
      <c r="WAF138" s="42"/>
      <c r="WAG138" s="42"/>
      <c r="WAH138" s="42"/>
      <c r="WAI138" s="42"/>
      <c r="WAJ138" s="42"/>
      <c r="WAK138" s="42"/>
      <c r="WAL138" s="42"/>
      <c r="WAM138" s="42"/>
      <c r="WAN138" s="42"/>
      <c r="WAO138" s="42"/>
      <c r="WAP138" s="42"/>
      <c r="WAQ138" s="42"/>
      <c r="WAR138" s="42"/>
      <c r="WAS138" s="42"/>
      <c r="WAT138" s="42"/>
      <c r="WAU138" s="42"/>
      <c r="WAV138" s="42"/>
      <c r="WAW138" s="42"/>
      <c r="WAX138" s="42"/>
      <c r="WAY138" s="42"/>
      <c r="WAZ138" s="42"/>
      <c r="WBA138" s="42"/>
      <c r="WBB138" s="42"/>
      <c r="WBC138" s="42"/>
      <c r="WBD138" s="42"/>
      <c r="WBE138" s="42"/>
      <c r="WBF138" s="42"/>
      <c r="WBG138" s="42"/>
      <c r="WBH138" s="42"/>
      <c r="WBI138" s="42"/>
      <c r="WBJ138" s="42"/>
      <c r="WBK138" s="42"/>
      <c r="WBL138" s="42"/>
      <c r="WBM138" s="42"/>
      <c r="WBN138" s="42"/>
      <c r="WBO138" s="42"/>
      <c r="WBP138" s="42"/>
      <c r="WBQ138" s="42"/>
      <c r="WBR138" s="42"/>
      <c r="WBS138" s="42"/>
      <c r="WBT138" s="42"/>
      <c r="WBU138" s="42"/>
      <c r="WBV138" s="42"/>
      <c r="WBW138" s="42"/>
      <c r="WBX138" s="42"/>
      <c r="WBY138" s="42"/>
      <c r="WBZ138" s="42"/>
      <c r="WCA138" s="42"/>
      <c r="WCB138" s="42"/>
      <c r="WCC138" s="42"/>
      <c r="WCD138" s="42"/>
      <c r="WCE138" s="42"/>
      <c r="WCF138" s="42"/>
      <c r="WCG138" s="42"/>
      <c r="WCH138" s="42"/>
      <c r="WCI138" s="42"/>
      <c r="WCJ138" s="42"/>
      <c r="WCK138" s="42"/>
      <c r="WCL138" s="42"/>
      <c r="WCM138" s="42"/>
      <c r="WCN138" s="42"/>
      <c r="WCO138" s="42"/>
      <c r="WCP138" s="42"/>
      <c r="WCQ138" s="42"/>
      <c r="WCR138" s="42"/>
      <c r="WCS138" s="42"/>
      <c r="WCT138" s="42"/>
      <c r="WCU138" s="42"/>
      <c r="WCV138" s="42"/>
      <c r="WCW138" s="42"/>
      <c r="WCX138" s="42"/>
      <c r="WCY138" s="42"/>
      <c r="WCZ138" s="42"/>
      <c r="WDA138" s="42"/>
      <c r="WDB138" s="42"/>
      <c r="WDC138" s="42"/>
      <c r="WDD138" s="42"/>
      <c r="WDE138" s="42"/>
      <c r="WDF138" s="42"/>
      <c r="WDG138" s="42"/>
      <c r="WDH138" s="42"/>
      <c r="WDI138" s="42"/>
      <c r="WDJ138" s="42"/>
      <c r="WDK138" s="42"/>
      <c r="WDL138" s="42"/>
      <c r="WDM138" s="42"/>
      <c r="WDN138" s="42"/>
      <c r="WDO138" s="42"/>
      <c r="WDP138" s="42"/>
      <c r="WDQ138" s="42"/>
      <c r="WDR138" s="42"/>
      <c r="WDS138" s="42"/>
      <c r="WDT138" s="42"/>
      <c r="WDU138" s="42"/>
      <c r="WDV138" s="42"/>
      <c r="WDW138" s="42"/>
      <c r="WDX138" s="42"/>
      <c r="WDY138" s="42"/>
      <c r="WDZ138" s="42"/>
      <c r="WEA138" s="42"/>
      <c r="WEB138" s="42"/>
      <c r="WEC138" s="42"/>
      <c r="WED138" s="42"/>
      <c r="WEE138" s="42"/>
      <c r="WEF138" s="42"/>
      <c r="WEG138" s="42"/>
      <c r="WEH138" s="42"/>
      <c r="WEI138" s="42"/>
      <c r="WEJ138" s="42"/>
      <c r="WEK138" s="42"/>
      <c r="WEL138" s="42"/>
      <c r="WEM138" s="42"/>
      <c r="WEN138" s="42"/>
      <c r="WEO138" s="42"/>
      <c r="WEP138" s="42"/>
      <c r="WEQ138" s="42"/>
      <c r="WER138" s="42"/>
      <c r="WES138" s="42"/>
      <c r="WET138" s="42"/>
      <c r="WEU138" s="42"/>
      <c r="WEV138" s="42"/>
      <c r="WEW138" s="42"/>
      <c r="WEX138" s="42"/>
      <c r="WEY138" s="42"/>
      <c r="WEZ138" s="42"/>
      <c r="WFA138" s="42"/>
      <c r="WFB138" s="42"/>
      <c r="WFC138" s="42"/>
      <c r="WFD138" s="42"/>
      <c r="WFE138" s="42"/>
      <c r="WFF138" s="42"/>
      <c r="WFG138" s="42"/>
      <c r="WFH138" s="42"/>
      <c r="WFI138" s="42"/>
      <c r="WFJ138" s="42"/>
      <c r="WFK138" s="42"/>
      <c r="WFL138" s="42"/>
      <c r="WFM138" s="42"/>
      <c r="WFN138" s="42"/>
      <c r="WFO138" s="42"/>
      <c r="WFP138" s="42"/>
      <c r="WFQ138" s="42"/>
      <c r="WFR138" s="42"/>
      <c r="WFS138" s="42"/>
      <c r="WFT138" s="42"/>
      <c r="WFU138" s="42"/>
      <c r="WFV138" s="42"/>
      <c r="WFW138" s="42"/>
      <c r="WFX138" s="42"/>
      <c r="WFY138" s="42"/>
      <c r="WFZ138" s="42"/>
      <c r="WGA138" s="42"/>
      <c r="WGB138" s="42"/>
      <c r="WGC138" s="42"/>
      <c r="WGD138" s="42"/>
      <c r="WGE138" s="42"/>
      <c r="WGF138" s="42"/>
      <c r="WGG138" s="42"/>
      <c r="WGH138" s="42"/>
      <c r="WGI138" s="42"/>
      <c r="WGJ138" s="42"/>
      <c r="WGK138" s="42"/>
      <c r="WGL138" s="42"/>
      <c r="WGM138" s="42"/>
      <c r="WGN138" s="42"/>
      <c r="WGO138" s="42"/>
      <c r="WGP138" s="42"/>
      <c r="WGQ138" s="42"/>
      <c r="WGR138" s="42"/>
      <c r="WGS138" s="42"/>
      <c r="WGT138" s="42"/>
      <c r="WGU138" s="42"/>
      <c r="WGV138" s="42"/>
      <c r="WGW138" s="42"/>
      <c r="WGX138" s="42"/>
      <c r="WGY138" s="42"/>
      <c r="WGZ138" s="42"/>
      <c r="WHA138" s="42"/>
      <c r="WHB138" s="42"/>
      <c r="WHC138" s="42"/>
      <c r="WHD138" s="42"/>
      <c r="WHE138" s="42"/>
      <c r="WHF138" s="42"/>
      <c r="WHG138" s="42"/>
      <c r="WHH138" s="42"/>
      <c r="WHI138" s="42"/>
      <c r="WHJ138" s="42"/>
      <c r="WHK138" s="42"/>
      <c r="WHL138" s="42"/>
      <c r="WHM138" s="42"/>
      <c r="WHN138" s="42"/>
      <c r="WHO138" s="42"/>
      <c r="WHP138" s="42"/>
      <c r="WHQ138" s="42"/>
      <c r="WHR138" s="42"/>
      <c r="WHS138" s="42"/>
      <c r="WHT138" s="42"/>
      <c r="WHU138" s="42"/>
      <c r="WHV138" s="42"/>
      <c r="WHW138" s="42"/>
      <c r="WHX138" s="42"/>
      <c r="WHY138" s="42"/>
      <c r="WHZ138" s="42"/>
      <c r="WIA138" s="42"/>
      <c r="WIB138" s="42"/>
      <c r="WIC138" s="42"/>
      <c r="WID138" s="42"/>
      <c r="WIE138" s="42"/>
      <c r="WIF138" s="42"/>
      <c r="WIG138" s="42"/>
      <c r="WIH138" s="42"/>
      <c r="WII138" s="42"/>
      <c r="WIJ138" s="42"/>
      <c r="WIK138" s="42"/>
      <c r="WIL138" s="42"/>
      <c r="WIM138" s="42"/>
      <c r="WIN138" s="42"/>
      <c r="WIO138" s="42"/>
      <c r="WIP138" s="42"/>
      <c r="WIQ138" s="42"/>
      <c r="WIR138" s="42"/>
      <c r="WIS138" s="42"/>
      <c r="WIT138" s="42"/>
      <c r="WIU138" s="42"/>
      <c r="WIV138" s="42"/>
      <c r="WIW138" s="42"/>
      <c r="WIX138" s="42"/>
      <c r="WIY138" s="42"/>
      <c r="WIZ138" s="42"/>
      <c r="WJA138" s="42"/>
      <c r="WJB138" s="42"/>
      <c r="WJC138" s="42"/>
      <c r="WJD138" s="42"/>
      <c r="WJE138" s="42"/>
      <c r="WJF138" s="42"/>
      <c r="WJG138" s="42"/>
      <c r="WJH138" s="42"/>
      <c r="WJI138" s="42"/>
      <c r="WJJ138" s="42"/>
      <c r="WJK138" s="42"/>
      <c r="WJL138" s="42"/>
      <c r="WJM138" s="42"/>
      <c r="WJN138" s="42"/>
      <c r="WJO138" s="42"/>
      <c r="WJP138" s="42"/>
      <c r="WJQ138" s="42"/>
      <c r="WJR138" s="42"/>
      <c r="WJS138" s="42"/>
      <c r="WJT138" s="42"/>
      <c r="WJU138" s="42"/>
      <c r="WJV138" s="42"/>
      <c r="WJW138" s="42"/>
      <c r="WJX138" s="42"/>
      <c r="WJY138" s="42"/>
      <c r="WJZ138" s="42"/>
      <c r="WKA138" s="42"/>
      <c r="WKB138" s="42"/>
      <c r="WKC138" s="42"/>
      <c r="WKD138" s="42"/>
      <c r="WKE138" s="42"/>
      <c r="WKF138" s="42"/>
      <c r="WKG138" s="42"/>
      <c r="WKH138" s="42"/>
      <c r="WKI138" s="42"/>
      <c r="WKJ138" s="42"/>
      <c r="WKK138" s="42"/>
      <c r="WKL138" s="42"/>
      <c r="WKM138" s="42"/>
      <c r="WKN138" s="42"/>
      <c r="WKO138" s="42"/>
      <c r="WKP138" s="42"/>
      <c r="WKQ138" s="42"/>
      <c r="WKR138" s="42"/>
      <c r="WKS138" s="42"/>
      <c r="WKT138" s="42"/>
      <c r="WKU138" s="42"/>
      <c r="WKV138" s="42"/>
      <c r="WKW138" s="42"/>
      <c r="WKX138" s="42"/>
      <c r="WKY138" s="42"/>
      <c r="WKZ138" s="42"/>
      <c r="WLA138" s="42"/>
      <c r="WLB138" s="42"/>
      <c r="WLC138" s="42"/>
      <c r="WLD138" s="42"/>
      <c r="WLE138" s="42"/>
      <c r="WLF138" s="42"/>
      <c r="WLG138" s="42"/>
      <c r="WLH138" s="42"/>
      <c r="WLI138" s="42"/>
      <c r="WLJ138" s="42"/>
      <c r="WLK138" s="42"/>
      <c r="WLL138" s="42"/>
      <c r="WLM138" s="42"/>
      <c r="WLN138" s="42"/>
      <c r="WLO138" s="42"/>
      <c r="WLP138" s="42"/>
      <c r="WLQ138" s="42"/>
      <c r="WLR138" s="42"/>
      <c r="WLS138" s="42"/>
      <c r="WLT138" s="42"/>
      <c r="WLU138" s="42"/>
      <c r="WLV138" s="42"/>
      <c r="WLW138" s="42"/>
      <c r="WLX138" s="42"/>
      <c r="WLY138" s="42"/>
      <c r="WLZ138" s="42"/>
      <c r="WMA138" s="42"/>
      <c r="WMB138" s="42"/>
      <c r="WMC138" s="42"/>
      <c r="WMD138" s="42"/>
      <c r="WME138" s="42"/>
      <c r="WMF138" s="42"/>
      <c r="WMG138" s="42"/>
      <c r="WMH138" s="42"/>
      <c r="WMI138" s="42"/>
      <c r="WMJ138" s="42"/>
      <c r="WMK138" s="42"/>
      <c r="WML138" s="42"/>
      <c r="WMM138" s="42"/>
      <c r="WMN138" s="42"/>
      <c r="WMO138" s="42"/>
      <c r="WMP138" s="42"/>
      <c r="WMQ138" s="42"/>
      <c r="WMR138" s="42"/>
      <c r="WMS138" s="42"/>
      <c r="WMT138" s="42"/>
      <c r="WMU138" s="42"/>
      <c r="WMV138" s="42"/>
      <c r="WMW138" s="42"/>
      <c r="WMX138" s="42"/>
      <c r="WMY138" s="42"/>
      <c r="WMZ138" s="42"/>
      <c r="WNA138" s="42"/>
      <c r="WNB138" s="42"/>
      <c r="WNC138" s="42"/>
      <c r="WND138" s="42"/>
      <c r="WNE138" s="42"/>
      <c r="WNF138" s="42"/>
      <c r="WNG138" s="42"/>
      <c r="WNH138" s="42"/>
      <c r="WNI138" s="42"/>
      <c r="WNJ138" s="42"/>
      <c r="WNK138" s="42"/>
      <c r="WNL138" s="42"/>
      <c r="WNM138" s="42"/>
      <c r="WNN138" s="42"/>
      <c r="WNO138" s="42"/>
      <c r="WNP138" s="42"/>
      <c r="WNQ138" s="42"/>
      <c r="WNR138" s="42"/>
      <c r="WNS138" s="42"/>
      <c r="WNT138" s="42"/>
      <c r="WNU138" s="42"/>
      <c r="WNV138" s="42"/>
      <c r="WNW138" s="42"/>
      <c r="WNX138" s="42"/>
      <c r="WNY138" s="42"/>
      <c r="WNZ138" s="42"/>
      <c r="WOA138" s="42"/>
      <c r="WOB138" s="42"/>
      <c r="WOC138" s="42"/>
      <c r="WOD138" s="42"/>
      <c r="WOE138" s="42"/>
      <c r="WOF138" s="42"/>
      <c r="WOG138" s="42"/>
      <c r="WOH138" s="42"/>
      <c r="WOI138" s="42"/>
      <c r="WOJ138" s="42"/>
      <c r="WOK138" s="42"/>
      <c r="WOL138" s="42"/>
      <c r="WOM138" s="42"/>
      <c r="WON138" s="42"/>
      <c r="WOO138" s="42"/>
      <c r="WOP138" s="42"/>
      <c r="WOQ138" s="42"/>
      <c r="WOR138" s="42"/>
      <c r="WOS138" s="42"/>
      <c r="WOT138" s="42"/>
      <c r="WOU138" s="42"/>
      <c r="WOV138" s="42"/>
      <c r="WOW138" s="42"/>
      <c r="WOX138" s="42"/>
      <c r="WOY138" s="42"/>
      <c r="WOZ138" s="42"/>
      <c r="WPA138" s="42"/>
      <c r="WPB138" s="42"/>
      <c r="WPC138" s="42"/>
      <c r="WPD138" s="42"/>
      <c r="WPE138" s="42"/>
      <c r="WPF138" s="42"/>
      <c r="WPG138" s="42"/>
      <c r="WPH138" s="42"/>
      <c r="WPI138" s="42"/>
      <c r="WPJ138" s="42"/>
      <c r="WPK138" s="42"/>
      <c r="WPL138" s="42"/>
      <c r="WPM138" s="42"/>
      <c r="WPN138" s="42"/>
      <c r="WPO138" s="42"/>
      <c r="WPP138" s="42"/>
      <c r="WPQ138" s="42"/>
      <c r="WPR138" s="42"/>
      <c r="WPS138" s="42"/>
      <c r="WPT138" s="42"/>
      <c r="WPU138" s="42"/>
      <c r="WPV138" s="42"/>
      <c r="WPW138" s="42"/>
      <c r="WPX138" s="42"/>
      <c r="WPY138" s="42"/>
      <c r="WPZ138" s="42"/>
      <c r="WQA138" s="42"/>
      <c r="WQB138" s="42"/>
      <c r="WQC138" s="42"/>
      <c r="WQD138" s="42"/>
      <c r="WQE138" s="42"/>
      <c r="WQF138" s="42"/>
      <c r="WQG138" s="42"/>
      <c r="WQH138" s="42"/>
      <c r="WQI138" s="42"/>
      <c r="WQJ138" s="42"/>
      <c r="WQK138" s="42"/>
      <c r="WQL138" s="42"/>
      <c r="WQM138" s="42"/>
      <c r="WQN138" s="42"/>
      <c r="WQO138" s="42"/>
      <c r="WQP138" s="42"/>
      <c r="WQQ138" s="42"/>
      <c r="WQR138" s="42"/>
      <c r="WQS138" s="42"/>
      <c r="WQT138" s="42"/>
      <c r="WQU138" s="42"/>
      <c r="WQV138" s="42"/>
      <c r="WQW138" s="42"/>
      <c r="WQX138" s="42"/>
      <c r="WQY138" s="42"/>
      <c r="WQZ138" s="42"/>
      <c r="WRA138" s="42"/>
      <c r="WRB138" s="42"/>
      <c r="WRC138" s="42"/>
      <c r="WRD138" s="42"/>
      <c r="WRE138" s="42"/>
      <c r="WRF138" s="42"/>
      <c r="WRG138" s="42"/>
      <c r="WRH138" s="42"/>
      <c r="WRI138" s="42"/>
      <c r="WRJ138" s="42"/>
      <c r="WRK138" s="42"/>
      <c r="WRL138" s="42"/>
      <c r="WRM138" s="42"/>
      <c r="WRN138" s="42"/>
      <c r="WRO138" s="42"/>
      <c r="WRP138" s="42"/>
      <c r="WRQ138" s="42"/>
      <c r="WRR138" s="42"/>
      <c r="WRS138" s="42"/>
      <c r="WRT138" s="42"/>
      <c r="WRU138" s="42"/>
      <c r="WRV138" s="42"/>
      <c r="WRW138" s="42"/>
      <c r="WRX138" s="42"/>
      <c r="WRY138" s="42"/>
      <c r="WRZ138" s="42"/>
      <c r="WSA138" s="42"/>
      <c r="WSB138" s="42"/>
      <c r="WSC138" s="42"/>
      <c r="WSD138" s="42"/>
      <c r="WSE138" s="42"/>
      <c r="WSF138" s="42"/>
      <c r="WSG138" s="42"/>
      <c r="WSH138" s="42"/>
      <c r="WSI138" s="42"/>
      <c r="WSJ138" s="42"/>
      <c r="WSK138" s="42"/>
      <c r="WSL138" s="42"/>
      <c r="WSM138" s="42"/>
      <c r="WSN138" s="42"/>
      <c r="WSO138" s="42"/>
      <c r="WSP138" s="42"/>
      <c r="WSQ138" s="42"/>
      <c r="WSR138" s="42"/>
      <c r="WSS138" s="42"/>
      <c r="WST138" s="42"/>
      <c r="WSU138" s="42"/>
      <c r="WSV138" s="42"/>
      <c r="WSW138" s="42"/>
      <c r="WSX138" s="42"/>
      <c r="WSY138" s="42"/>
      <c r="WSZ138" s="42"/>
      <c r="WTA138" s="42"/>
      <c r="WTB138" s="42"/>
      <c r="WTC138" s="42"/>
      <c r="WTD138" s="42"/>
      <c r="WTE138" s="42"/>
      <c r="WTF138" s="42"/>
      <c r="WTG138" s="42"/>
      <c r="WTH138" s="42"/>
      <c r="WTI138" s="42"/>
      <c r="WTJ138" s="42"/>
      <c r="WTK138" s="42"/>
      <c r="WTL138" s="42"/>
      <c r="WTM138" s="42"/>
      <c r="WTN138" s="42"/>
      <c r="WTO138" s="42"/>
      <c r="WTP138" s="42"/>
      <c r="WTQ138" s="42"/>
      <c r="WTR138" s="42"/>
      <c r="WTS138" s="42"/>
      <c r="WTT138" s="42"/>
      <c r="WTU138" s="42"/>
      <c r="WTV138" s="42"/>
      <c r="WTW138" s="42"/>
      <c r="WTX138" s="42"/>
      <c r="WTY138" s="42"/>
      <c r="WTZ138" s="42"/>
      <c r="WUA138" s="42"/>
      <c r="WUB138" s="42"/>
      <c r="WUC138" s="42"/>
      <c r="WUD138" s="42"/>
      <c r="WUE138" s="42"/>
      <c r="WUF138" s="42"/>
      <c r="WUG138" s="42"/>
      <c r="WUH138" s="42"/>
      <c r="WUI138" s="42"/>
      <c r="WUJ138" s="42"/>
      <c r="WUK138" s="42"/>
      <c r="WUL138" s="42"/>
      <c r="WUM138" s="42"/>
      <c r="WUN138" s="42"/>
      <c r="WUO138" s="42"/>
      <c r="WUP138" s="42"/>
      <c r="WUQ138" s="42"/>
      <c r="WUR138" s="42"/>
      <c r="WUS138" s="42"/>
      <c r="WUT138" s="42"/>
      <c r="WUU138" s="42"/>
      <c r="WUV138" s="42"/>
      <c r="WUW138" s="42"/>
      <c r="WUX138" s="42"/>
      <c r="WUY138" s="42"/>
      <c r="WUZ138" s="42"/>
      <c r="WVA138" s="42"/>
      <c r="WVB138" s="42"/>
      <c r="WVC138" s="42"/>
      <c r="WVD138" s="42"/>
      <c r="WVE138" s="42"/>
      <c r="WVF138" s="42"/>
      <c r="WVG138" s="42"/>
      <c r="WVH138" s="42"/>
      <c r="WVI138" s="42"/>
      <c r="WVJ138" s="42"/>
      <c r="WVK138" s="42"/>
      <c r="WVL138" s="42"/>
      <c r="WVM138" s="42"/>
      <c r="WVN138" s="42"/>
      <c r="WVO138" s="42"/>
      <c r="WVP138" s="42"/>
      <c r="WVQ138" s="42"/>
      <c r="WVR138" s="42"/>
      <c r="WVS138" s="42"/>
      <c r="WVT138" s="42"/>
      <c r="WVU138" s="42"/>
      <c r="WVV138" s="42"/>
      <c r="WVW138" s="42"/>
      <c r="WVX138" s="42"/>
      <c r="WVY138" s="42"/>
      <c r="WVZ138" s="42"/>
      <c r="WWA138" s="42"/>
      <c r="WWB138" s="42"/>
      <c r="WWC138" s="42"/>
      <c r="WWD138" s="42"/>
      <c r="WWE138" s="42"/>
      <c r="WWF138" s="42"/>
      <c r="WWG138" s="42"/>
      <c r="WWH138" s="42"/>
      <c r="WWI138" s="42"/>
      <c r="WWJ138" s="42"/>
      <c r="WWK138" s="42"/>
      <c r="WWL138" s="42"/>
      <c r="WWM138" s="42"/>
      <c r="WWN138" s="42"/>
      <c r="WWO138" s="42"/>
      <c r="WWP138" s="42"/>
      <c r="WWQ138" s="42"/>
      <c r="WWR138" s="42"/>
      <c r="WWS138" s="42"/>
      <c r="WWT138" s="42"/>
      <c r="WWU138" s="42"/>
      <c r="WWV138" s="42"/>
      <c r="WWW138" s="42"/>
      <c r="WWX138" s="42"/>
      <c r="WWY138" s="42"/>
      <c r="WWZ138" s="42"/>
      <c r="WXA138" s="42"/>
      <c r="WXB138" s="42"/>
      <c r="WXC138" s="42"/>
      <c r="WXD138" s="42"/>
      <c r="WXE138" s="42"/>
      <c r="WXF138" s="42"/>
      <c r="WXG138" s="42"/>
      <c r="WXH138" s="42"/>
      <c r="WXI138" s="42"/>
      <c r="WXJ138" s="42"/>
      <c r="WXK138" s="42"/>
      <c r="WXL138" s="42"/>
      <c r="WXM138" s="42"/>
      <c r="WXN138" s="42"/>
      <c r="WXO138" s="42"/>
      <c r="WXP138" s="42"/>
      <c r="WXQ138" s="42"/>
      <c r="WXR138" s="42"/>
      <c r="WXS138" s="42"/>
      <c r="WXT138" s="42"/>
      <c r="WXU138" s="42"/>
      <c r="WXV138" s="42"/>
      <c r="WXW138" s="42"/>
      <c r="WXX138" s="42"/>
      <c r="WXY138" s="42"/>
      <c r="WXZ138" s="42"/>
      <c r="WYA138" s="42"/>
      <c r="WYB138" s="42"/>
      <c r="WYC138" s="42"/>
      <c r="WYD138" s="42"/>
      <c r="WYE138" s="42"/>
      <c r="WYF138" s="42"/>
      <c r="WYG138" s="42"/>
      <c r="WYH138" s="42"/>
      <c r="WYI138" s="42"/>
      <c r="WYJ138" s="42"/>
      <c r="WYK138" s="42"/>
      <c r="WYL138" s="42"/>
      <c r="WYM138" s="42"/>
      <c r="WYN138" s="42"/>
      <c r="WYO138" s="42"/>
      <c r="WYP138" s="42"/>
      <c r="WYQ138" s="42"/>
      <c r="WYR138" s="42"/>
      <c r="WYS138" s="42"/>
      <c r="WYT138" s="42"/>
      <c r="WYU138" s="42"/>
      <c r="WYV138" s="42"/>
      <c r="WYW138" s="42"/>
      <c r="WYX138" s="42"/>
      <c r="WYY138" s="42"/>
      <c r="WYZ138" s="42"/>
      <c r="WZA138" s="42"/>
      <c r="WZB138" s="42"/>
      <c r="WZC138" s="42"/>
      <c r="WZD138" s="42"/>
      <c r="WZE138" s="42"/>
      <c r="WZF138" s="42"/>
      <c r="WZG138" s="42"/>
      <c r="WZH138" s="42"/>
      <c r="WZI138" s="42"/>
      <c r="WZJ138" s="42"/>
      <c r="WZK138" s="42"/>
      <c r="WZL138" s="42"/>
      <c r="WZM138" s="42"/>
      <c r="WZN138" s="42"/>
      <c r="WZO138" s="42"/>
      <c r="WZP138" s="42"/>
      <c r="WZQ138" s="42"/>
      <c r="WZR138" s="42"/>
      <c r="WZS138" s="42"/>
      <c r="WZT138" s="42"/>
      <c r="WZU138" s="42"/>
      <c r="WZV138" s="42"/>
      <c r="WZW138" s="42"/>
      <c r="WZX138" s="42"/>
      <c r="WZY138" s="42"/>
      <c r="WZZ138" s="42"/>
      <c r="XAA138" s="42"/>
      <c r="XAB138" s="42"/>
      <c r="XAC138" s="42"/>
      <c r="XAD138" s="42"/>
      <c r="XAE138" s="42"/>
      <c r="XAF138" s="42"/>
      <c r="XAG138" s="42"/>
      <c r="XAH138" s="42"/>
      <c r="XAI138" s="42"/>
      <c r="XAJ138" s="42"/>
      <c r="XAK138" s="42"/>
      <c r="XAL138" s="42"/>
      <c r="XAM138" s="42"/>
      <c r="XAN138" s="42"/>
      <c r="XAO138" s="42"/>
      <c r="XAP138" s="42"/>
      <c r="XAQ138" s="42"/>
      <c r="XAR138" s="42"/>
      <c r="XAS138" s="42"/>
      <c r="XAT138" s="42"/>
      <c r="XAU138" s="42"/>
      <c r="XAV138" s="42"/>
      <c r="XAW138" s="42"/>
      <c r="XAX138" s="42"/>
      <c r="XAY138" s="42"/>
      <c r="XAZ138" s="42"/>
      <c r="XBA138" s="42"/>
      <c r="XBB138" s="42"/>
      <c r="XBC138" s="42"/>
      <c r="XBD138" s="42"/>
      <c r="XBE138" s="42"/>
      <c r="XBF138" s="42"/>
      <c r="XBG138" s="42"/>
      <c r="XBH138" s="42"/>
      <c r="XBI138" s="42"/>
      <c r="XBJ138" s="42"/>
      <c r="XBK138" s="42"/>
      <c r="XBL138" s="42"/>
      <c r="XBM138" s="42"/>
      <c r="XBN138" s="42"/>
      <c r="XBO138" s="42"/>
      <c r="XBP138" s="42"/>
      <c r="XBQ138" s="42"/>
      <c r="XBR138" s="42"/>
      <c r="XBS138" s="42"/>
      <c r="XBT138" s="42"/>
      <c r="XBU138" s="42"/>
      <c r="XBV138" s="42"/>
      <c r="XBW138" s="42"/>
      <c r="XBX138" s="42"/>
      <c r="XBY138" s="42"/>
      <c r="XBZ138" s="42"/>
      <c r="XCA138" s="42"/>
      <c r="XCB138" s="42"/>
      <c r="XCC138" s="42"/>
      <c r="XCD138" s="42"/>
      <c r="XCE138" s="42"/>
      <c r="XCF138" s="42"/>
      <c r="XCG138" s="42"/>
      <c r="XCH138" s="42"/>
      <c r="XCI138" s="42"/>
      <c r="XCJ138" s="42"/>
      <c r="XCK138" s="42"/>
      <c r="XCL138" s="42"/>
      <c r="XCM138" s="42"/>
      <c r="XCN138" s="42"/>
      <c r="XCO138" s="42"/>
      <c r="XCP138" s="42"/>
      <c r="XCQ138" s="42"/>
      <c r="XCR138" s="42"/>
      <c r="XCS138" s="42"/>
      <c r="XCT138" s="42"/>
      <c r="XCU138" s="42"/>
      <c r="XCV138" s="42"/>
      <c r="XCW138" s="42"/>
      <c r="XCX138" s="42"/>
      <c r="XCY138" s="42"/>
      <c r="XCZ138" s="42"/>
      <c r="XDA138" s="42"/>
      <c r="XDB138" s="42"/>
      <c r="XDC138" s="42"/>
      <c r="XDD138" s="42"/>
      <c r="XDE138" s="42"/>
      <c r="XDF138" s="42"/>
      <c r="XDG138" s="42"/>
      <c r="XDH138" s="42"/>
      <c r="XDI138" s="42"/>
      <c r="XDJ138" s="42"/>
      <c r="XDK138" s="42"/>
      <c r="XDL138" s="42"/>
      <c r="XDM138" s="42"/>
      <c r="XDN138" s="42"/>
      <c r="XDO138" s="42"/>
      <c r="XDP138" s="42"/>
      <c r="XDQ138" s="42"/>
      <c r="XDR138" s="42"/>
      <c r="XDS138" s="42"/>
      <c r="XDT138" s="42"/>
      <c r="XDU138" s="42"/>
      <c r="XDV138" s="42"/>
      <c r="XDW138" s="42"/>
      <c r="XDX138" s="42"/>
      <c r="XDY138" s="42"/>
      <c r="XDZ138" s="42"/>
      <c r="XEA138" s="42"/>
      <c r="XEB138" s="42"/>
      <c r="XEC138" s="42"/>
      <c r="XED138" s="42"/>
      <c r="XEE138" s="42"/>
      <c r="XEF138" s="42"/>
      <c r="XEG138" s="42"/>
      <c r="XEH138" s="42"/>
      <c r="XEI138" s="42"/>
      <c r="XEJ138" s="42"/>
      <c r="XEK138" s="42"/>
      <c r="XEL138" s="42"/>
      <c r="XEM138" s="42"/>
      <c r="XEN138" s="42"/>
      <c r="XEO138" s="42"/>
      <c r="XEP138" s="42"/>
      <c r="XEQ138" s="42"/>
      <c r="XER138" s="42"/>
      <c r="XES138" s="42"/>
      <c r="XET138" s="42"/>
      <c r="XEU138" s="42"/>
      <c r="XEV138" s="42"/>
      <c r="XEW138" s="42"/>
      <c r="XEX138" s="42"/>
      <c r="XEY138" s="42"/>
      <c r="XEZ138" s="42"/>
    </row>
    <row r="140" spans="1:16380" x14ac:dyDescent="0.2">
      <c r="L140" t="s">
        <v>293</v>
      </c>
    </row>
    <row r="142" spans="1:16380" x14ac:dyDescent="0.2">
      <c r="L142" t="s">
        <v>293</v>
      </c>
    </row>
    <row r="145" spans="12:12" x14ac:dyDescent="0.2">
      <c r="L145" t="s">
        <v>293</v>
      </c>
    </row>
    <row r="146" spans="12:12" x14ac:dyDescent="0.2">
      <c r="L146" t="s">
        <v>293</v>
      </c>
    </row>
    <row r="149" spans="12:12" x14ac:dyDescent="0.2">
      <c r="L149" t="s">
        <v>293</v>
      </c>
    </row>
    <row r="150" spans="12:12" x14ac:dyDescent="0.2">
      <c r="L150" t="s">
        <v>293</v>
      </c>
    </row>
    <row r="154" spans="12:12" x14ac:dyDescent="0.2">
      <c r="L154" t="s">
        <v>293</v>
      </c>
    </row>
    <row r="156" spans="12:12" x14ac:dyDescent="0.2">
      <c r="L156" t="s">
        <v>293</v>
      </c>
    </row>
    <row r="157" spans="12:12" x14ac:dyDescent="0.2">
      <c r="L157" t="s">
        <v>293</v>
      </c>
    </row>
    <row r="159" spans="12:12" x14ac:dyDescent="0.2">
      <c r="L159" t="s">
        <v>293</v>
      </c>
    </row>
    <row r="162" spans="12:12" x14ac:dyDescent="0.2">
      <c r="L162" t="s">
        <v>293</v>
      </c>
    </row>
    <row r="163" spans="12:12" x14ac:dyDescent="0.2">
      <c r="L163" t="s">
        <v>293</v>
      </c>
    </row>
    <row r="167" spans="12:12" x14ac:dyDescent="0.2">
      <c r="L167" t="s">
        <v>293</v>
      </c>
    </row>
    <row r="169" spans="12:12" x14ac:dyDescent="0.2">
      <c r="L169" t="s">
        <v>294</v>
      </c>
    </row>
    <row r="170" spans="12:12" x14ac:dyDescent="0.2">
      <c r="L170" t="s">
        <v>294</v>
      </c>
    </row>
    <row r="171" spans="12:12" x14ac:dyDescent="0.2">
      <c r="L171" t="s">
        <v>294</v>
      </c>
    </row>
    <row r="172" spans="12:12" x14ac:dyDescent="0.2">
      <c r="L172" t="s">
        <v>294</v>
      </c>
    </row>
    <row r="173" spans="12:12" x14ac:dyDescent="0.2">
      <c r="L173" t="s">
        <v>294</v>
      </c>
    </row>
    <row r="175" spans="12:12" x14ac:dyDescent="0.2">
      <c r="L175" t="s">
        <v>294</v>
      </c>
    </row>
    <row r="177" spans="12:12" x14ac:dyDescent="0.2">
      <c r="L177" t="s">
        <v>294</v>
      </c>
    </row>
    <row r="178" spans="12:12" x14ac:dyDescent="0.2">
      <c r="L178" t="s">
        <v>294</v>
      </c>
    </row>
    <row r="179" spans="12:12" x14ac:dyDescent="0.2">
      <c r="L179" t="s">
        <v>294</v>
      </c>
    </row>
    <row r="181" spans="12:12" x14ac:dyDescent="0.2">
      <c r="L181" t="s">
        <v>294</v>
      </c>
    </row>
    <row r="184" spans="12:12" x14ac:dyDescent="0.2">
      <c r="L184" t="s">
        <v>294</v>
      </c>
    </row>
    <row r="186" spans="12:12" x14ac:dyDescent="0.2">
      <c r="L186" t="s">
        <v>294</v>
      </c>
    </row>
    <row r="187" spans="12:12" x14ac:dyDescent="0.2">
      <c r="L187" t="s">
        <v>294</v>
      </c>
    </row>
    <row r="188" spans="12:12" x14ac:dyDescent="0.2">
      <c r="L188" t="s">
        <v>294</v>
      </c>
    </row>
    <row r="189" spans="12:12" x14ac:dyDescent="0.2">
      <c r="L189" t="s">
        <v>294</v>
      </c>
    </row>
    <row r="190" spans="12:12" x14ac:dyDescent="0.2">
      <c r="L190" t="s">
        <v>294</v>
      </c>
    </row>
    <row r="191" spans="12:12" x14ac:dyDescent="0.2">
      <c r="L191" t="s">
        <v>294</v>
      </c>
    </row>
    <row r="192" spans="12:12" x14ac:dyDescent="0.2">
      <c r="L192" t="s">
        <v>294</v>
      </c>
    </row>
    <row r="193" spans="12:12" x14ac:dyDescent="0.2">
      <c r="L193" t="s">
        <v>294</v>
      </c>
    </row>
    <row r="194" spans="12:12" x14ac:dyDescent="0.2">
      <c r="L194" t="s">
        <v>294</v>
      </c>
    </row>
    <row r="195" spans="12:12" x14ac:dyDescent="0.2">
      <c r="L195" t="s">
        <v>294</v>
      </c>
    </row>
    <row r="196" spans="12:12" x14ac:dyDescent="0.2">
      <c r="L196" t="s">
        <v>294</v>
      </c>
    </row>
    <row r="197" spans="12:12" x14ac:dyDescent="0.2">
      <c r="L197" t="s">
        <v>294</v>
      </c>
    </row>
    <row r="200" spans="12:12" x14ac:dyDescent="0.2">
      <c r="L200" t="s">
        <v>294</v>
      </c>
    </row>
    <row r="201" spans="12:12" x14ac:dyDescent="0.2">
      <c r="L201" t="s">
        <v>294</v>
      </c>
    </row>
    <row r="202" spans="12:12" x14ac:dyDescent="0.2">
      <c r="L202" t="s">
        <v>294</v>
      </c>
    </row>
    <row r="203" spans="12:12" x14ac:dyDescent="0.2">
      <c r="L203" t="s">
        <v>294</v>
      </c>
    </row>
    <row r="204" spans="12:12" x14ac:dyDescent="0.2">
      <c r="L204" t="s">
        <v>294</v>
      </c>
    </row>
    <row r="205" spans="12:12" x14ac:dyDescent="0.2">
      <c r="L205" t="s">
        <v>294</v>
      </c>
    </row>
    <row r="206" spans="12:12" x14ac:dyDescent="0.2">
      <c r="L206" t="s">
        <v>294</v>
      </c>
    </row>
    <row r="207" spans="12:12" x14ac:dyDescent="0.2">
      <c r="L207" t="s">
        <v>294</v>
      </c>
    </row>
    <row r="208" spans="12:12" x14ac:dyDescent="0.2">
      <c r="L208" t="s">
        <v>294</v>
      </c>
    </row>
    <row r="210" spans="12:12" x14ac:dyDescent="0.2">
      <c r="L210" t="s">
        <v>294</v>
      </c>
    </row>
    <row r="211" spans="12:12" x14ac:dyDescent="0.2">
      <c r="L211" t="s">
        <v>294</v>
      </c>
    </row>
    <row r="212" spans="12:12" x14ac:dyDescent="0.2">
      <c r="L212" t="s">
        <v>294</v>
      </c>
    </row>
    <row r="213" spans="12:12" x14ac:dyDescent="0.2">
      <c r="L213" t="s">
        <v>294</v>
      </c>
    </row>
    <row r="215" spans="12:12" x14ac:dyDescent="0.2">
      <c r="L215" t="s">
        <v>294</v>
      </c>
    </row>
    <row r="218" spans="12:12" x14ac:dyDescent="0.2">
      <c r="L218" t="s">
        <v>294</v>
      </c>
    </row>
    <row r="219" spans="12:12" x14ac:dyDescent="0.2">
      <c r="L219" t="s">
        <v>294</v>
      </c>
    </row>
    <row r="220" spans="12:12" x14ac:dyDescent="0.2">
      <c r="L220" t="s">
        <v>294</v>
      </c>
    </row>
    <row r="222" spans="12:12" x14ac:dyDescent="0.2">
      <c r="L222" t="s">
        <v>294</v>
      </c>
    </row>
    <row r="223" spans="12:12" x14ac:dyDescent="0.2">
      <c r="L223" t="s">
        <v>294</v>
      </c>
    </row>
    <row r="224" spans="12:12" x14ac:dyDescent="0.2">
      <c r="L224" t="s">
        <v>294</v>
      </c>
    </row>
    <row r="225" spans="12:12" x14ac:dyDescent="0.2">
      <c r="L225" t="s">
        <v>294</v>
      </c>
    </row>
    <row r="227" spans="12:12" x14ac:dyDescent="0.2">
      <c r="L227" t="s">
        <v>294</v>
      </c>
    </row>
    <row r="228" spans="12:12" x14ac:dyDescent="0.2">
      <c r="L228" t="s">
        <v>294</v>
      </c>
    </row>
    <row r="229" spans="12:12" x14ac:dyDescent="0.2">
      <c r="L229" t="s">
        <v>294</v>
      </c>
    </row>
    <row r="230" spans="12:12" x14ac:dyDescent="0.2">
      <c r="L230" t="s">
        <v>294</v>
      </c>
    </row>
    <row r="231" spans="12:12" x14ac:dyDescent="0.2">
      <c r="L231" t="s">
        <v>294</v>
      </c>
    </row>
    <row r="232" spans="12:12" x14ac:dyDescent="0.2">
      <c r="L232" t="s">
        <v>294</v>
      </c>
    </row>
    <row r="233" spans="12:12" x14ac:dyDescent="0.2">
      <c r="L233" t="s">
        <v>294</v>
      </c>
    </row>
    <row r="234" spans="12:12" x14ac:dyDescent="0.2">
      <c r="L234" t="s">
        <v>294</v>
      </c>
    </row>
    <row r="235" spans="12:12" x14ac:dyDescent="0.2">
      <c r="L235" t="s">
        <v>294</v>
      </c>
    </row>
    <row r="237" spans="12:12" x14ac:dyDescent="0.2">
      <c r="L237" t="s">
        <v>294</v>
      </c>
    </row>
    <row r="239" spans="12:12" x14ac:dyDescent="0.2">
      <c r="L239" t="s">
        <v>294</v>
      </c>
    </row>
    <row r="240" spans="12:12" x14ac:dyDescent="0.2">
      <c r="L240" t="s">
        <v>294</v>
      </c>
    </row>
    <row r="242" spans="12:12" x14ac:dyDescent="0.2">
      <c r="L242" t="s">
        <v>294</v>
      </c>
    </row>
    <row r="243" spans="12:12" x14ac:dyDescent="0.2">
      <c r="L243" t="s">
        <v>294</v>
      </c>
    </row>
    <row r="244" spans="12:12" x14ac:dyDescent="0.2">
      <c r="L244" t="s">
        <v>294</v>
      </c>
    </row>
    <row r="245" spans="12:12" x14ac:dyDescent="0.2">
      <c r="L245" t="s">
        <v>294</v>
      </c>
    </row>
    <row r="246" spans="12:12" x14ac:dyDescent="0.2">
      <c r="L246" t="s">
        <v>294</v>
      </c>
    </row>
    <row r="247" spans="12:12" x14ac:dyDescent="0.2">
      <c r="L247" t="s">
        <v>294</v>
      </c>
    </row>
    <row r="248" spans="12:12" x14ac:dyDescent="0.2">
      <c r="L248" t="s">
        <v>294</v>
      </c>
    </row>
    <row r="249" spans="12:12" x14ac:dyDescent="0.2">
      <c r="L249" t="s">
        <v>294</v>
      </c>
    </row>
    <row r="250" spans="12:12" x14ac:dyDescent="0.2">
      <c r="L250" t="s">
        <v>294</v>
      </c>
    </row>
    <row r="251" spans="12:12" x14ac:dyDescent="0.2">
      <c r="L251" t="s">
        <v>294</v>
      </c>
    </row>
    <row r="252" spans="12:12" x14ac:dyDescent="0.2">
      <c r="L252" t="s">
        <v>294</v>
      </c>
    </row>
    <row r="253" spans="12:12" x14ac:dyDescent="0.2">
      <c r="L253" t="s">
        <v>294</v>
      </c>
    </row>
    <row r="255" spans="12:12" x14ac:dyDescent="0.2">
      <c r="L255" t="s">
        <v>295</v>
      </c>
    </row>
    <row r="256" spans="12:12" x14ac:dyDescent="0.2">
      <c r="L256" t="s">
        <v>295</v>
      </c>
    </row>
    <row r="257" spans="12:12" x14ac:dyDescent="0.2">
      <c r="L257" t="s">
        <v>295</v>
      </c>
    </row>
    <row r="258" spans="12:12" x14ac:dyDescent="0.2">
      <c r="L258" t="s">
        <v>295</v>
      </c>
    </row>
    <row r="259" spans="12:12" x14ac:dyDescent="0.2">
      <c r="L259" t="s">
        <v>295</v>
      </c>
    </row>
    <row r="260" spans="12:12" x14ac:dyDescent="0.2">
      <c r="L260" t="s">
        <v>295</v>
      </c>
    </row>
    <row r="261" spans="12:12" x14ac:dyDescent="0.2">
      <c r="L261" t="s">
        <v>295</v>
      </c>
    </row>
    <row r="262" spans="12:12" x14ac:dyDescent="0.2">
      <c r="L262" t="s">
        <v>295</v>
      </c>
    </row>
    <row r="265" spans="12:12" x14ac:dyDescent="0.2">
      <c r="L265" t="s">
        <v>295</v>
      </c>
    </row>
    <row r="266" spans="12:12" x14ac:dyDescent="0.2">
      <c r="L266" t="s">
        <v>295</v>
      </c>
    </row>
    <row r="269" spans="12:12" x14ac:dyDescent="0.2">
      <c r="L269" t="s">
        <v>295</v>
      </c>
    </row>
    <row r="271" spans="12:12" x14ac:dyDescent="0.2">
      <c r="L271" t="s">
        <v>295</v>
      </c>
    </row>
    <row r="272" spans="12:12" x14ac:dyDescent="0.2">
      <c r="L272" t="s">
        <v>295</v>
      </c>
    </row>
    <row r="274" spans="12:12" x14ac:dyDescent="0.2">
      <c r="L274" t="s">
        <v>295</v>
      </c>
    </row>
    <row r="276" spans="12:12" x14ac:dyDescent="0.2">
      <c r="L276" t="s">
        <v>295</v>
      </c>
    </row>
    <row r="277" spans="12:12" x14ac:dyDescent="0.2">
      <c r="L277" t="s">
        <v>295</v>
      </c>
    </row>
    <row r="281" spans="12:12" x14ac:dyDescent="0.2">
      <c r="L281" t="s">
        <v>295</v>
      </c>
    </row>
    <row r="282" spans="12:12" x14ac:dyDescent="0.2">
      <c r="L282" t="s">
        <v>295</v>
      </c>
    </row>
    <row r="284" spans="12:12" x14ac:dyDescent="0.2">
      <c r="L284" t="s">
        <v>295</v>
      </c>
    </row>
    <row r="285" spans="12:12" x14ac:dyDescent="0.2">
      <c r="L285" t="s">
        <v>295</v>
      </c>
    </row>
    <row r="286" spans="12:12" x14ac:dyDescent="0.2">
      <c r="L286" t="s">
        <v>295</v>
      </c>
    </row>
    <row r="287" spans="12:12" x14ac:dyDescent="0.2">
      <c r="L287" t="s">
        <v>295</v>
      </c>
    </row>
    <row r="288" spans="12:12" x14ac:dyDescent="0.2">
      <c r="L288" t="s">
        <v>295</v>
      </c>
    </row>
    <row r="289" spans="12:12" x14ac:dyDescent="0.2">
      <c r="L289" t="s">
        <v>295</v>
      </c>
    </row>
    <row r="292" spans="12:12" x14ac:dyDescent="0.2">
      <c r="L292" t="s">
        <v>295</v>
      </c>
    </row>
    <row r="295" spans="12:12" x14ac:dyDescent="0.2">
      <c r="L295" t="s">
        <v>295</v>
      </c>
    </row>
    <row r="296" spans="12:12" x14ac:dyDescent="0.2">
      <c r="L296" t="s">
        <v>295</v>
      </c>
    </row>
    <row r="300" spans="12:12" x14ac:dyDescent="0.2">
      <c r="L300" t="s">
        <v>295</v>
      </c>
    </row>
    <row r="302" spans="12:12" x14ac:dyDescent="0.2">
      <c r="L302" t="s">
        <v>295</v>
      </c>
    </row>
    <row r="304" spans="12:12" x14ac:dyDescent="0.2">
      <c r="L304" t="s">
        <v>295</v>
      </c>
    </row>
    <row r="307" spans="12:12" x14ac:dyDescent="0.2">
      <c r="L307" t="s">
        <v>295</v>
      </c>
    </row>
    <row r="308" spans="12:12" x14ac:dyDescent="0.2">
      <c r="L308" t="s">
        <v>295</v>
      </c>
    </row>
    <row r="309" spans="12:12" x14ac:dyDescent="0.2">
      <c r="L309" t="s">
        <v>295</v>
      </c>
    </row>
    <row r="312" spans="12:12" x14ac:dyDescent="0.2">
      <c r="L312" t="s">
        <v>295</v>
      </c>
    </row>
    <row r="313" spans="12:12" x14ac:dyDescent="0.2">
      <c r="L313" t="s">
        <v>295</v>
      </c>
    </row>
    <row r="315" spans="12:12" x14ac:dyDescent="0.2">
      <c r="L315" t="s">
        <v>295</v>
      </c>
    </row>
    <row r="317" spans="12:12" x14ac:dyDescent="0.2">
      <c r="L317" t="s">
        <v>295</v>
      </c>
    </row>
    <row r="318" spans="12:12" x14ac:dyDescent="0.2">
      <c r="L318" t="s">
        <v>295</v>
      </c>
    </row>
    <row r="320" spans="12:12" x14ac:dyDescent="0.2">
      <c r="L320" t="s">
        <v>295</v>
      </c>
    </row>
    <row r="321" spans="12:12" x14ac:dyDescent="0.2">
      <c r="L321" t="s">
        <v>295</v>
      </c>
    </row>
    <row r="322" spans="12:12" x14ac:dyDescent="0.2">
      <c r="L322" t="s">
        <v>295</v>
      </c>
    </row>
    <row r="323" spans="12:12" x14ac:dyDescent="0.2">
      <c r="L323" t="s">
        <v>295</v>
      </c>
    </row>
    <row r="324" spans="12:12" x14ac:dyDescent="0.2">
      <c r="L324" t="s">
        <v>295</v>
      </c>
    </row>
    <row r="326" spans="12:12" x14ac:dyDescent="0.2">
      <c r="L326" t="s">
        <v>295</v>
      </c>
    </row>
    <row r="327" spans="12:12" x14ac:dyDescent="0.2">
      <c r="L327" t="s">
        <v>295</v>
      </c>
    </row>
    <row r="330" spans="12:12" x14ac:dyDescent="0.2">
      <c r="L330" t="s">
        <v>295</v>
      </c>
    </row>
    <row r="331" spans="12:12" x14ac:dyDescent="0.2">
      <c r="L331" t="s">
        <v>295</v>
      </c>
    </row>
    <row r="333" spans="12:12" x14ac:dyDescent="0.2">
      <c r="L333" t="s">
        <v>295</v>
      </c>
    </row>
    <row r="334" spans="12:12" x14ac:dyDescent="0.2">
      <c r="L334" t="s">
        <v>295</v>
      </c>
    </row>
    <row r="340" spans="12:12" x14ac:dyDescent="0.2">
      <c r="L340" t="s">
        <v>295</v>
      </c>
    </row>
    <row r="341" spans="12:12" x14ac:dyDescent="0.2">
      <c r="L341" t="s">
        <v>295</v>
      </c>
    </row>
    <row r="343" spans="12:12" x14ac:dyDescent="0.2">
      <c r="L343" t="s">
        <v>295</v>
      </c>
    </row>
    <row r="344" spans="12:12" x14ac:dyDescent="0.2">
      <c r="L344" t="s">
        <v>295</v>
      </c>
    </row>
    <row r="345" spans="12:12" x14ac:dyDescent="0.2">
      <c r="L345" t="s">
        <v>295</v>
      </c>
    </row>
    <row r="346" spans="12:12" x14ac:dyDescent="0.2">
      <c r="L346" t="s">
        <v>295</v>
      </c>
    </row>
    <row r="348" spans="12:12" x14ac:dyDescent="0.2">
      <c r="L348" t="s">
        <v>295</v>
      </c>
    </row>
    <row r="352" spans="12:12" x14ac:dyDescent="0.2">
      <c r="L352" t="s">
        <v>295</v>
      </c>
    </row>
    <row r="353" spans="12:12" x14ac:dyDescent="0.2">
      <c r="L353" t="s">
        <v>295</v>
      </c>
    </row>
    <row r="354" spans="12:12" x14ac:dyDescent="0.2">
      <c r="L354" t="s">
        <v>295</v>
      </c>
    </row>
    <row r="355" spans="12:12" x14ac:dyDescent="0.2">
      <c r="L355" t="s">
        <v>295</v>
      </c>
    </row>
    <row r="359" spans="12:12" x14ac:dyDescent="0.2">
      <c r="L359" t="s">
        <v>295</v>
      </c>
    </row>
    <row r="362" spans="12:12" x14ac:dyDescent="0.2">
      <c r="L362" t="s">
        <v>295</v>
      </c>
    </row>
    <row r="363" spans="12:12" x14ac:dyDescent="0.2">
      <c r="L363" t="s">
        <v>295</v>
      </c>
    </row>
    <row r="368" spans="12:12" x14ac:dyDescent="0.2">
      <c r="L368" t="s">
        <v>295</v>
      </c>
    </row>
    <row r="373" spans="12:12" x14ac:dyDescent="0.2">
      <c r="L373" t="s">
        <v>295</v>
      </c>
    </row>
    <row r="374" spans="12:12" x14ac:dyDescent="0.2">
      <c r="L374" t="s">
        <v>295</v>
      </c>
    </row>
    <row r="375" spans="12:12" x14ac:dyDescent="0.2">
      <c r="L375" t="s">
        <v>295</v>
      </c>
    </row>
    <row r="377" spans="12:12" x14ac:dyDescent="0.2">
      <c r="L377" t="s">
        <v>295</v>
      </c>
    </row>
    <row r="381" spans="12:12" x14ac:dyDescent="0.2">
      <c r="L381" t="s">
        <v>295</v>
      </c>
    </row>
    <row r="382" spans="12:12" x14ac:dyDescent="0.2">
      <c r="L382" t="s">
        <v>295</v>
      </c>
    </row>
    <row r="383" spans="12:12" x14ac:dyDescent="0.2">
      <c r="L383" t="s">
        <v>295</v>
      </c>
    </row>
    <row r="385" spans="12:12" x14ac:dyDescent="0.2">
      <c r="L385" t="s">
        <v>295</v>
      </c>
    </row>
    <row r="389" spans="12:12" x14ac:dyDescent="0.2">
      <c r="L389" t="s">
        <v>295</v>
      </c>
    </row>
    <row r="392" spans="12:12" x14ac:dyDescent="0.2">
      <c r="L392" t="s">
        <v>295</v>
      </c>
    </row>
    <row r="394" spans="12:12" x14ac:dyDescent="0.2">
      <c r="L394" t="s">
        <v>295</v>
      </c>
    </row>
    <row r="397" spans="12:12" x14ac:dyDescent="0.2">
      <c r="L397" t="s">
        <v>295</v>
      </c>
    </row>
    <row r="398" spans="12:12" x14ac:dyDescent="0.2">
      <c r="L398" t="s">
        <v>295</v>
      </c>
    </row>
    <row r="401" spans="12:12" x14ac:dyDescent="0.2">
      <c r="L401" t="s">
        <v>295</v>
      </c>
    </row>
    <row r="402" spans="12:12" x14ac:dyDescent="0.2">
      <c r="L402" t="s">
        <v>295</v>
      </c>
    </row>
    <row r="405" spans="12:12" x14ac:dyDescent="0.2">
      <c r="L405" t="s">
        <v>295</v>
      </c>
    </row>
    <row r="406" spans="12:12" x14ac:dyDescent="0.2">
      <c r="L406" t="s">
        <v>295</v>
      </c>
    </row>
    <row r="407" spans="12:12" x14ac:dyDescent="0.2">
      <c r="L407" t="s">
        <v>295</v>
      </c>
    </row>
    <row r="412" spans="12:12" x14ac:dyDescent="0.2">
      <c r="L412" t="s">
        <v>295</v>
      </c>
    </row>
    <row r="413" spans="12:12" x14ac:dyDescent="0.2">
      <c r="L413" t="s">
        <v>295</v>
      </c>
    </row>
    <row r="415" spans="12:12" x14ac:dyDescent="0.2">
      <c r="L415" t="s">
        <v>295</v>
      </c>
    </row>
    <row r="416" spans="12:12" x14ac:dyDescent="0.2">
      <c r="L416" t="s">
        <v>295</v>
      </c>
    </row>
    <row r="417" spans="12:12" x14ac:dyDescent="0.2">
      <c r="L417" t="s">
        <v>295</v>
      </c>
    </row>
    <row r="418" spans="12:12" x14ac:dyDescent="0.2">
      <c r="L418" t="s">
        <v>295</v>
      </c>
    </row>
    <row r="419" spans="12:12" x14ac:dyDescent="0.2">
      <c r="L419" t="s">
        <v>295</v>
      </c>
    </row>
    <row r="420" spans="12:12" x14ac:dyDescent="0.2">
      <c r="L420" t="s">
        <v>295</v>
      </c>
    </row>
    <row r="421" spans="12:12" x14ac:dyDescent="0.2">
      <c r="L421" t="s">
        <v>295</v>
      </c>
    </row>
    <row r="424" spans="12:12" x14ac:dyDescent="0.2">
      <c r="L424" t="s">
        <v>295</v>
      </c>
    </row>
    <row r="425" spans="12:12" x14ac:dyDescent="0.2">
      <c r="L425" t="s">
        <v>295</v>
      </c>
    </row>
    <row r="426" spans="12:12" x14ac:dyDescent="0.2">
      <c r="L426" t="s">
        <v>295</v>
      </c>
    </row>
    <row r="428" spans="12:12" x14ac:dyDescent="0.2">
      <c r="L428" t="s">
        <v>295</v>
      </c>
    </row>
    <row r="429" spans="12:12" x14ac:dyDescent="0.2">
      <c r="L429" t="s">
        <v>295</v>
      </c>
    </row>
    <row r="430" spans="12:12" x14ac:dyDescent="0.2">
      <c r="L430" t="s">
        <v>295</v>
      </c>
    </row>
    <row r="432" spans="12:12" x14ac:dyDescent="0.2">
      <c r="L432" t="s">
        <v>295</v>
      </c>
    </row>
    <row r="436" spans="12:12" x14ac:dyDescent="0.2">
      <c r="L436" t="s">
        <v>295</v>
      </c>
    </row>
    <row r="437" spans="12:12" x14ac:dyDescent="0.2">
      <c r="L437" t="s">
        <v>295</v>
      </c>
    </row>
    <row r="438" spans="12:12" x14ac:dyDescent="0.2">
      <c r="L438" t="s">
        <v>295</v>
      </c>
    </row>
    <row r="440" spans="12:12" x14ac:dyDescent="0.2">
      <c r="L440" t="s">
        <v>295</v>
      </c>
    </row>
    <row r="441" spans="12:12" x14ac:dyDescent="0.2">
      <c r="L441" t="s">
        <v>295</v>
      </c>
    </row>
    <row r="443" spans="12:12" x14ac:dyDescent="0.2">
      <c r="L443" t="s">
        <v>295</v>
      </c>
    </row>
    <row r="444" spans="12:12" x14ac:dyDescent="0.2">
      <c r="L444" t="s">
        <v>295</v>
      </c>
    </row>
    <row r="445" spans="12:12" x14ac:dyDescent="0.2">
      <c r="L445" t="s">
        <v>295</v>
      </c>
    </row>
    <row r="446" spans="12:12" x14ac:dyDescent="0.2">
      <c r="L446" t="s">
        <v>295</v>
      </c>
    </row>
    <row r="447" spans="12:12" x14ac:dyDescent="0.2">
      <c r="L447" t="s">
        <v>295</v>
      </c>
    </row>
    <row r="448" spans="12:12" x14ac:dyDescent="0.2">
      <c r="L448" t="s">
        <v>295</v>
      </c>
    </row>
    <row r="449" spans="12:12" x14ac:dyDescent="0.2">
      <c r="L449" t="s">
        <v>295</v>
      </c>
    </row>
    <row r="450" spans="12:12" x14ac:dyDescent="0.2">
      <c r="L450" t="s">
        <v>295</v>
      </c>
    </row>
    <row r="451" spans="12:12" x14ac:dyDescent="0.2">
      <c r="L451" t="s">
        <v>295</v>
      </c>
    </row>
    <row r="453" spans="12:12" x14ac:dyDescent="0.2">
      <c r="L453" t="s">
        <v>295</v>
      </c>
    </row>
    <row r="454" spans="12:12" x14ac:dyDescent="0.2">
      <c r="L454" t="s">
        <v>295</v>
      </c>
    </row>
    <row r="455" spans="12:12" x14ac:dyDescent="0.2">
      <c r="L455" t="s">
        <v>295</v>
      </c>
    </row>
    <row r="457" spans="12:12" x14ac:dyDescent="0.2">
      <c r="L457" t="s">
        <v>295</v>
      </c>
    </row>
    <row r="460" spans="12:12" x14ac:dyDescent="0.2">
      <c r="L460" t="s">
        <v>295</v>
      </c>
    </row>
    <row r="461" spans="12:12" x14ac:dyDescent="0.2">
      <c r="L461" t="s">
        <v>295</v>
      </c>
    </row>
    <row r="463" spans="12:12" x14ac:dyDescent="0.2">
      <c r="L463" t="s">
        <v>295</v>
      </c>
    </row>
    <row r="465" spans="12:12" x14ac:dyDescent="0.2">
      <c r="L465" t="s">
        <v>295</v>
      </c>
    </row>
    <row r="466" spans="12:12" x14ac:dyDescent="0.2">
      <c r="L466" t="s">
        <v>295</v>
      </c>
    </row>
    <row r="468" spans="12:12" x14ac:dyDescent="0.2">
      <c r="L468" t="s">
        <v>295</v>
      </c>
    </row>
    <row r="471" spans="12:12" x14ac:dyDescent="0.2">
      <c r="L471" t="s">
        <v>295</v>
      </c>
    </row>
    <row r="475" spans="12:12" x14ac:dyDescent="0.2">
      <c r="L475" t="s">
        <v>295</v>
      </c>
    </row>
    <row r="478" spans="12:12" x14ac:dyDescent="0.2">
      <c r="L478" t="s">
        <v>295</v>
      </c>
    </row>
    <row r="479" spans="12:12" x14ac:dyDescent="0.2">
      <c r="L479" t="s">
        <v>295</v>
      </c>
    </row>
    <row r="481" spans="12:12" x14ac:dyDescent="0.2">
      <c r="L481" t="s">
        <v>295</v>
      </c>
    </row>
    <row r="484" spans="12:12" x14ac:dyDescent="0.2">
      <c r="L484" t="s">
        <v>295</v>
      </c>
    </row>
    <row r="485" spans="12:12" x14ac:dyDescent="0.2">
      <c r="L485" t="s">
        <v>295</v>
      </c>
    </row>
    <row r="486" spans="12:12" x14ac:dyDescent="0.2">
      <c r="L486" t="s">
        <v>295</v>
      </c>
    </row>
    <row r="487" spans="12:12" x14ac:dyDescent="0.2">
      <c r="L487" t="s">
        <v>295</v>
      </c>
    </row>
    <row r="499" spans="12:12" x14ac:dyDescent="0.2">
      <c r="L499" t="s">
        <v>296</v>
      </c>
    </row>
    <row r="500" spans="12:12" x14ac:dyDescent="0.2">
      <c r="L500" t="s">
        <v>296</v>
      </c>
    </row>
    <row r="502" spans="12:12" x14ac:dyDescent="0.2">
      <c r="L502" t="s">
        <v>296</v>
      </c>
    </row>
    <row r="503" spans="12:12" x14ac:dyDescent="0.2">
      <c r="L503" t="s">
        <v>296</v>
      </c>
    </row>
    <row r="504" spans="12:12" x14ac:dyDescent="0.2">
      <c r="L504" t="s">
        <v>296</v>
      </c>
    </row>
    <row r="507" spans="12:12" x14ac:dyDescent="0.2">
      <c r="L507" t="s">
        <v>296</v>
      </c>
    </row>
    <row r="508" spans="12:12" x14ac:dyDescent="0.2">
      <c r="L508" t="s">
        <v>296</v>
      </c>
    </row>
    <row r="509" spans="12:12" x14ac:dyDescent="0.2">
      <c r="L509" t="s">
        <v>296</v>
      </c>
    </row>
    <row r="510" spans="12:12" x14ac:dyDescent="0.2">
      <c r="L510" t="s">
        <v>296</v>
      </c>
    </row>
    <row r="514" spans="12:12" x14ac:dyDescent="0.2">
      <c r="L514" t="s">
        <v>296</v>
      </c>
    </row>
    <row r="517" spans="12:12" x14ac:dyDescent="0.2">
      <c r="L517" t="s">
        <v>296</v>
      </c>
    </row>
    <row r="520" spans="12:12" x14ac:dyDescent="0.2">
      <c r="L520" t="s">
        <v>296</v>
      </c>
    </row>
    <row r="521" spans="12:12" x14ac:dyDescent="0.2">
      <c r="L521" t="s">
        <v>296</v>
      </c>
    </row>
    <row r="522" spans="12:12" x14ac:dyDescent="0.2">
      <c r="L522" t="s">
        <v>296</v>
      </c>
    </row>
    <row r="523" spans="12:12" x14ac:dyDescent="0.2">
      <c r="L523" t="s">
        <v>296</v>
      </c>
    </row>
    <row r="524" spans="12:12" x14ac:dyDescent="0.2">
      <c r="L524" t="s">
        <v>296</v>
      </c>
    </row>
    <row r="525" spans="12:12" x14ac:dyDescent="0.2">
      <c r="L525" t="s">
        <v>296</v>
      </c>
    </row>
    <row r="526" spans="12:12" x14ac:dyDescent="0.2">
      <c r="L526" t="s">
        <v>296</v>
      </c>
    </row>
    <row r="531" spans="12:12" x14ac:dyDescent="0.2">
      <c r="L531" t="s">
        <v>296</v>
      </c>
    </row>
    <row r="532" spans="12:12" x14ac:dyDescent="0.2">
      <c r="L532" t="s">
        <v>296</v>
      </c>
    </row>
    <row r="545" spans="1:1" x14ac:dyDescent="0.2">
      <c r="A545">
        <v>5028679.9800000004</v>
      </c>
    </row>
  </sheetData>
  <autoFilter ref="A1:K1" xr:uid="{00000000-0009-0000-0000-00001C000000}"/>
  <pageMargins left="0" right="0" top="1" bottom="0.6" header="0.3" footer="0.3"/>
  <pageSetup scale="72" fitToHeight="0" orientation="portrait" r:id="rId1"/>
  <headerFooter>
    <oddHeader>&amp;C&amp;"Arial,Bold"LINCOLN UNIVERSITY
CONTRACTUAL AGREEMENT FOR FISCAL YEAR 2016/17
GOODS CONTRACT</oddHeader>
    <oddFooter>&amp;L&amp;P of &amp;N&amp;R&amp;Z&amp;F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I108"/>
  <sheetViews>
    <sheetView topLeftCell="A28" workbookViewId="0">
      <selection activeCell="J46" sqref="J46"/>
    </sheetView>
  </sheetViews>
  <sheetFormatPr defaultRowHeight="12.75" x14ac:dyDescent="0.2"/>
  <cols>
    <col min="1" max="1" width="41.140625" bestFit="1" customWidth="1"/>
    <col min="2" max="2" width="11.28515625" style="60" bestFit="1" customWidth="1"/>
    <col min="3" max="3" width="14.7109375" customWidth="1"/>
    <col min="4" max="4" width="39.28515625" bestFit="1" customWidth="1"/>
    <col min="5" max="5" width="11.28515625" style="60" bestFit="1" customWidth="1"/>
    <col min="7" max="7" width="9.85546875" bestFit="1" customWidth="1"/>
    <col min="9" max="9" width="10.28515625" bestFit="1" customWidth="1"/>
  </cols>
  <sheetData>
    <row r="1" spans="1:7" ht="36.75" customHeight="1" x14ac:dyDescent="0.25">
      <c r="A1" s="61" t="s">
        <v>132</v>
      </c>
      <c r="B1" s="44" t="s">
        <v>99</v>
      </c>
      <c r="C1" s="80"/>
      <c r="D1" s="58" t="s">
        <v>132</v>
      </c>
      <c r="E1" s="45" t="s">
        <v>99</v>
      </c>
      <c r="F1" s="17"/>
      <c r="G1" s="17"/>
    </row>
    <row r="2" spans="1:7" x14ac:dyDescent="0.2">
      <c r="A2" s="84" t="s">
        <v>2401</v>
      </c>
      <c r="B2" s="82">
        <v>1505.44</v>
      </c>
      <c r="D2" t="s">
        <v>2444</v>
      </c>
      <c r="E2" s="82">
        <v>3727.2200000000003</v>
      </c>
    </row>
    <row r="3" spans="1:7" x14ac:dyDescent="0.2">
      <c r="A3" t="s">
        <v>2504</v>
      </c>
      <c r="B3" s="82">
        <v>82720.809999999969</v>
      </c>
      <c r="D3" t="s">
        <v>2445</v>
      </c>
      <c r="E3" s="82">
        <v>4128.99</v>
      </c>
    </row>
    <row r="4" spans="1:7" x14ac:dyDescent="0.2">
      <c r="A4" t="s">
        <v>2403</v>
      </c>
      <c r="B4" s="82">
        <v>17094.280000000002</v>
      </c>
      <c r="D4" t="s">
        <v>2447</v>
      </c>
      <c r="E4" s="82">
        <v>733</v>
      </c>
    </row>
    <row r="5" spans="1:7" x14ac:dyDescent="0.2">
      <c r="A5" t="s">
        <v>2505</v>
      </c>
      <c r="B5" s="82">
        <v>705.2</v>
      </c>
      <c r="D5" s="84" t="s">
        <v>2528</v>
      </c>
      <c r="E5" s="82">
        <v>1500</v>
      </c>
    </row>
    <row r="6" spans="1:7" x14ac:dyDescent="0.2">
      <c r="A6" t="s">
        <v>2406</v>
      </c>
      <c r="B6" s="82">
        <v>183.8</v>
      </c>
      <c r="D6" s="84" t="s">
        <v>2529</v>
      </c>
      <c r="E6" s="82">
        <v>1005.52</v>
      </c>
    </row>
    <row r="7" spans="1:7" x14ac:dyDescent="0.2">
      <c r="A7" t="s">
        <v>2506</v>
      </c>
      <c r="B7" s="82">
        <v>33818.139999999985</v>
      </c>
      <c r="D7" t="s">
        <v>2450</v>
      </c>
      <c r="E7" s="82">
        <v>4346.57</v>
      </c>
    </row>
    <row r="8" spans="1:7" x14ac:dyDescent="0.2">
      <c r="A8" t="s">
        <v>2407</v>
      </c>
      <c r="B8" s="82">
        <v>19839.519999999997</v>
      </c>
      <c r="D8" s="84" t="s">
        <v>2530</v>
      </c>
      <c r="E8" s="82">
        <v>20771.150000000001</v>
      </c>
    </row>
    <row r="9" spans="1:7" x14ac:dyDescent="0.2">
      <c r="A9" t="s">
        <v>2408</v>
      </c>
      <c r="B9" s="82">
        <v>58720.340000000106</v>
      </c>
      <c r="D9" s="84" t="s">
        <v>2531</v>
      </c>
      <c r="E9" s="82">
        <v>4835.32</v>
      </c>
    </row>
    <row r="10" spans="1:7" x14ac:dyDescent="0.2">
      <c r="A10" t="s">
        <v>2409</v>
      </c>
      <c r="B10" s="82">
        <v>27905.429999999982</v>
      </c>
      <c r="D10" t="s">
        <v>2452</v>
      </c>
      <c r="E10" s="82">
        <v>3168.2299999999996</v>
      </c>
    </row>
    <row r="11" spans="1:7" x14ac:dyDescent="0.2">
      <c r="A11" t="s">
        <v>2410</v>
      </c>
      <c r="B11" s="82">
        <v>5209.07</v>
      </c>
      <c r="D11" t="s">
        <v>2453</v>
      </c>
      <c r="E11" s="82">
        <v>1119.5200000000004</v>
      </c>
    </row>
    <row r="12" spans="1:7" x14ac:dyDescent="0.2">
      <c r="A12" t="s">
        <v>2507</v>
      </c>
      <c r="B12" s="82">
        <v>2353.25</v>
      </c>
      <c r="D12" s="84" t="s">
        <v>2459</v>
      </c>
      <c r="E12" s="82">
        <v>4759.59</v>
      </c>
    </row>
    <row r="13" spans="1:7" x14ac:dyDescent="0.2">
      <c r="A13" t="s">
        <v>2508</v>
      </c>
      <c r="B13" s="82">
        <v>5665.24</v>
      </c>
      <c r="D13" t="s">
        <v>2532</v>
      </c>
      <c r="E13" s="82">
        <v>1000</v>
      </c>
    </row>
    <row r="14" spans="1:7" x14ac:dyDescent="0.2">
      <c r="A14" t="s">
        <v>2414</v>
      </c>
      <c r="B14" s="82">
        <v>12630.48</v>
      </c>
      <c r="D14" t="s">
        <v>2461</v>
      </c>
      <c r="E14" s="82">
        <v>116.47</v>
      </c>
    </row>
    <row r="15" spans="1:7" x14ac:dyDescent="0.2">
      <c r="A15" t="s">
        <v>2415</v>
      </c>
      <c r="B15" s="82">
        <v>14964.369999999999</v>
      </c>
      <c r="D15" t="s">
        <v>2462</v>
      </c>
      <c r="E15" s="82">
        <v>24463.409999999982</v>
      </c>
    </row>
    <row r="16" spans="1:7" x14ac:dyDescent="0.2">
      <c r="A16" t="s">
        <v>2509</v>
      </c>
      <c r="B16" s="82">
        <v>5783.93</v>
      </c>
      <c r="D16" t="s">
        <v>2463</v>
      </c>
      <c r="E16" s="82">
        <v>3565.53</v>
      </c>
    </row>
    <row r="17" spans="1:5" x14ac:dyDescent="0.2">
      <c r="A17" t="s">
        <v>2417</v>
      </c>
      <c r="B17" s="82">
        <v>1523.67</v>
      </c>
      <c r="D17" t="s">
        <v>2464</v>
      </c>
      <c r="E17" s="82">
        <v>3381.3</v>
      </c>
    </row>
    <row r="18" spans="1:5" x14ac:dyDescent="0.2">
      <c r="A18" t="s">
        <v>2418</v>
      </c>
      <c r="B18" s="82">
        <v>11609.38</v>
      </c>
      <c r="D18" t="s">
        <v>2465</v>
      </c>
      <c r="E18" s="82">
        <v>1398.56</v>
      </c>
    </row>
    <row r="19" spans="1:5" x14ac:dyDescent="0.2">
      <c r="A19" t="s">
        <v>2510</v>
      </c>
      <c r="B19" s="82">
        <v>700.84</v>
      </c>
      <c r="D19" t="s">
        <v>2533</v>
      </c>
      <c r="E19" s="82">
        <v>56</v>
      </c>
    </row>
    <row r="20" spans="1:5" x14ac:dyDescent="0.2">
      <c r="A20" t="s">
        <v>2511</v>
      </c>
      <c r="B20" s="82">
        <v>60</v>
      </c>
      <c r="D20" t="s">
        <v>2534</v>
      </c>
      <c r="E20" s="82">
        <v>531.88</v>
      </c>
    </row>
    <row r="21" spans="1:5" x14ac:dyDescent="0.2">
      <c r="A21" t="s">
        <v>2512</v>
      </c>
      <c r="B21" s="82">
        <v>52945.229999999952</v>
      </c>
      <c r="D21" t="s">
        <v>2466</v>
      </c>
      <c r="E21" s="82">
        <v>186.02999999999156</v>
      </c>
    </row>
    <row r="22" spans="1:5" x14ac:dyDescent="0.2">
      <c r="A22" s="84" t="s">
        <v>2513</v>
      </c>
      <c r="B22" s="82">
        <v>257.93000000000052</v>
      </c>
      <c r="D22" t="s">
        <v>2535</v>
      </c>
      <c r="E22" s="82">
        <v>1437.1999999999996</v>
      </c>
    </row>
    <row r="23" spans="1:5" x14ac:dyDescent="0.2">
      <c r="A23" t="s">
        <v>2514</v>
      </c>
      <c r="B23" s="82">
        <v>1314.62</v>
      </c>
      <c r="D23" t="s">
        <v>2536</v>
      </c>
      <c r="E23" s="82">
        <v>44.84</v>
      </c>
    </row>
    <row r="24" spans="1:5" x14ac:dyDescent="0.2">
      <c r="A24" t="s">
        <v>2421</v>
      </c>
      <c r="B24" s="82">
        <v>46384.87</v>
      </c>
      <c r="D24" t="s">
        <v>2537</v>
      </c>
      <c r="E24" s="82">
        <v>418.8</v>
      </c>
    </row>
    <row r="25" spans="1:5" x14ac:dyDescent="0.2">
      <c r="A25" s="84" t="s">
        <v>2422</v>
      </c>
      <c r="B25" s="82">
        <v>9119</v>
      </c>
      <c r="D25" t="s">
        <v>2538</v>
      </c>
      <c r="E25" s="82">
        <v>1710.54</v>
      </c>
    </row>
    <row r="26" spans="1:5" x14ac:dyDescent="0.2">
      <c r="A26" s="84" t="s">
        <v>2515</v>
      </c>
      <c r="B26" s="82">
        <v>14876</v>
      </c>
      <c r="D26" t="s">
        <v>2467</v>
      </c>
      <c r="E26" s="82">
        <v>11544.11</v>
      </c>
    </row>
    <row r="27" spans="1:5" x14ac:dyDescent="0.2">
      <c r="A27" s="84" t="s">
        <v>2424</v>
      </c>
      <c r="B27" s="82">
        <v>8112.7699999999995</v>
      </c>
      <c r="D27" t="s">
        <v>2469</v>
      </c>
      <c r="E27" s="82">
        <v>4071.16</v>
      </c>
    </row>
    <row r="28" spans="1:5" x14ac:dyDescent="0.2">
      <c r="A28" s="84" t="s">
        <v>2426</v>
      </c>
      <c r="B28" s="82">
        <v>649</v>
      </c>
      <c r="D28" t="s">
        <v>2539</v>
      </c>
      <c r="E28" s="82">
        <v>10900.240000000002</v>
      </c>
    </row>
    <row r="29" spans="1:5" x14ac:dyDescent="0.2">
      <c r="A29" s="84" t="s">
        <v>2516</v>
      </c>
      <c r="B29" s="82">
        <v>980.43999999999824</v>
      </c>
      <c r="D29" t="s">
        <v>2540</v>
      </c>
      <c r="E29" s="82">
        <v>823.01</v>
      </c>
    </row>
    <row r="30" spans="1:5" x14ac:dyDescent="0.2">
      <c r="A30" s="84" t="s">
        <v>2517</v>
      </c>
      <c r="B30" s="82">
        <v>3166.6499999999869</v>
      </c>
      <c r="D30" t="s">
        <v>2541</v>
      </c>
      <c r="E30" s="82">
        <v>18962.569999999992</v>
      </c>
    </row>
    <row r="31" spans="1:5" x14ac:dyDescent="0.2">
      <c r="A31" t="s">
        <v>2427</v>
      </c>
      <c r="B31" s="82">
        <v>4484.34</v>
      </c>
      <c r="D31" t="s">
        <v>2472</v>
      </c>
      <c r="E31" s="82">
        <v>7686.2900000000009</v>
      </c>
    </row>
    <row r="32" spans="1:5" x14ac:dyDescent="0.2">
      <c r="A32" t="s">
        <v>2518</v>
      </c>
      <c r="B32" s="82">
        <v>1500</v>
      </c>
      <c r="D32" t="s">
        <v>2477</v>
      </c>
      <c r="E32" s="82">
        <v>19415.580000000002</v>
      </c>
    </row>
    <row r="33" spans="1:5" x14ac:dyDescent="0.2">
      <c r="A33" s="84" t="s">
        <v>2519</v>
      </c>
      <c r="B33" s="82">
        <v>8741.52</v>
      </c>
      <c r="D33" t="s">
        <v>2542</v>
      </c>
      <c r="E33" s="82">
        <v>12591.58</v>
      </c>
    </row>
    <row r="34" spans="1:5" x14ac:dyDescent="0.2">
      <c r="A34" t="s">
        <v>2428</v>
      </c>
      <c r="B34" s="82">
        <v>71100.829999999973</v>
      </c>
      <c r="D34" s="84" t="s">
        <v>2543</v>
      </c>
      <c r="E34" s="82">
        <v>8154.33</v>
      </c>
    </row>
    <row r="35" spans="1:5" x14ac:dyDescent="0.2">
      <c r="A35" t="s">
        <v>2520</v>
      </c>
      <c r="B35" s="82">
        <v>1500</v>
      </c>
      <c r="D35" s="84" t="s">
        <v>2478</v>
      </c>
      <c r="E35" s="82">
        <v>4968.08</v>
      </c>
    </row>
    <row r="36" spans="1:5" x14ac:dyDescent="0.2">
      <c r="A36" t="s">
        <v>2521</v>
      </c>
      <c r="B36" s="82">
        <v>1500</v>
      </c>
      <c r="D36" t="s">
        <v>2544</v>
      </c>
      <c r="E36" s="82">
        <v>1946.3600000000001</v>
      </c>
    </row>
    <row r="37" spans="1:5" x14ac:dyDescent="0.2">
      <c r="A37" t="s">
        <v>2429</v>
      </c>
      <c r="B37" s="82">
        <v>162.69999999999999</v>
      </c>
      <c r="D37" t="s">
        <v>2481</v>
      </c>
      <c r="E37" s="82">
        <v>2526.3199999999997</v>
      </c>
    </row>
    <row r="38" spans="1:5" x14ac:dyDescent="0.2">
      <c r="A38" t="s">
        <v>2522</v>
      </c>
      <c r="B38" s="82">
        <v>679</v>
      </c>
      <c r="D38" s="84" t="s">
        <v>2545</v>
      </c>
      <c r="E38" s="82">
        <v>2034.03</v>
      </c>
    </row>
    <row r="39" spans="1:5" x14ac:dyDescent="0.2">
      <c r="A39" s="84" t="s">
        <v>2523</v>
      </c>
      <c r="B39" s="82">
        <v>1146.5</v>
      </c>
      <c r="D39" t="s">
        <v>2546</v>
      </c>
      <c r="E39" s="82">
        <v>2626.07</v>
      </c>
    </row>
    <row r="40" spans="1:5" x14ac:dyDescent="0.2">
      <c r="A40" t="s">
        <v>2524</v>
      </c>
      <c r="B40" s="82">
        <v>698</v>
      </c>
      <c r="D40" s="84" t="s">
        <v>2547</v>
      </c>
      <c r="E40" s="82">
        <v>1495.1399999999999</v>
      </c>
    </row>
    <row r="41" spans="1:5" x14ac:dyDescent="0.2">
      <c r="A41" t="s">
        <v>2430</v>
      </c>
      <c r="B41" s="82">
        <v>5574.8000000000011</v>
      </c>
      <c r="D41" t="s">
        <v>2548</v>
      </c>
      <c r="E41" s="82">
        <v>5694.29</v>
      </c>
    </row>
    <row r="42" spans="1:5" x14ac:dyDescent="0.2">
      <c r="A42" s="84" t="s">
        <v>2433</v>
      </c>
      <c r="B42" s="82">
        <v>7173.23</v>
      </c>
      <c r="D42" t="s">
        <v>2489</v>
      </c>
      <c r="E42" s="82">
        <v>2761.4900000000002</v>
      </c>
    </row>
    <row r="43" spans="1:5" x14ac:dyDescent="0.2">
      <c r="A43" s="84" t="s">
        <v>2434</v>
      </c>
      <c r="B43" s="82">
        <v>3443.53</v>
      </c>
      <c r="D43" t="s">
        <v>2549</v>
      </c>
      <c r="E43" s="82">
        <v>1270.6599999999999</v>
      </c>
    </row>
    <row r="44" spans="1:5" x14ac:dyDescent="0.2">
      <c r="A44" s="84" t="s">
        <v>2435</v>
      </c>
      <c r="B44" s="82">
        <v>10467.41</v>
      </c>
      <c r="D44" t="s">
        <v>2550</v>
      </c>
      <c r="E44" s="82">
        <v>43649.90999999996</v>
      </c>
    </row>
    <row r="45" spans="1:5" x14ac:dyDescent="0.2">
      <c r="A45" t="s">
        <v>2437</v>
      </c>
      <c r="B45" s="82">
        <v>3276.62</v>
      </c>
      <c r="D45" t="s">
        <v>2551</v>
      </c>
      <c r="E45" s="82">
        <v>5607.07</v>
      </c>
    </row>
    <row r="46" spans="1:5" x14ac:dyDescent="0.2">
      <c r="A46" t="s">
        <v>342</v>
      </c>
      <c r="B46" s="82">
        <v>8104.4500000000007</v>
      </c>
      <c r="D46" t="s">
        <v>2552</v>
      </c>
      <c r="E46" s="82">
        <v>9647.1</v>
      </c>
    </row>
    <row r="47" spans="1:5" x14ac:dyDescent="0.2">
      <c r="A47" t="s">
        <v>2439</v>
      </c>
      <c r="B47" s="82">
        <v>2101.02</v>
      </c>
      <c r="D47" t="s">
        <v>2553</v>
      </c>
      <c r="E47" s="82">
        <v>35888.629999999961</v>
      </c>
    </row>
    <row r="48" spans="1:5" x14ac:dyDescent="0.2">
      <c r="A48" t="s">
        <v>2440</v>
      </c>
      <c r="B48" s="82">
        <v>8720.8100000000013</v>
      </c>
      <c r="D48" t="s">
        <v>2554</v>
      </c>
      <c r="E48" s="82">
        <v>2070.42</v>
      </c>
    </row>
    <row r="49" spans="1:9" x14ac:dyDescent="0.2">
      <c r="A49" t="s">
        <v>2441</v>
      </c>
      <c r="B49" s="82">
        <v>936.8</v>
      </c>
      <c r="D49" t="s">
        <v>2491</v>
      </c>
      <c r="E49" s="82">
        <v>26539.309999999976</v>
      </c>
    </row>
    <row r="50" spans="1:9" x14ac:dyDescent="0.2">
      <c r="A50" t="s">
        <v>2525</v>
      </c>
      <c r="B50" s="82">
        <v>585.69000000000005</v>
      </c>
      <c r="D50" t="s">
        <v>2492</v>
      </c>
      <c r="E50" s="82">
        <v>1709.65</v>
      </c>
    </row>
    <row r="51" spans="1:9" x14ac:dyDescent="0.2">
      <c r="A51" s="82" t="s">
        <v>2526</v>
      </c>
      <c r="B51" s="82">
        <v>1126.76</v>
      </c>
      <c r="D51" t="s">
        <v>2493</v>
      </c>
      <c r="E51" s="82">
        <v>17615.720000000012</v>
      </c>
    </row>
    <row r="52" spans="1:9" x14ac:dyDescent="0.2">
      <c r="A52" s="82" t="s">
        <v>2442</v>
      </c>
      <c r="B52" s="82">
        <v>58379.050000000032</v>
      </c>
      <c r="D52" t="s">
        <v>2494</v>
      </c>
      <c r="E52" s="82">
        <v>22830.71</v>
      </c>
    </row>
    <row r="53" spans="1:9" x14ac:dyDescent="0.2">
      <c r="A53" s="82" t="s">
        <v>2527</v>
      </c>
      <c r="B53" s="82">
        <v>12167.789999999999</v>
      </c>
      <c r="D53" t="s">
        <v>2495</v>
      </c>
      <c r="E53" s="82">
        <v>16029.119999999999</v>
      </c>
    </row>
    <row r="54" spans="1:9" x14ac:dyDescent="0.2">
      <c r="A54" s="82" t="s">
        <v>2443</v>
      </c>
      <c r="B54" s="82">
        <v>2392.1400000000003</v>
      </c>
      <c r="D54" t="s">
        <v>2496</v>
      </c>
      <c r="E54" s="82">
        <v>8307.5500000000029</v>
      </c>
    </row>
    <row r="55" spans="1:9" x14ac:dyDescent="0.2">
      <c r="B55" s="82"/>
      <c r="D55" s="82"/>
      <c r="E55" s="82"/>
    </row>
    <row r="56" spans="1:9" x14ac:dyDescent="0.2">
      <c r="B56" s="82"/>
      <c r="E56" s="134">
        <f>SUM(B2:B54)+SUM(D2:E54)</f>
        <v>1054534.8600000001</v>
      </c>
    </row>
    <row r="57" spans="1:9" x14ac:dyDescent="0.2">
      <c r="A57" s="119" t="s">
        <v>1696</v>
      </c>
      <c r="E57"/>
    </row>
    <row r="59" spans="1:9" x14ac:dyDescent="0.2">
      <c r="G59" s="104"/>
      <c r="I59" s="83"/>
    </row>
    <row r="108" spans="1:2" ht="15" x14ac:dyDescent="0.25">
      <c r="A108" s="55"/>
      <c r="B108" s="60">
        <v>719698.55999999994</v>
      </c>
    </row>
  </sheetData>
  <printOptions horizontalCentered="1"/>
  <pageMargins left="0" right="0" top="1" bottom="0.75" header="0.3" footer="0.3"/>
  <pageSetup scale="80" orientation="portrait" r:id="rId1"/>
  <headerFooter>
    <oddHeader xml:space="preserve">&amp;C&amp;"Arial,Bold"Lincoln University
Total University General Funds Operating Expenditures
Travel, Subsistance, and Lodging
By Academic/Administrative Unit 2018/19
</oddHeader>
    <oddFooter>&amp;L&amp;P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XEZ487"/>
  <sheetViews>
    <sheetView topLeftCell="A61" workbookViewId="0">
      <selection activeCell="B82" sqref="B82"/>
    </sheetView>
  </sheetViews>
  <sheetFormatPr defaultColWidth="12" defaultRowHeight="12.75" x14ac:dyDescent="0.2"/>
  <cols>
    <col min="1" max="1" width="45.7109375" bestFit="1" customWidth="1"/>
    <col min="2" max="2" width="13.85546875" style="82" bestFit="1" customWidth="1"/>
    <col min="3" max="4" width="27.7109375" bestFit="1" customWidth="1"/>
    <col min="5" max="5" width="15.5703125" bestFit="1" customWidth="1"/>
    <col min="6" max="6" width="9.28515625" bestFit="1" customWidth="1"/>
    <col min="7" max="7" width="10.5703125" bestFit="1" customWidth="1"/>
    <col min="8" max="10" width="8.7109375" bestFit="1" customWidth="1"/>
    <col min="11" max="11" width="27.5703125" bestFit="1" customWidth="1"/>
    <col min="12" max="12" width="43.7109375" hidden="1" customWidth="1"/>
    <col min="13" max="15" width="0" hidden="1" customWidth="1"/>
  </cols>
  <sheetData>
    <row r="1" spans="1:12" x14ac:dyDescent="0.2">
      <c r="A1" s="105" t="s">
        <v>1113</v>
      </c>
      <c r="B1" s="106" t="s">
        <v>1114</v>
      </c>
      <c r="C1" s="105" t="s">
        <v>1115</v>
      </c>
      <c r="D1" s="105" t="s">
        <v>1116</v>
      </c>
      <c r="E1" s="105" t="s">
        <v>212</v>
      </c>
      <c r="F1" s="105" t="s">
        <v>213</v>
      </c>
      <c r="G1" s="105" t="s">
        <v>214</v>
      </c>
      <c r="H1" s="105" t="s">
        <v>1117</v>
      </c>
      <c r="I1" s="105" t="s">
        <v>548</v>
      </c>
      <c r="J1" s="105" t="s">
        <v>549</v>
      </c>
      <c r="K1" s="105" t="s">
        <v>411</v>
      </c>
      <c r="L1" t="s">
        <v>1118</v>
      </c>
    </row>
    <row r="2" spans="1:12" ht="13.5" x14ac:dyDescent="0.25">
      <c r="A2" s="99" t="s">
        <v>2580</v>
      </c>
      <c r="B2" s="100">
        <v>26360</v>
      </c>
      <c r="C2" s="99" t="s">
        <v>1122</v>
      </c>
      <c r="D2" s="99"/>
      <c r="E2" s="99" t="s">
        <v>154</v>
      </c>
      <c r="F2" s="99" t="s">
        <v>149</v>
      </c>
      <c r="G2" s="99" t="s">
        <v>2581</v>
      </c>
      <c r="H2" s="99">
        <v>1</v>
      </c>
      <c r="I2" s="99" t="s">
        <v>321</v>
      </c>
      <c r="J2" s="99" t="s">
        <v>322</v>
      </c>
      <c r="K2" s="99" t="s">
        <v>340</v>
      </c>
      <c r="L2" t="s">
        <v>341</v>
      </c>
    </row>
    <row r="3" spans="1:12" ht="13.5" x14ac:dyDescent="0.25">
      <c r="A3" s="99" t="s">
        <v>414</v>
      </c>
      <c r="B3" s="100">
        <v>1725432.9699999995</v>
      </c>
      <c r="C3" s="99" t="s">
        <v>324</v>
      </c>
      <c r="D3" s="99"/>
      <c r="E3" s="99" t="s">
        <v>325</v>
      </c>
      <c r="F3" s="99" t="s">
        <v>155</v>
      </c>
      <c r="G3" s="99" t="s">
        <v>326</v>
      </c>
      <c r="H3" s="99">
        <v>1</v>
      </c>
      <c r="I3" s="99" t="s">
        <v>321</v>
      </c>
      <c r="J3" s="99" t="s">
        <v>322</v>
      </c>
      <c r="K3" s="99" t="s">
        <v>323</v>
      </c>
      <c r="L3" t="s">
        <v>341</v>
      </c>
    </row>
    <row r="4" spans="1:12" ht="13.5" x14ac:dyDescent="0.25">
      <c r="A4" s="99" t="s">
        <v>1702</v>
      </c>
      <c r="B4" s="100">
        <v>3588</v>
      </c>
      <c r="C4" s="99" t="s">
        <v>1703</v>
      </c>
      <c r="D4" s="99" t="s">
        <v>1704</v>
      </c>
      <c r="E4" s="99" t="s">
        <v>169</v>
      </c>
      <c r="F4" s="99" t="s">
        <v>170</v>
      </c>
      <c r="G4" s="99" t="s">
        <v>1705</v>
      </c>
      <c r="H4" s="99">
        <v>1</v>
      </c>
      <c r="I4" s="99" t="s">
        <v>321</v>
      </c>
      <c r="J4" s="99" t="s">
        <v>322</v>
      </c>
      <c r="K4" s="99" t="s">
        <v>1706</v>
      </c>
      <c r="L4" t="s">
        <v>341</v>
      </c>
    </row>
    <row r="5" spans="1:12" ht="13.5" x14ac:dyDescent="0.25">
      <c r="A5" s="99" t="s">
        <v>2582</v>
      </c>
      <c r="B5" s="100">
        <v>26075.25</v>
      </c>
      <c r="C5" s="99" t="s">
        <v>335</v>
      </c>
      <c r="D5" s="99"/>
      <c r="E5" s="99" t="s">
        <v>336</v>
      </c>
      <c r="F5" s="99" t="s">
        <v>157</v>
      </c>
      <c r="G5" s="99" t="s">
        <v>337</v>
      </c>
      <c r="H5" s="99">
        <v>1</v>
      </c>
      <c r="I5" s="99" t="s">
        <v>321</v>
      </c>
      <c r="J5" s="99" t="s">
        <v>322</v>
      </c>
      <c r="K5" s="99" t="s">
        <v>331</v>
      </c>
      <c r="L5" t="s">
        <v>341</v>
      </c>
    </row>
    <row r="6" spans="1:12" ht="13.5" x14ac:dyDescent="0.25">
      <c r="A6" s="99" t="s">
        <v>2583</v>
      </c>
      <c r="B6" s="100">
        <v>658898.49000000011</v>
      </c>
      <c r="C6" s="99" t="s">
        <v>2584</v>
      </c>
      <c r="D6" s="99"/>
      <c r="E6" s="99" t="s">
        <v>2585</v>
      </c>
      <c r="F6" s="99" t="s">
        <v>2586</v>
      </c>
      <c r="G6" s="99" t="s">
        <v>2587</v>
      </c>
      <c r="H6" s="99">
        <v>1</v>
      </c>
      <c r="I6" s="99" t="s">
        <v>321</v>
      </c>
      <c r="J6" s="99" t="s">
        <v>322</v>
      </c>
      <c r="K6" s="99" t="s">
        <v>323</v>
      </c>
      <c r="L6" t="s">
        <v>341</v>
      </c>
    </row>
    <row r="7" spans="1:12" ht="13.5" x14ac:dyDescent="0.25">
      <c r="A7" s="99" t="s">
        <v>2588</v>
      </c>
      <c r="B7" s="100">
        <v>120551.8</v>
      </c>
      <c r="C7" s="99" t="s">
        <v>2589</v>
      </c>
      <c r="D7" s="99" t="s">
        <v>2590</v>
      </c>
      <c r="E7" s="99" t="s">
        <v>152</v>
      </c>
      <c r="F7" s="99" t="s">
        <v>153</v>
      </c>
      <c r="G7" s="99" t="s">
        <v>249</v>
      </c>
      <c r="H7" s="99">
        <v>1</v>
      </c>
      <c r="I7" s="99" t="s">
        <v>321</v>
      </c>
      <c r="J7" s="99" t="s">
        <v>322</v>
      </c>
      <c r="K7" s="99" t="s">
        <v>323</v>
      </c>
      <c r="L7" t="s">
        <v>341</v>
      </c>
    </row>
    <row r="8" spans="1:12" ht="13.5" x14ac:dyDescent="0.25">
      <c r="A8" s="99" t="s">
        <v>2579</v>
      </c>
      <c r="B8" s="100">
        <v>2136</v>
      </c>
      <c r="C8" s="99" t="s">
        <v>1709</v>
      </c>
      <c r="D8" s="99" t="s">
        <v>657</v>
      </c>
      <c r="E8" s="99" t="s">
        <v>1710</v>
      </c>
      <c r="F8" s="99"/>
      <c r="G8" s="99" t="s">
        <v>1711</v>
      </c>
      <c r="H8" s="99">
        <v>1</v>
      </c>
      <c r="I8" s="99" t="s">
        <v>321</v>
      </c>
      <c r="J8" s="99" t="s">
        <v>322</v>
      </c>
      <c r="K8" s="99" t="s">
        <v>939</v>
      </c>
      <c r="L8" t="s">
        <v>341</v>
      </c>
    </row>
    <row r="9" spans="1:12" ht="13.5" x14ac:dyDescent="0.25">
      <c r="A9" s="99" t="s">
        <v>2591</v>
      </c>
      <c r="B9" s="100">
        <v>49832</v>
      </c>
      <c r="C9" s="99" t="s">
        <v>2592</v>
      </c>
      <c r="D9" s="99" t="s">
        <v>2104</v>
      </c>
      <c r="E9" s="99" t="s">
        <v>2593</v>
      </c>
      <c r="F9" s="99" t="s">
        <v>156</v>
      </c>
      <c r="G9" s="99" t="s">
        <v>2594</v>
      </c>
      <c r="H9" s="99">
        <v>1</v>
      </c>
      <c r="I9" s="99" t="s">
        <v>321</v>
      </c>
      <c r="J9" s="99" t="s">
        <v>322</v>
      </c>
      <c r="K9" s="99" t="s">
        <v>331</v>
      </c>
      <c r="L9" t="s">
        <v>341</v>
      </c>
    </row>
    <row r="10" spans="1:12" ht="13.5" x14ac:dyDescent="0.25">
      <c r="A10" s="99" t="s">
        <v>746</v>
      </c>
      <c r="B10" s="100">
        <v>3975.87</v>
      </c>
      <c r="C10" s="99" t="s">
        <v>747</v>
      </c>
      <c r="D10" s="99"/>
      <c r="E10" s="99" t="s">
        <v>195</v>
      </c>
      <c r="F10" s="99" t="s">
        <v>149</v>
      </c>
      <c r="G10" s="99" t="s">
        <v>233</v>
      </c>
      <c r="H10" s="99">
        <v>1</v>
      </c>
      <c r="I10" s="99" t="s">
        <v>321</v>
      </c>
      <c r="J10" s="99" t="s">
        <v>322</v>
      </c>
      <c r="K10" s="99" t="s">
        <v>784</v>
      </c>
      <c r="L10" t="s">
        <v>341</v>
      </c>
    </row>
    <row r="11" spans="1:12" ht="13.5" x14ac:dyDescent="0.25">
      <c r="A11" s="99" t="s">
        <v>419</v>
      </c>
      <c r="B11" s="100">
        <v>4435</v>
      </c>
      <c r="C11" s="99" t="s">
        <v>332</v>
      </c>
      <c r="D11" s="99"/>
      <c r="E11" s="99" t="s">
        <v>333</v>
      </c>
      <c r="F11" s="99" t="s">
        <v>146</v>
      </c>
      <c r="G11" s="99" t="s">
        <v>334</v>
      </c>
      <c r="H11" s="99">
        <v>1</v>
      </c>
      <c r="I11" s="99" t="s">
        <v>321</v>
      </c>
      <c r="J11" s="99" t="s">
        <v>322</v>
      </c>
      <c r="K11" s="99" t="s">
        <v>331</v>
      </c>
      <c r="L11" t="s">
        <v>341</v>
      </c>
    </row>
    <row r="12" spans="1:12" ht="13.5" x14ac:dyDescent="0.25">
      <c r="A12" s="99" t="s">
        <v>984</v>
      </c>
      <c r="B12" s="100">
        <v>1965.47</v>
      </c>
      <c r="C12" s="99" t="s">
        <v>1145</v>
      </c>
      <c r="D12" s="99"/>
      <c r="E12" s="99" t="s">
        <v>1146</v>
      </c>
      <c r="F12" s="99" t="s">
        <v>179</v>
      </c>
      <c r="G12" s="99" t="s">
        <v>1147</v>
      </c>
      <c r="H12" s="99">
        <v>1</v>
      </c>
      <c r="I12" s="99" t="s">
        <v>321</v>
      </c>
      <c r="J12" s="99" t="s">
        <v>322</v>
      </c>
      <c r="K12" s="99" t="s">
        <v>331</v>
      </c>
      <c r="L12" t="s">
        <v>341</v>
      </c>
    </row>
    <row r="13" spans="1:12" ht="13.5" x14ac:dyDescent="0.25">
      <c r="A13" s="99" t="s">
        <v>2595</v>
      </c>
      <c r="B13" s="100">
        <v>166434.25999999995</v>
      </c>
      <c r="C13" s="99" t="s">
        <v>423</v>
      </c>
      <c r="D13" s="99"/>
      <c r="E13" s="99" t="s">
        <v>176</v>
      </c>
      <c r="F13" s="99" t="s">
        <v>148</v>
      </c>
      <c r="G13" s="99" t="s">
        <v>424</v>
      </c>
      <c r="H13" s="99">
        <v>1</v>
      </c>
      <c r="I13" s="99" t="s">
        <v>321</v>
      </c>
      <c r="J13" s="99" t="s">
        <v>322</v>
      </c>
      <c r="K13" s="99" t="s">
        <v>425</v>
      </c>
      <c r="L13" t="s">
        <v>341</v>
      </c>
    </row>
    <row r="14" spans="1:12" ht="13.5" x14ac:dyDescent="0.25">
      <c r="A14" s="42" t="s">
        <v>341</v>
      </c>
      <c r="B14" s="114">
        <f>SUM(B2:B13)</f>
        <v>2789685.1099999994</v>
      </c>
      <c r="C14" s="99"/>
      <c r="D14" s="99"/>
      <c r="E14" s="99"/>
      <c r="F14" s="99"/>
      <c r="G14" s="99"/>
      <c r="H14" s="99"/>
      <c r="I14" s="99"/>
      <c r="J14" s="99"/>
      <c r="K14" s="99"/>
    </row>
    <row r="15" spans="1:12" ht="13.5" x14ac:dyDescent="0.25">
      <c r="A15" s="99" t="s">
        <v>2596</v>
      </c>
      <c r="B15" s="100">
        <v>35487.839999999997</v>
      </c>
      <c r="C15" s="99" t="s">
        <v>344</v>
      </c>
      <c r="D15" s="99"/>
      <c r="E15" s="99" t="s">
        <v>169</v>
      </c>
      <c r="F15" s="99" t="s">
        <v>170</v>
      </c>
      <c r="G15" s="99" t="s">
        <v>345</v>
      </c>
      <c r="H15" s="99">
        <v>2</v>
      </c>
      <c r="I15" s="99" t="s">
        <v>321</v>
      </c>
      <c r="J15" s="99" t="s">
        <v>342</v>
      </c>
      <c r="K15" s="99" t="s">
        <v>343</v>
      </c>
      <c r="L15" t="s">
        <v>377</v>
      </c>
    </row>
    <row r="16" spans="1:12" ht="13.5" x14ac:dyDescent="0.25">
      <c r="A16" s="99" t="s">
        <v>429</v>
      </c>
      <c r="B16" s="100">
        <v>3547.96</v>
      </c>
      <c r="C16" s="99" t="s">
        <v>1161</v>
      </c>
      <c r="D16" s="99"/>
      <c r="E16" s="99" t="s">
        <v>370</v>
      </c>
      <c r="F16" s="99" t="s">
        <v>146</v>
      </c>
      <c r="G16" s="99" t="s">
        <v>371</v>
      </c>
      <c r="H16" s="99">
        <v>2</v>
      </c>
      <c r="I16" s="99" t="s">
        <v>321</v>
      </c>
      <c r="J16" s="99" t="s">
        <v>342</v>
      </c>
      <c r="K16" s="99" t="s">
        <v>550</v>
      </c>
      <c r="L16" t="s">
        <v>377</v>
      </c>
    </row>
    <row r="17" spans="1:12" ht="13.5" x14ac:dyDescent="0.25">
      <c r="A17" s="99" t="s">
        <v>1044</v>
      </c>
      <c r="B17" s="100">
        <v>53903.109999999979</v>
      </c>
      <c r="C17" s="99" t="s">
        <v>1045</v>
      </c>
      <c r="D17" s="99"/>
      <c r="E17" s="99" t="s">
        <v>1046</v>
      </c>
      <c r="F17" s="99" t="s">
        <v>155</v>
      </c>
      <c r="G17" s="99" t="s">
        <v>2597</v>
      </c>
      <c r="H17" s="99">
        <v>2</v>
      </c>
      <c r="I17" s="99" t="s">
        <v>321</v>
      </c>
      <c r="J17" s="99" t="s">
        <v>342</v>
      </c>
      <c r="K17" s="99" t="s">
        <v>1048</v>
      </c>
      <c r="L17" t="s">
        <v>377</v>
      </c>
    </row>
    <row r="18" spans="1:12" ht="13.5" x14ac:dyDescent="0.25">
      <c r="A18" s="99" t="s">
        <v>430</v>
      </c>
      <c r="B18" s="100">
        <v>9900.649999999996</v>
      </c>
      <c r="C18" s="99" t="s">
        <v>374</v>
      </c>
      <c r="D18" s="99"/>
      <c r="E18" s="99" t="s">
        <v>375</v>
      </c>
      <c r="F18" s="99" t="s">
        <v>165</v>
      </c>
      <c r="G18" s="99" t="s">
        <v>376</v>
      </c>
      <c r="H18" s="99">
        <v>2</v>
      </c>
      <c r="I18" s="99" t="s">
        <v>321</v>
      </c>
      <c r="J18" s="99" t="s">
        <v>342</v>
      </c>
      <c r="K18" s="99" t="s">
        <v>373</v>
      </c>
      <c r="L18" t="s">
        <v>377</v>
      </c>
    </row>
    <row r="19" spans="1:12" ht="13.5" x14ac:dyDescent="0.25">
      <c r="A19" s="99" t="s">
        <v>431</v>
      </c>
      <c r="B19" s="100">
        <v>3550</v>
      </c>
      <c r="C19" s="99" t="s">
        <v>753</v>
      </c>
      <c r="D19" s="99" t="s">
        <v>754</v>
      </c>
      <c r="E19" s="99" t="s">
        <v>365</v>
      </c>
      <c r="F19" s="99" t="s">
        <v>174</v>
      </c>
      <c r="G19" s="99" t="s">
        <v>366</v>
      </c>
      <c r="H19" s="99">
        <v>2</v>
      </c>
      <c r="I19" s="99" t="s">
        <v>321</v>
      </c>
      <c r="J19" s="99" t="s">
        <v>342</v>
      </c>
      <c r="K19" s="99" t="s">
        <v>364</v>
      </c>
      <c r="L19" t="s">
        <v>377</v>
      </c>
    </row>
    <row r="20" spans="1:12" ht="13.5" x14ac:dyDescent="0.25">
      <c r="A20" s="99" t="s">
        <v>1751</v>
      </c>
      <c r="B20" s="100">
        <v>1474</v>
      </c>
      <c r="C20" s="99" t="s">
        <v>1752</v>
      </c>
      <c r="D20" s="99"/>
      <c r="E20" s="99" t="s">
        <v>1575</v>
      </c>
      <c r="F20" s="99" t="s">
        <v>350</v>
      </c>
      <c r="G20" s="99" t="s">
        <v>1753</v>
      </c>
      <c r="H20" s="99">
        <v>2</v>
      </c>
      <c r="I20" s="99" t="s">
        <v>321</v>
      </c>
      <c r="J20" s="99" t="s">
        <v>342</v>
      </c>
      <c r="K20" s="99" t="s">
        <v>1754</v>
      </c>
      <c r="L20" t="s">
        <v>377</v>
      </c>
    </row>
    <row r="21" spans="1:12" ht="13.5" x14ac:dyDescent="0.25">
      <c r="A21" s="99" t="s">
        <v>1756</v>
      </c>
      <c r="B21" s="100">
        <v>1832.78</v>
      </c>
      <c r="C21" s="99" t="s">
        <v>2598</v>
      </c>
      <c r="D21" s="99" t="s">
        <v>697</v>
      </c>
      <c r="E21" s="99" t="s">
        <v>1758</v>
      </c>
      <c r="F21" s="99" t="s">
        <v>185</v>
      </c>
      <c r="G21" s="99" t="s">
        <v>1759</v>
      </c>
      <c r="H21" s="99">
        <v>2</v>
      </c>
      <c r="I21" s="99" t="s">
        <v>321</v>
      </c>
      <c r="J21" s="99" t="s">
        <v>342</v>
      </c>
      <c r="K21" s="99" t="s">
        <v>1760</v>
      </c>
      <c r="L21" t="s">
        <v>377</v>
      </c>
    </row>
    <row r="22" spans="1:12" ht="13.5" x14ac:dyDescent="0.25">
      <c r="A22" s="99" t="s">
        <v>1762</v>
      </c>
      <c r="B22" s="100">
        <v>3935.49</v>
      </c>
      <c r="C22" s="99" t="s">
        <v>1763</v>
      </c>
      <c r="D22" s="99"/>
      <c r="E22" s="99" t="s">
        <v>1764</v>
      </c>
      <c r="F22" s="99" t="s">
        <v>149</v>
      </c>
      <c r="G22" s="99" t="s">
        <v>1765</v>
      </c>
      <c r="H22" s="99">
        <v>2</v>
      </c>
      <c r="I22" s="99" t="s">
        <v>321</v>
      </c>
      <c r="J22" s="99" t="s">
        <v>342</v>
      </c>
      <c r="K22" s="99" t="s">
        <v>1766</v>
      </c>
      <c r="L22" t="s">
        <v>377</v>
      </c>
    </row>
    <row r="23" spans="1:12" ht="13.5" x14ac:dyDescent="0.25">
      <c r="A23" s="99" t="s">
        <v>432</v>
      </c>
      <c r="B23" s="100">
        <v>7981.05</v>
      </c>
      <c r="C23" s="99" t="s">
        <v>755</v>
      </c>
      <c r="D23" s="99"/>
      <c r="E23" s="99" t="s">
        <v>285</v>
      </c>
      <c r="F23" s="99" t="s">
        <v>286</v>
      </c>
      <c r="G23" s="99" t="s">
        <v>756</v>
      </c>
      <c r="H23" s="99">
        <v>2</v>
      </c>
      <c r="I23" s="99" t="s">
        <v>321</v>
      </c>
      <c r="J23" s="99" t="s">
        <v>342</v>
      </c>
      <c r="K23" s="99" t="s">
        <v>359</v>
      </c>
      <c r="L23" t="s">
        <v>377</v>
      </c>
    </row>
    <row r="24" spans="1:12" ht="13.5" x14ac:dyDescent="0.25">
      <c r="A24" s="99" t="s">
        <v>2599</v>
      </c>
      <c r="B24" s="100">
        <v>27102.759999999995</v>
      </c>
      <c r="C24" s="99" t="s">
        <v>2600</v>
      </c>
      <c r="D24" s="99"/>
      <c r="E24" s="99" t="s">
        <v>2601</v>
      </c>
      <c r="F24" s="99" t="s">
        <v>184</v>
      </c>
      <c r="G24" s="99" t="s">
        <v>2602</v>
      </c>
      <c r="H24" s="99">
        <v>2</v>
      </c>
      <c r="I24" s="99" t="s">
        <v>321</v>
      </c>
      <c r="J24" s="99" t="s">
        <v>342</v>
      </c>
      <c r="K24" s="99" t="s">
        <v>1189</v>
      </c>
      <c r="L24" t="s">
        <v>377</v>
      </c>
    </row>
    <row r="25" spans="1:12" ht="13.5" x14ac:dyDescent="0.25">
      <c r="A25" s="99" t="s">
        <v>1049</v>
      </c>
      <c r="B25" s="100">
        <v>23110.91</v>
      </c>
      <c r="C25" s="99" t="s">
        <v>757</v>
      </c>
      <c r="D25" s="99"/>
      <c r="E25" s="99" t="s">
        <v>154</v>
      </c>
      <c r="F25" s="99" t="s">
        <v>149</v>
      </c>
      <c r="G25" s="99" t="s">
        <v>758</v>
      </c>
      <c r="H25" s="99">
        <v>2</v>
      </c>
      <c r="I25" s="99" t="s">
        <v>321</v>
      </c>
      <c r="J25" s="99" t="s">
        <v>342</v>
      </c>
      <c r="K25" s="99" t="s">
        <v>354</v>
      </c>
      <c r="L25" t="s">
        <v>377</v>
      </c>
    </row>
    <row r="26" spans="1:12" ht="13.5" x14ac:dyDescent="0.25">
      <c r="A26" s="99" t="s">
        <v>1773</v>
      </c>
      <c r="B26" s="100">
        <v>264.57</v>
      </c>
      <c r="C26" s="99" t="s">
        <v>1774</v>
      </c>
      <c r="D26" s="99" t="s">
        <v>1775</v>
      </c>
      <c r="E26" s="99" t="s">
        <v>1776</v>
      </c>
      <c r="F26" s="99" t="s">
        <v>156</v>
      </c>
      <c r="G26" s="99" t="s">
        <v>1777</v>
      </c>
      <c r="H26" s="99">
        <v>2</v>
      </c>
      <c r="I26" s="99" t="s">
        <v>321</v>
      </c>
      <c r="J26" s="99" t="s">
        <v>342</v>
      </c>
      <c r="K26" s="99" t="s">
        <v>351</v>
      </c>
      <c r="L26" t="s">
        <v>377</v>
      </c>
    </row>
    <row r="27" spans="1:12" ht="13.5" x14ac:dyDescent="0.25">
      <c r="A27" s="99" t="s">
        <v>1783</v>
      </c>
      <c r="B27" s="100">
        <v>1844.1</v>
      </c>
      <c r="C27" s="99" t="s">
        <v>1784</v>
      </c>
      <c r="D27" s="99"/>
      <c r="E27" s="99" t="s">
        <v>375</v>
      </c>
      <c r="F27" s="99" t="s">
        <v>156</v>
      </c>
      <c r="G27" s="99" t="s">
        <v>1128</v>
      </c>
      <c r="H27" s="99">
        <v>2</v>
      </c>
      <c r="I27" s="99" t="s">
        <v>321</v>
      </c>
      <c r="J27" s="99" t="s">
        <v>342</v>
      </c>
      <c r="K27" s="99" t="s">
        <v>351</v>
      </c>
      <c r="L27" t="s">
        <v>377</v>
      </c>
    </row>
    <row r="28" spans="1:12" ht="13.5" x14ac:dyDescent="0.25">
      <c r="A28" s="99" t="s">
        <v>436</v>
      </c>
      <c r="B28" s="100">
        <v>4948.17</v>
      </c>
      <c r="C28" s="99" t="s">
        <v>437</v>
      </c>
      <c r="D28" s="99"/>
      <c r="E28" s="99" t="s">
        <v>171</v>
      </c>
      <c r="F28" s="99" t="s">
        <v>166</v>
      </c>
      <c r="G28" s="99" t="s">
        <v>2603</v>
      </c>
      <c r="H28" s="99">
        <v>2</v>
      </c>
      <c r="I28" s="99" t="s">
        <v>321</v>
      </c>
      <c r="J28" s="99" t="s">
        <v>342</v>
      </c>
      <c r="K28" s="99" t="s">
        <v>362</v>
      </c>
      <c r="L28" t="s">
        <v>377</v>
      </c>
    </row>
    <row r="29" spans="1:12" ht="13.5" x14ac:dyDescent="0.25">
      <c r="A29" s="99" t="s">
        <v>2604</v>
      </c>
      <c r="B29" s="100">
        <v>29664.3</v>
      </c>
      <c r="C29" s="99" t="s">
        <v>1180</v>
      </c>
      <c r="D29" s="99"/>
      <c r="E29" s="99" t="s">
        <v>169</v>
      </c>
      <c r="F29" s="99" t="s">
        <v>170</v>
      </c>
      <c r="G29" s="99" t="s">
        <v>1181</v>
      </c>
      <c r="H29" s="99">
        <v>2</v>
      </c>
      <c r="I29" s="99" t="s">
        <v>321</v>
      </c>
      <c r="J29" s="99" t="s">
        <v>342</v>
      </c>
      <c r="K29" s="99" t="s">
        <v>1182</v>
      </c>
      <c r="L29" t="s">
        <v>377</v>
      </c>
    </row>
    <row r="30" spans="1:12" ht="13.5" x14ac:dyDescent="0.25">
      <c r="A30" s="99" t="s">
        <v>1792</v>
      </c>
      <c r="B30" s="100">
        <v>637.5</v>
      </c>
      <c r="C30" s="99" t="s">
        <v>1793</v>
      </c>
      <c r="D30" s="99"/>
      <c r="E30" s="99" t="s">
        <v>1794</v>
      </c>
      <c r="F30" s="99" t="s">
        <v>1795</v>
      </c>
      <c r="G30" s="99" t="s">
        <v>1796</v>
      </c>
      <c r="H30" s="99">
        <v>2</v>
      </c>
      <c r="I30" s="99" t="s">
        <v>321</v>
      </c>
      <c r="J30" s="99" t="s">
        <v>342</v>
      </c>
      <c r="K30" s="99" t="s">
        <v>1797</v>
      </c>
      <c r="L30" t="s">
        <v>377</v>
      </c>
    </row>
    <row r="31" spans="1:12" ht="13.5" x14ac:dyDescent="0.25">
      <c r="A31" s="99" t="s">
        <v>446</v>
      </c>
      <c r="B31" s="100">
        <v>999513.86999999965</v>
      </c>
      <c r="C31" s="99" t="s">
        <v>447</v>
      </c>
      <c r="D31" s="99"/>
      <c r="E31" s="99" t="s">
        <v>158</v>
      </c>
      <c r="F31" s="99" t="s">
        <v>149</v>
      </c>
      <c r="G31" s="99" t="s">
        <v>380</v>
      </c>
      <c r="H31" s="99">
        <v>2</v>
      </c>
      <c r="I31" s="99" t="s">
        <v>321</v>
      </c>
      <c r="J31" s="99" t="s">
        <v>342</v>
      </c>
      <c r="K31" s="99" t="s">
        <v>351</v>
      </c>
      <c r="L31" t="s">
        <v>377</v>
      </c>
    </row>
    <row r="32" spans="1:12" ht="13.5" x14ac:dyDescent="0.25">
      <c r="A32" s="99" t="s">
        <v>1186</v>
      </c>
      <c r="B32" s="100">
        <v>4736.96</v>
      </c>
      <c r="C32" s="99" t="s">
        <v>1187</v>
      </c>
      <c r="D32" s="99"/>
      <c r="E32" s="99" t="s">
        <v>161</v>
      </c>
      <c r="F32" s="99" t="s">
        <v>155</v>
      </c>
      <c r="G32" s="99" t="s">
        <v>1188</v>
      </c>
      <c r="H32" s="99">
        <v>2</v>
      </c>
      <c r="I32" s="99" t="s">
        <v>321</v>
      </c>
      <c r="J32" s="99" t="s">
        <v>342</v>
      </c>
      <c r="K32" s="99" t="s">
        <v>1189</v>
      </c>
      <c r="L32" t="s">
        <v>377</v>
      </c>
    </row>
    <row r="33" spans="1:12" ht="13.5" x14ac:dyDescent="0.25">
      <c r="A33" s="99" t="s">
        <v>1191</v>
      </c>
      <c r="B33" s="100">
        <v>2464.4100000000003</v>
      </c>
      <c r="C33" s="99" t="s">
        <v>1192</v>
      </c>
      <c r="D33" s="99"/>
      <c r="E33" s="99" t="s">
        <v>1193</v>
      </c>
      <c r="F33" s="99" t="s">
        <v>184</v>
      </c>
      <c r="G33" s="99" t="s">
        <v>1194</v>
      </c>
      <c r="H33" s="99">
        <v>2</v>
      </c>
      <c r="I33" s="99" t="s">
        <v>321</v>
      </c>
      <c r="J33" s="99" t="s">
        <v>342</v>
      </c>
      <c r="K33" s="99" t="s">
        <v>1172</v>
      </c>
      <c r="L33" t="s">
        <v>377</v>
      </c>
    </row>
    <row r="34" spans="1:12" ht="13.5" x14ac:dyDescent="0.25">
      <c r="A34" s="99" t="s">
        <v>1813</v>
      </c>
      <c r="B34" s="100">
        <v>144.88</v>
      </c>
      <c r="C34" s="99" t="s">
        <v>1814</v>
      </c>
      <c r="D34" s="99"/>
      <c r="E34" s="99" t="s">
        <v>1815</v>
      </c>
      <c r="F34" s="99" t="s">
        <v>168</v>
      </c>
      <c r="G34" s="99" t="s">
        <v>1816</v>
      </c>
      <c r="H34" s="99">
        <v>2</v>
      </c>
      <c r="I34" s="99" t="s">
        <v>321</v>
      </c>
      <c r="J34" s="99" t="s">
        <v>342</v>
      </c>
      <c r="K34" s="99" t="s">
        <v>2605</v>
      </c>
      <c r="L34" t="s">
        <v>377</v>
      </c>
    </row>
    <row r="35" spans="1:12" ht="13.5" x14ac:dyDescent="0.25">
      <c r="A35" s="99" t="s">
        <v>552</v>
      </c>
      <c r="B35" s="100">
        <v>4425.21</v>
      </c>
      <c r="C35" s="99" t="s">
        <v>553</v>
      </c>
      <c r="D35" s="99"/>
      <c r="E35" s="99" t="s">
        <v>163</v>
      </c>
      <c r="F35" s="99" t="s">
        <v>149</v>
      </c>
      <c r="G35" s="99" t="s">
        <v>218</v>
      </c>
      <c r="H35" s="99">
        <v>2</v>
      </c>
      <c r="I35" s="99" t="s">
        <v>321</v>
      </c>
      <c r="J35" s="99" t="s">
        <v>342</v>
      </c>
      <c r="K35" s="99" t="s">
        <v>569</v>
      </c>
      <c r="L35" t="s">
        <v>377</v>
      </c>
    </row>
    <row r="36" spans="1:12" ht="13.5" x14ac:dyDescent="0.25">
      <c r="A36" s="99" t="s">
        <v>1064</v>
      </c>
      <c r="B36" s="100">
        <v>1605.4799999999998</v>
      </c>
      <c r="C36" s="99" t="s">
        <v>1065</v>
      </c>
      <c r="D36" s="99" t="s">
        <v>1066</v>
      </c>
      <c r="E36" s="99" t="s">
        <v>1024</v>
      </c>
      <c r="F36" s="99" t="s">
        <v>149</v>
      </c>
      <c r="G36" s="99" t="s">
        <v>626</v>
      </c>
      <c r="H36" s="99">
        <v>2</v>
      </c>
      <c r="I36" s="99" t="s">
        <v>321</v>
      </c>
      <c r="J36" s="99" t="s">
        <v>342</v>
      </c>
      <c r="K36" s="99" t="s">
        <v>351</v>
      </c>
      <c r="L36" t="s">
        <v>377</v>
      </c>
    </row>
    <row r="37" spans="1:12" ht="13.5" x14ac:dyDescent="0.25">
      <c r="A37" s="99" t="s">
        <v>1819</v>
      </c>
      <c r="B37" s="100">
        <v>4321.6099999999997</v>
      </c>
      <c r="C37" s="99" t="s">
        <v>1820</v>
      </c>
      <c r="D37" s="99"/>
      <c r="E37" s="99" t="s">
        <v>1821</v>
      </c>
      <c r="F37" s="99" t="s">
        <v>168</v>
      </c>
      <c r="G37" s="99" t="s">
        <v>1822</v>
      </c>
      <c r="H37" s="99">
        <v>2</v>
      </c>
      <c r="I37" s="99" t="s">
        <v>321</v>
      </c>
      <c r="J37" s="99" t="s">
        <v>342</v>
      </c>
      <c r="K37" s="99" t="s">
        <v>1823</v>
      </c>
      <c r="L37" t="s">
        <v>377</v>
      </c>
    </row>
    <row r="38" spans="1:12" ht="13.5" x14ac:dyDescent="0.25">
      <c r="A38" s="42" t="s">
        <v>377</v>
      </c>
      <c r="B38" s="114">
        <f>SUM(B15:B37)</f>
        <v>1226397.6099999994</v>
      </c>
      <c r="C38" s="99"/>
      <c r="D38" s="99"/>
      <c r="E38" s="99"/>
      <c r="F38" s="99"/>
      <c r="G38" s="99"/>
      <c r="H38" s="99"/>
      <c r="I38" s="99"/>
      <c r="J38" s="99"/>
      <c r="K38" s="99"/>
    </row>
    <row r="39" spans="1:12" ht="13.5" x14ac:dyDescent="0.25">
      <c r="A39" s="99" t="s">
        <v>2606</v>
      </c>
      <c r="B39" s="100">
        <v>42044.5</v>
      </c>
      <c r="C39" s="99" t="s">
        <v>2607</v>
      </c>
      <c r="D39" s="99"/>
      <c r="E39" s="99" t="s">
        <v>2608</v>
      </c>
      <c r="F39" s="99" t="s">
        <v>149</v>
      </c>
      <c r="G39" s="99" t="s">
        <v>2609</v>
      </c>
      <c r="H39" s="99">
        <v>3</v>
      </c>
      <c r="I39" s="99" t="s">
        <v>321</v>
      </c>
      <c r="J39" s="99" t="s">
        <v>378</v>
      </c>
      <c r="K39" s="99" t="s">
        <v>2610</v>
      </c>
    </row>
    <row r="40" spans="1:12" ht="13.5" x14ac:dyDescent="0.25">
      <c r="A40" s="99" t="s">
        <v>2611</v>
      </c>
      <c r="B40" s="100">
        <v>28925</v>
      </c>
      <c r="C40" s="99" t="s">
        <v>2612</v>
      </c>
      <c r="D40" s="99"/>
      <c r="E40" s="99" t="s">
        <v>1365</v>
      </c>
      <c r="F40" s="99" t="s">
        <v>149</v>
      </c>
      <c r="G40" s="99" t="s">
        <v>2613</v>
      </c>
      <c r="H40" s="99">
        <v>3</v>
      </c>
      <c r="I40" s="99" t="s">
        <v>321</v>
      </c>
      <c r="J40" s="99" t="s">
        <v>378</v>
      </c>
      <c r="K40" s="99" t="s">
        <v>554</v>
      </c>
      <c r="L40" t="s">
        <v>392</v>
      </c>
    </row>
    <row r="41" spans="1:12" ht="13.5" x14ac:dyDescent="0.25">
      <c r="A41" s="99" t="s">
        <v>1825</v>
      </c>
      <c r="B41" s="100">
        <v>797.02</v>
      </c>
      <c r="C41" s="99" t="s">
        <v>1826</v>
      </c>
      <c r="D41" s="99"/>
      <c r="E41" s="99" t="s">
        <v>1827</v>
      </c>
      <c r="F41" s="99" t="s">
        <v>149</v>
      </c>
      <c r="G41" s="99" t="s">
        <v>1828</v>
      </c>
      <c r="H41" s="99">
        <v>3</v>
      </c>
      <c r="I41" s="99" t="s">
        <v>321</v>
      </c>
      <c r="J41" s="99" t="s">
        <v>378</v>
      </c>
      <c r="K41" s="99" t="s">
        <v>769</v>
      </c>
      <c r="L41" t="s">
        <v>392</v>
      </c>
    </row>
    <row r="42" spans="1:12" ht="13.5" x14ac:dyDescent="0.25">
      <c r="A42" s="99" t="s">
        <v>2614</v>
      </c>
      <c r="B42" s="100">
        <v>100641.95</v>
      </c>
      <c r="C42" s="99" t="s">
        <v>2615</v>
      </c>
      <c r="D42" s="99"/>
      <c r="E42" s="99" t="s">
        <v>196</v>
      </c>
      <c r="F42" s="99" t="s">
        <v>149</v>
      </c>
      <c r="G42" s="99" t="s">
        <v>234</v>
      </c>
      <c r="H42" s="99">
        <v>3</v>
      </c>
      <c r="I42" s="99" t="s">
        <v>321</v>
      </c>
      <c r="J42" s="99" t="s">
        <v>378</v>
      </c>
      <c r="K42" s="99" t="s">
        <v>554</v>
      </c>
      <c r="L42" t="s">
        <v>392</v>
      </c>
    </row>
    <row r="43" spans="1:12" ht="13.5" x14ac:dyDescent="0.25">
      <c r="A43" s="99" t="s">
        <v>441</v>
      </c>
      <c r="B43" s="100">
        <v>1264.3000000000002</v>
      </c>
      <c r="C43" s="99" t="s">
        <v>2616</v>
      </c>
      <c r="D43" s="99" t="s">
        <v>2617</v>
      </c>
      <c r="E43" s="99" t="s">
        <v>599</v>
      </c>
      <c r="F43" s="99" t="s">
        <v>166</v>
      </c>
      <c r="G43" s="99" t="s">
        <v>2618</v>
      </c>
      <c r="H43" s="99">
        <v>3</v>
      </c>
      <c r="I43" s="99" t="s">
        <v>321</v>
      </c>
      <c r="J43" s="99" t="s">
        <v>378</v>
      </c>
      <c r="K43" s="99" t="s">
        <v>554</v>
      </c>
      <c r="L43" t="s">
        <v>392</v>
      </c>
    </row>
    <row r="44" spans="1:12" ht="13.5" x14ac:dyDescent="0.25">
      <c r="A44" s="99" t="s">
        <v>445</v>
      </c>
      <c r="B44" s="100">
        <v>4927.12</v>
      </c>
      <c r="C44" s="99" t="s">
        <v>386</v>
      </c>
      <c r="D44" s="99"/>
      <c r="E44" s="99" t="s">
        <v>387</v>
      </c>
      <c r="F44" s="99" t="s">
        <v>149</v>
      </c>
      <c r="G44" s="99" t="s">
        <v>388</v>
      </c>
      <c r="H44" s="99">
        <v>3</v>
      </c>
      <c r="I44" s="99" t="s">
        <v>321</v>
      </c>
      <c r="J44" s="99" t="s">
        <v>378</v>
      </c>
      <c r="K44" s="99" t="s">
        <v>389</v>
      </c>
      <c r="L44" t="s">
        <v>392</v>
      </c>
    </row>
    <row r="45" spans="1:12" ht="13.5" x14ac:dyDescent="0.25">
      <c r="A45" s="99" t="s">
        <v>2619</v>
      </c>
      <c r="B45" s="100">
        <v>25249.599999999999</v>
      </c>
      <c r="C45" s="99" t="s">
        <v>2620</v>
      </c>
      <c r="D45" s="99"/>
      <c r="E45" s="99" t="s">
        <v>167</v>
      </c>
      <c r="F45" s="99" t="s">
        <v>168</v>
      </c>
      <c r="G45" s="99" t="s">
        <v>216</v>
      </c>
      <c r="H45" s="99">
        <v>3</v>
      </c>
      <c r="I45" s="99" t="s">
        <v>321</v>
      </c>
      <c r="J45" s="99" t="s">
        <v>378</v>
      </c>
      <c r="K45" s="99" t="s">
        <v>554</v>
      </c>
      <c r="L45" t="s">
        <v>392</v>
      </c>
    </row>
    <row r="46" spans="1:12" ht="13.5" x14ac:dyDescent="0.25">
      <c r="A46" s="99" t="s">
        <v>1230</v>
      </c>
      <c r="B46" s="100">
        <v>4847.8499999999985</v>
      </c>
      <c r="C46" s="99" t="s">
        <v>390</v>
      </c>
      <c r="D46" s="99" t="s">
        <v>2621</v>
      </c>
      <c r="E46" s="99" t="s">
        <v>204</v>
      </c>
      <c r="F46" s="99" t="s">
        <v>205</v>
      </c>
      <c r="G46" s="99" t="s">
        <v>1232</v>
      </c>
      <c r="H46" s="99">
        <v>3</v>
      </c>
      <c r="I46" s="99" t="s">
        <v>321</v>
      </c>
      <c r="J46" s="99" t="s">
        <v>378</v>
      </c>
      <c r="K46" s="99" t="s">
        <v>391</v>
      </c>
      <c r="L46" t="s">
        <v>392</v>
      </c>
    </row>
    <row r="47" spans="1:12" ht="13.5" x14ac:dyDescent="0.25">
      <c r="A47" s="99" t="s">
        <v>775</v>
      </c>
      <c r="B47" s="100">
        <v>25080</v>
      </c>
      <c r="C47" s="99" t="s">
        <v>776</v>
      </c>
      <c r="D47" s="99"/>
      <c r="E47" s="99" t="s">
        <v>192</v>
      </c>
      <c r="F47" s="99" t="s">
        <v>149</v>
      </c>
      <c r="G47" s="99" t="s">
        <v>267</v>
      </c>
      <c r="H47" s="99">
        <v>3</v>
      </c>
      <c r="I47" s="99" t="s">
        <v>321</v>
      </c>
      <c r="J47" s="99" t="s">
        <v>378</v>
      </c>
      <c r="K47" s="99" t="s">
        <v>783</v>
      </c>
      <c r="L47" t="s">
        <v>392</v>
      </c>
    </row>
    <row r="48" spans="1:12" ht="13.5" x14ac:dyDescent="0.25">
      <c r="A48" s="99" t="s">
        <v>1830</v>
      </c>
      <c r="B48" s="100">
        <v>4616.3700000000008</v>
      </c>
      <c r="C48" s="99" t="s">
        <v>1831</v>
      </c>
      <c r="D48" s="99"/>
      <c r="E48" s="99" t="s">
        <v>190</v>
      </c>
      <c r="F48" s="99" t="s">
        <v>155</v>
      </c>
      <c r="G48" s="99" t="s">
        <v>2622</v>
      </c>
      <c r="H48" s="99">
        <v>3</v>
      </c>
      <c r="I48" s="99" t="s">
        <v>321</v>
      </c>
      <c r="J48" s="99" t="s">
        <v>378</v>
      </c>
      <c r="K48" s="99" t="s">
        <v>2623</v>
      </c>
      <c r="L48" t="s">
        <v>392</v>
      </c>
    </row>
    <row r="49" spans="1:12" ht="13.5" x14ac:dyDescent="0.25">
      <c r="A49" s="99" t="s">
        <v>556</v>
      </c>
      <c r="B49" s="100">
        <v>37328.539999999994</v>
      </c>
      <c r="C49" s="99" t="s">
        <v>557</v>
      </c>
      <c r="D49" s="99"/>
      <c r="E49" s="99" t="s">
        <v>199</v>
      </c>
      <c r="F49" s="99" t="s">
        <v>149</v>
      </c>
      <c r="G49" s="99" t="s">
        <v>259</v>
      </c>
      <c r="H49" s="99">
        <v>3</v>
      </c>
      <c r="I49" s="99" t="s">
        <v>321</v>
      </c>
      <c r="J49" s="99" t="s">
        <v>378</v>
      </c>
      <c r="K49" s="99" t="s">
        <v>385</v>
      </c>
      <c r="L49" t="s">
        <v>392</v>
      </c>
    </row>
    <row r="50" spans="1:12" ht="13.5" x14ac:dyDescent="0.25">
      <c r="A50" s="42" t="s">
        <v>392</v>
      </c>
      <c r="B50" s="114">
        <f>SUM(B39:B49)</f>
        <v>275722.25</v>
      </c>
      <c r="C50" s="99"/>
      <c r="D50" s="99"/>
      <c r="E50" s="99"/>
      <c r="F50" s="99"/>
      <c r="G50" s="99"/>
      <c r="H50" s="99"/>
      <c r="I50" s="99"/>
      <c r="J50" s="99"/>
      <c r="K50" s="99"/>
    </row>
    <row r="51" spans="1:12" ht="13.5" x14ac:dyDescent="0.25">
      <c r="A51" s="99" t="s">
        <v>1069</v>
      </c>
      <c r="B51" s="100">
        <v>33614.699999999997</v>
      </c>
      <c r="C51" s="99" t="s">
        <v>777</v>
      </c>
      <c r="D51" s="99"/>
      <c r="E51" s="99" t="s">
        <v>778</v>
      </c>
      <c r="F51" s="99" t="s">
        <v>350</v>
      </c>
      <c r="G51" s="99" t="s">
        <v>779</v>
      </c>
      <c r="H51" s="99">
        <v>4</v>
      </c>
      <c r="I51" s="99" t="s">
        <v>321</v>
      </c>
      <c r="J51" s="99" t="s">
        <v>393</v>
      </c>
      <c r="K51" s="99" t="s">
        <v>399</v>
      </c>
      <c r="L51" t="s">
        <v>410</v>
      </c>
    </row>
    <row r="52" spans="1:12" ht="13.5" x14ac:dyDescent="0.25">
      <c r="A52" s="99" t="s">
        <v>1070</v>
      </c>
      <c r="B52" s="100">
        <v>493.58000000000004</v>
      </c>
      <c r="C52" s="99" t="s">
        <v>1071</v>
      </c>
      <c r="D52" s="99"/>
      <c r="E52" s="99" t="s">
        <v>1072</v>
      </c>
      <c r="F52" s="99" t="s">
        <v>170</v>
      </c>
      <c r="G52" s="99" t="s">
        <v>1073</v>
      </c>
      <c r="H52" s="99">
        <v>4</v>
      </c>
      <c r="I52" s="99" t="s">
        <v>321</v>
      </c>
      <c r="J52" s="99" t="s">
        <v>393</v>
      </c>
      <c r="K52" s="99" t="s">
        <v>1074</v>
      </c>
      <c r="L52" t="s">
        <v>410</v>
      </c>
    </row>
    <row r="53" spans="1:12" ht="13.5" x14ac:dyDescent="0.25">
      <c r="A53" s="99" t="s">
        <v>2624</v>
      </c>
      <c r="B53" s="100">
        <v>142261.07</v>
      </c>
      <c r="C53" s="99" t="s">
        <v>2625</v>
      </c>
      <c r="D53" s="99"/>
      <c r="E53" s="99" t="s">
        <v>176</v>
      </c>
      <c r="F53" s="99" t="s">
        <v>148</v>
      </c>
      <c r="G53" s="99" t="s">
        <v>424</v>
      </c>
      <c r="H53" s="99">
        <v>4</v>
      </c>
      <c r="I53" s="99" t="s">
        <v>321</v>
      </c>
      <c r="J53" s="99" t="s">
        <v>393</v>
      </c>
      <c r="K53" s="99" t="s">
        <v>347</v>
      </c>
      <c r="L53" t="s">
        <v>410</v>
      </c>
    </row>
    <row r="54" spans="1:12" ht="13.5" x14ac:dyDescent="0.25">
      <c r="A54" s="99" t="s">
        <v>1852</v>
      </c>
      <c r="B54" s="100">
        <v>808</v>
      </c>
      <c r="C54" s="99" t="s">
        <v>1853</v>
      </c>
      <c r="D54" s="99"/>
      <c r="E54" s="99" t="s">
        <v>164</v>
      </c>
      <c r="F54" s="99" t="s">
        <v>153</v>
      </c>
      <c r="G54" s="99" t="s">
        <v>246</v>
      </c>
      <c r="H54" s="99">
        <v>4</v>
      </c>
      <c r="I54" s="99" t="s">
        <v>321</v>
      </c>
      <c r="J54" s="99" t="s">
        <v>393</v>
      </c>
      <c r="K54" s="99" t="s">
        <v>1854</v>
      </c>
      <c r="L54" t="s">
        <v>410</v>
      </c>
    </row>
    <row r="55" spans="1:12" ht="13.5" x14ac:dyDescent="0.25">
      <c r="A55" s="99" t="s">
        <v>1861</v>
      </c>
      <c r="B55" s="100">
        <v>6025</v>
      </c>
      <c r="C55" s="99" t="s">
        <v>1862</v>
      </c>
      <c r="D55" s="99" t="s">
        <v>1863</v>
      </c>
      <c r="E55" s="99" t="s">
        <v>158</v>
      </c>
      <c r="F55" s="99" t="s">
        <v>149</v>
      </c>
      <c r="G55" s="99" t="s">
        <v>1864</v>
      </c>
      <c r="H55" s="99">
        <v>4</v>
      </c>
      <c r="I55" s="99" t="s">
        <v>321</v>
      </c>
      <c r="J55" s="99" t="s">
        <v>393</v>
      </c>
      <c r="K55" s="99" t="s">
        <v>1865</v>
      </c>
      <c r="L55" t="s">
        <v>410</v>
      </c>
    </row>
    <row r="56" spans="1:12" ht="13.5" x14ac:dyDescent="0.25">
      <c r="A56" s="99" t="s">
        <v>563</v>
      </c>
      <c r="B56" s="100">
        <v>4083.3399999999988</v>
      </c>
      <c r="C56" s="99" t="s">
        <v>1075</v>
      </c>
      <c r="D56" s="99"/>
      <c r="E56" s="99" t="s">
        <v>1076</v>
      </c>
      <c r="F56" s="99" t="s">
        <v>170</v>
      </c>
      <c r="G56" s="99" t="s">
        <v>2626</v>
      </c>
      <c r="H56" s="99">
        <v>4</v>
      </c>
      <c r="I56" s="99" t="s">
        <v>321</v>
      </c>
      <c r="J56" s="99" t="s">
        <v>393</v>
      </c>
      <c r="K56" s="99" t="s">
        <v>399</v>
      </c>
      <c r="L56" t="s">
        <v>410</v>
      </c>
    </row>
    <row r="57" spans="1:12" ht="13.5" x14ac:dyDescent="0.25">
      <c r="A57" s="99" t="s">
        <v>1169</v>
      </c>
      <c r="B57" s="100">
        <v>5223.2</v>
      </c>
      <c r="C57" s="99" t="s">
        <v>551</v>
      </c>
      <c r="D57" s="99"/>
      <c r="E57" s="99" t="s">
        <v>197</v>
      </c>
      <c r="F57" s="99" t="s">
        <v>149</v>
      </c>
      <c r="G57" s="99" t="s">
        <v>235</v>
      </c>
      <c r="H57" s="99">
        <v>4</v>
      </c>
      <c r="I57" s="99" t="s">
        <v>321</v>
      </c>
      <c r="J57" s="99" t="s">
        <v>393</v>
      </c>
      <c r="K57" s="99" t="s">
        <v>347</v>
      </c>
      <c r="L57" t="s">
        <v>410</v>
      </c>
    </row>
    <row r="58" spans="1:12" ht="13.5" x14ac:dyDescent="0.25">
      <c r="A58" s="99" t="s">
        <v>1215</v>
      </c>
      <c r="B58" s="100">
        <v>8491.5</v>
      </c>
      <c r="C58" s="99" t="s">
        <v>1216</v>
      </c>
      <c r="D58" s="99"/>
      <c r="E58" s="99" t="s">
        <v>194</v>
      </c>
      <c r="F58" s="99" t="s">
        <v>149</v>
      </c>
      <c r="G58" s="99" t="s">
        <v>228</v>
      </c>
      <c r="H58" s="99">
        <v>4</v>
      </c>
      <c r="I58" s="99" t="s">
        <v>321</v>
      </c>
      <c r="J58" s="99" t="s">
        <v>393</v>
      </c>
      <c r="K58" s="99" t="s">
        <v>1217</v>
      </c>
      <c r="L58" t="s">
        <v>410</v>
      </c>
    </row>
    <row r="59" spans="1:12" ht="13.5" x14ac:dyDescent="0.25">
      <c r="A59" s="99" t="s">
        <v>1875</v>
      </c>
      <c r="B59" s="100">
        <v>4055.8500000000004</v>
      </c>
      <c r="C59" s="99" t="s">
        <v>1876</v>
      </c>
      <c r="D59" s="99"/>
      <c r="E59" s="99" t="s">
        <v>178</v>
      </c>
      <c r="F59" s="99" t="s">
        <v>149</v>
      </c>
      <c r="G59" s="99" t="s">
        <v>222</v>
      </c>
      <c r="H59" s="99">
        <v>4</v>
      </c>
      <c r="I59" s="99" t="s">
        <v>321</v>
      </c>
      <c r="J59" s="99" t="s">
        <v>393</v>
      </c>
      <c r="K59" s="99" t="s">
        <v>2565</v>
      </c>
      <c r="L59" t="s">
        <v>410</v>
      </c>
    </row>
    <row r="60" spans="1:12" ht="13.5" x14ac:dyDescent="0.25">
      <c r="A60" s="99" t="s">
        <v>2627</v>
      </c>
      <c r="B60" s="100">
        <v>31024.25</v>
      </c>
      <c r="C60" s="99" t="s">
        <v>2628</v>
      </c>
      <c r="D60" s="99"/>
      <c r="E60" s="99" t="s">
        <v>2629</v>
      </c>
      <c r="F60" s="99" t="s">
        <v>350</v>
      </c>
      <c r="G60" s="99" t="s">
        <v>2630</v>
      </c>
      <c r="H60" s="99">
        <v>4</v>
      </c>
      <c r="I60" s="99" t="s">
        <v>321</v>
      </c>
      <c r="J60" s="99" t="s">
        <v>393</v>
      </c>
      <c r="K60" s="99" t="s">
        <v>347</v>
      </c>
      <c r="L60" t="s">
        <v>410</v>
      </c>
    </row>
    <row r="61" spans="1:12" ht="13.5" x14ac:dyDescent="0.25">
      <c r="A61" s="99" t="s">
        <v>2631</v>
      </c>
      <c r="B61" s="100">
        <v>13233.579999999998</v>
      </c>
      <c r="C61" s="99" t="s">
        <v>2632</v>
      </c>
      <c r="D61" s="99"/>
      <c r="E61" s="99" t="s">
        <v>2633</v>
      </c>
      <c r="F61" s="99" t="s">
        <v>170</v>
      </c>
      <c r="G61" s="99" t="s">
        <v>2634</v>
      </c>
      <c r="H61" s="99">
        <v>4</v>
      </c>
      <c r="I61" s="99" t="s">
        <v>321</v>
      </c>
      <c r="J61" s="99" t="s">
        <v>393</v>
      </c>
      <c r="K61" s="99" t="s">
        <v>394</v>
      </c>
      <c r="L61" t="s">
        <v>410</v>
      </c>
    </row>
    <row r="62" spans="1:12" ht="13.5" x14ac:dyDescent="0.25">
      <c r="A62" s="99" t="s">
        <v>1256</v>
      </c>
      <c r="B62" s="100">
        <v>12121.68</v>
      </c>
      <c r="C62" s="99" t="s">
        <v>1878</v>
      </c>
      <c r="D62" s="99" t="s">
        <v>1879</v>
      </c>
      <c r="E62" s="99" t="s">
        <v>1880</v>
      </c>
      <c r="F62" s="99" t="s">
        <v>149</v>
      </c>
      <c r="G62" s="99" t="s">
        <v>1881</v>
      </c>
      <c r="H62" s="99">
        <v>4</v>
      </c>
      <c r="I62" s="99" t="s">
        <v>321</v>
      </c>
      <c r="J62" s="99" t="s">
        <v>393</v>
      </c>
      <c r="K62" s="99" t="s">
        <v>2565</v>
      </c>
      <c r="L62" t="s">
        <v>410</v>
      </c>
    </row>
    <row r="63" spans="1:12" ht="13.5" x14ac:dyDescent="0.25">
      <c r="A63" s="99" t="s">
        <v>568</v>
      </c>
      <c r="B63" s="100">
        <v>8717.7900000000009</v>
      </c>
      <c r="C63" s="99" t="s">
        <v>404</v>
      </c>
      <c r="D63" s="99"/>
      <c r="E63" s="99" t="s">
        <v>220</v>
      </c>
      <c r="F63" s="99" t="s">
        <v>149</v>
      </c>
      <c r="G63" s="99" t="s">
        <v>221</v>
      </c>
      <c r="H63" s="99">
        <v>4</v>
      </c>
      <c r="I63" s="99" t="s">
        <v>321</v>
      </c>
      <c r="J63" s="99" t="s">
        <v>393</v>
      </c>
      <c r="K63" s="99" t="s">
        <v>399</v>
      </c>
      <c r="L63" t="s">
        <v>410</v>
      </c>
    </row>
    <row r="64" spans="1:12" ht="13.5" x14ac:dyDescent="0.25">
      <c r="A64" s="99" t="s">
        <v>2635</v>
      </c>
      <c r="B64" s="100">
        <v>14435</v>
      </c>
      <c r="C64" s="99" t="s">
        <v>2636</v>
      </c>
      <c r="D64" s="99"/>
      <c r="E64" s="99" t="s">
        <v>2637</v>
      </c>
      <c r="F64" s="99" t="s">
        <v>149</v>
      </c>
      <c r="G64" s="99" t="s">
        <v>2638</v>
      </c>
      <c r="H64" s="99">
        <v>4</v>
      </c>
      <c r="I64" s="99" t="s">
        <v>321</v>
      </c>
      <c r="J64" s="99" t="s">
        <v>393</v>
      </c>
      <c r="K64" s="99" t="s">
        <v>399</v>
      </c>
      <c r="L64" t="s">
        <v>410</v>
      </c>
    </row>
    <row r="65" spans="1:12" ht="13.5" x14ac:dyDescent="0.25">
      <c r="A65" s="99" t="s">
        <v>1079</v>
      </c>
      <c r="B65" s="100">
        <v>172950.22</v>
      </c>
      <c r="C65" s="99" t="s">
        <v>1080</v>
      </c>
      <c r="D65" s="99"/>
      <c r="E65" s="99" t="s">
        <v>1081</v>
      </c>
      <c r="F65" s="99" t="s">
        <v>170</v>
      </c>
      <c r="G65" s="99" t="s">
        <v>2639</v>
      </c>
      <c r="H65" s="99">
        <v>4</v>
      </c>
      <c r="I65" s="99" t="s">
        <v>321</v>
      </c>
      <c r="J65" s="99" t="s">
        <v>393</v>
      </c>
      <c r="K65" s="99" t="s">
        <v>394</v>
      </c>
      <c r="L65" t="s">
        <v>410</v>
      </c>
    </row>
    <row r="66" spans="1:12" ht="13.5" x14ac:dyDescent="0.25">
      <c r="A66" s="99" t="s">
        <v>1224</v>
      </c>
      <c r="B66" s="100">
        <v>3347.6500000000005</v>
      </c>
      <c r="C66" s="99" t="s">
        <v>1225</v>
      </c>
      <c r="D66" s="99"/>
      <c r="E66" s="99" t="s">
        <v>1226</v>
      </c>
      <c r="F66" s="99" t="s">
        <v>149</v>
      </c>
      <c r="G66" s="99" t="s">
        <v>1227</v>
      </c>
      <c r="H66" s="99">
        <v>4</v>
      </c>
      <c r="I66" s="99" t="s">
        <v>321</v>
      </c>
      <c r="J66" s="99" t="s">
        <v>393</v>
      </c>
      <c r="K66" s="99" t="s">
        <v>1228</v>
      </c>
      <c r="L66" t="s">
        <v>410</v>
      </c>
    </row>
    <row r="67" spans="1:12" ht="13.5" x14ac:dyDescent="0.25">
      <c r="A67" s="99" t="s">
        <v>2640</v>
      </c>
      <c r="B67" s="100">
        <v>16327.469999999998</v>
      </c>
      <c r="C67" s="99" t="s">
        <v>2641</v>
      </c>
      <c r="D67" s="99"/>
      <c r="E67" s="99" t="s">
        <v>2642</v>
      </c>
      <c r="F67" s="99" t="s">
        <v>157</v>
      </c>
      <c r="G67" s="99" t="s">
        <v>2643</v>
      </c>
      <c r="H67" s="99">
        <v>4</v>
      </c>
      <c r="I67" s="99" t="s">
        <v>321</v>
      </c>
      <c r="J67" s="99" t="s">
        <v>393</v>
      </c>
      <c r="K67" s="99" t="s">
        <v>394</v>
      </c>
      <c r="L67" t="s">
        <v>410</v>
      </c>
    </row>
    <row r="68" spans="1:12" ht="13.5" x14ac:dyDescent="0.25">
      <c r="A68" s="99" t="s">
        <v>2644</v>
      </c>
      <c r="B68" s="100">
        <v>5569.369999999999</v>
      </c>
      <c r="C68" s="99" t="s">
        <v>2645</v>
      </c>
      <c r="D68" s="99"/>
      <c r="E68" s="99" t="s">
        <v>2646</v>
      </c>
      <c r="F68" s="99" t="s">
        <v>149</v>
      </c>
      <c r="G68" s="99" t="s">
        <v>2647</v>
      </c>
      <c r="H68" s="99">
        <v>4</v>
      </c>
      <c r="I68" s="99" t="s">
        <v>321</v>
      </c>
      <c r="J68" s="99" t="s">
        <v>393</v>
      </c>
      <c r="K68" s="99" t="s">
        <v>394</v>
      </c>
      <c r="L68" t="s">
        <v>410</v>
      </c>
    </row>
    <row r="69" spans="1:12" ht="13.5" x14ac:dyDescent="0.25">
      <c r="A69" s="99" t="s">
        <v>2648</v>
      </c>
      <c r="B69" s="100">
        <v>36140.36</v>
      </c>
      <c r="C69" s="99"/>
      <c r="D69" s="99"/>
      <c r="E69" s="99" t="s">
        <v>3</v>
      </c>
      <c r="F69" s="99" t="s">
        <v>149</v>
      </c>
      <c r="G69" s="99" t="s">
        <v>256</v>
      </c>
      <c r="H69" s="99">
        <v>4</v>
      </c>
      <c r="I69" s="99" t="s">
        <v>321</v>
      </c>
      <c r="J69" s="99" t="s">
        <v>393</v>
      </c>
      <c r="K69" s="99" t="s">
        <v>398</v>
      </c>
      <c r="L69" t="s">
        <v>410</v>
      </c>
    </row>
    <row r="70" spans="1:12" ht="13.5" x14ac:dyDescent="0.25">
      <c r="A70" s="99" t="s">
        <v>456</v>
      </c>
      <c r="B70" s="100">
        <v>41681.79</v>
      </c>
      <c r="C70" s="99" t="s">
        <v>402</v>
      </c>
      <c r="D70" s="99"/>
      <c r="E70" s="99" t="s">
        <v>202</v>
      </c>
      <c r="F70" s="99" t="s">
        <v>149</v>
      </c>
      <c r="G70" s="99" t="s">
        <v>2649</v>
      </c>
      <c r="H70" s="99">
        <v>4</v>
      </c>
      <c r="I70" s="99" t="s">
        <v>321</v>
      </c>
      <c r="J70" s="99" t="s">
        <v>393</v>
      </c>
      <c r="K70" s="99" t="s">
        <v>399</v>
      </c>
      <c r="L70" t="s">
        <v>410</v>
      </c>
    </row>
    <row r="71" spans="1:12" ht="13.5" x14ac:dyDescent="0.25">
      <c r="A71" s="99" t="s">
        <v>1087</v>
      </c>
      <c r="B71" s="100">
        <v>2309.9</v>
      </c>
      <c r="C71" s="99" t="s">
        <v>2650</v>
      </c>
      <c r="D71" s="99" t="s">
        <v>2651</v>
      </c>
      <c r="E71" s="99" t="s">
        <v>194</v>
      </c>
      <c r="F71" s="99" t="s">
        <v>149</v>
      </c>
      <c r="G71" s="99" t="s">
        <v>228</v>
      </c>
      <c r="H71" s="99">
        <v>4</v>
      </c>
      <c r="I71" s="99" t="s">
        <v>321</v>
      </c>
      <c r="J71" s="99" t="s">
        <v>393</v>
      </c>
      <c r="K71" s="99" t="s">
        <v>450</v>
      </c>
      <c r="L71" t="s">
        <v>410</v>
      </c>
    </row>
    <row r="72" spans="1:12" ht="13.5" x14ac:dyDescent="0.25">
      <c r="A72" s="99" t="s">
        <v>1271</v>
      </c>
      <c r="B72" s="100">
        <v>7212.0000000000009</v>
      </c>
      <c r="C72" s="99" t="s">
        <v>1272</v>
      </c>
      <c r="D72" s="99"/>
      <c r="E72" s="99" t="s">
        <v>194</v>
      </c>
      <c r="F72" s="99" t="s">
        <v>149</v>
      </c>
      <c r="G72" s="99" t="s">
        <v>228</v>
      </c>
      <c r="H72" s="99">
        <v>4</v>
      </c>
      <c r="I72" s="99" t="s">
        <v>321</v>
      </c>
      <c r="J72" s="99" t="s">
        <v>393</v>
      </c>
      <c r="K72" s="99" t="s">
        <v>1273</v>
      </c>
      <c r="L72" t="s">
        <v>410</v>
      </c>
    </row>
    <row r="73" spans="1:12" ht="13.5" x14ac:dyDescent="0.25">
      <c r="A73" s="99" t="s">
        <v>1235</v>
      </c>
      <c r="B73" s="100">
        <v>2585.94</v>
      </c>
      <c r="C73" s="99" t="s">
        <v>1236</v>
      </c>
      <c r="D73" s="99"/>
      <c r="E73" s="99" t="s">
        <v>160</v>
      </c>
      <c r="F73" s="99" t="s">
        <v>146</v>
      </c>
      <c r="G73" s="99" t="s">
        <v>1237</v>
      </c>
      <c r="H73" s="99">
        <v>4</v>
      </c>
      <c r="I73" s="99" t="s">
        <v>321</v>
      </c>
      <c r="J73" s="99" t="s">
        <v>393</v>
      </c>
      <c r="K73" s="99" t="s">
        <v>1238</v>
      </c>
      <c r="L73" t="s">
        <v>410</v>
      </c>
    </row>
    <row r="74" spans="1:12" ht="13.5" x14ac:dyDescent="0.25">
      <c r="A74" s="99" t="s">
        <v>1279</v>
      </c>
      <c r="B74" s="100">
        <v>62460</v>
      </c>
      <c r="C74" s="99" t="s">
        <v>1280</v>
      </c>
      <c r="D74" s="99"/>
      <c r="E74" s="99" t="s">
        <v>1281</v>
      </c>
      <c r="F74" s="99" t="s">
        <v>149</v>
      </c>
      <c r="G74" s="99" t="s">
        <v>1282</v>
      </c>
      <c r="H74" s="99">
        <v>4</v>
      </c>
      <c r="I74" s="99" t="s">
        <v>321</v>
      </c>
      <c r="J74" s="99" t="s">
        <v>393</v>
      </c>
      <c r="K74" s="99" t="s">
        <v>1283</v>
      </c>
      <c r="L74" t="s">
        <v>410</v>
      </c>
    </row>
    <row r="75" spans="1:12" ht="13.5" x14ac:dyDescent="0.25">
      <c r="A75" s="99" t="s">
        <v>2652</v>
      </c>
      <c r="B75" s="100">
        <v>50831.880000000005</v>
      </c>
      <c r="C75" s="99" t="s">
        <v>2653</v>
      </c>
      <c r="D75" s="99"/>
      <c r="E75" s="99" t="s">
        <v>2654</v>
      </c>
      <c r="F75" s="99" t="s">
        <v>149</v>
      </c>
      <c r="G75" s="99" t="s">
        <v>2655</v>
      </c>
      <c r="H75" s="99">
        <v>4</v>
      </c>
      <c r="I75" s="99" t="s">
        <v>321</v>
      </c>
      <c r="J75" s="99" t="s">
        <v>393</v>
      </c>
      <c r="K75" s="99" t="s">
        <v>399</v>
      </c>
      <c r="L75" t="s">
        <v>410</v>
      </c>
    </row>
    <row r="76" spans="1:12" ht="13.5" x14ac:dyDescent="0.25">
      <c r="A76" s="99" t="s">
        <v>457</v>
      </c>
      <c r="B76" s="100">
        <v>21555</v>
      </c>
      <c r="C76" s="99" t="s">
        <v>408</v>
      </c>
      <c r="D76" s="99"/>
      <c r="E76" s="99" t="s">
        <v>164</v>
      </c>
      <c r="F76" s="99" t="s">
        <v>153</v>
      </c>
      <c r="G76" s="99" t="s">
        <v>409</v>
      </c>
      <c r="H76" s="99">
        <v>4</v>
      </c>
      <c r="I76" s="99" t="s">
        <v>321</v>
      </c>
      <c r="J76" s="99" t="s">
        <v>393</v>
      </c>
      <c r="K76" s="99" t="s">
        <v>407</v>
      </c>
      <c r="L76" t="s">
        <v>410</v>
      </c>
    </row>
    <row r="77" spans="1:12" ht="13.5" x14ac:dyDescent="0.25">
      <c r="A77" s="99" t="s">
        <v>1900</v>
      </c>
      <c r="B77" s="100">
        <v>102.5</v>
      </c>
      <c r="C77" s="99" t="s">
        <v>1901</v>
      </c>
      <c r="D77" s="99"/>
      <c r="E77" s="99" t="s">
        <v>1902</v>
      </c>
      <c r="F77" s="99" t="s">
        <v>184</v>
      </c>
      <c r="G77" s="99" t="s">
        <v>1903</v>
      </c>
      <c r="H77" s="99">
        <v>4</v>
      </c>
      <c r="I77" s="99" t="s">
        <v>321</v>
      </c>
      <c r="J77" s="99" t="s">
        <v>393</v>
      </c>
      <c r="K77" s="99" t="s">
        <v>2565</v>
      </c>
      <c r="L77" t="s">
        <v>410</v>
      </c>
    </row>
    <row r="78" spans="1:12" ht="13.5" x14ac:dyDescent="0.25">
      <c r="A78" s="99" t="s">
        <v>1089</v>
      </c>
      <c r="B78" s="100">
        <v>1940</v>
      </c>
      <c r="C78" s="99" t="s">
        <v>1090</v>
      </c>
      <c r="D78" s="99"/>
      <c r="E78" s="99" t="s">
        <v>1091</v>
      </c>
      <c r="F78" s="99" t="s">
        <v>146</v>
      </c>
      <c r="G78" s="99" t="s">
        <v>1092</v>
      </c>
      <c r="H78" s="99">
        <v>4</v>
      </c>
      <c r="I78" s="99" t="s">
        <v>321</v>
      </c>
      <c r="J78" s="99" t="s">
        <v>393</v>
      </c>
      <c r="K78" s="99" t="s">
        <v>347</v>
      </c>
      <c r="L78" t="s">
        <v>410</v>
      </c>
    </row>
    <row r="79" spans="1:12" ht="13.5" x14ac:dyDescent="0.25">
      <c r="A79" s="99" t="s">
        <v>1287</v>
      </c>
      <c r="B79" s="100">
        <v>88084.090000000346</v>
      </c>
      <c r="C79" s="99" t="s">
        <v>1288</v>
      </c>
      <c r="D79" s="99"/>
      <c r="E79" s="99" t="s">
        <v>1289</v>
      </c>
      <c r="F79" s="99" t="s">
        <v>156</v>
      </c>
      <c r="G79" s="99" t="s">
        <v>1290</v>
      </c>
      <c r="H79" s="99">
        <v>4</v>
      </c>
      <c r="I79" s="99" t="s">
        <v>321</v>
      </c>
      <c r="J79" s="99" t="s">
        <v>393</v>
      </c>
      <c r="K79" s="99" t="s">
        <v>458</v>
      </c>
      <c r="L79" t="s">
        <v>410</v>
      </c>
    </row>
    <row r="80" spans="1:12" ht="13.5" x14ac:dyDescent="0.25">
      <c r="A80" s="99" t="s">
        <v>1099</v>
      </c>
      <c r="B80" s="100">
        <v>1694.8</v>
      </c>
      <c r="C80" s="99" t="s">
        <v>1100</v>
      </c>
      <c r="D80" s="99"/>
      <c r="E80" s="99" t="s">
        <v>1098</v>
      </c>
      <c r="F80" s="99" t="s">
        <v>179</v>
      </c>
      <c r="G80" s="99" t="s">
        <v>1101</v>
      </c>
      <c r="H80" s="99">
        <v>4</v>
      </c>
      <c r="I80" s="99" t="s">
        <v>321</v>
      </c>
      <c r="J80" s="99" t="s">
        <v>393</v>
      </c>
      <c r="K80" s="99" t="s">
        <v>1102</v>
      </c>
      <c r="L80" t="s">
        <v>410</v>
      </c>
    </row>
    <row r="81" spans="1:16380" ht="13.5" x14ac:dyDescent="0.25">
      <c r="A81" s="42" t="s">
        <v>410</v>
      </c>
      <c r="B81" s="114">
        <f>SUM(B51:B80)</f>
        <v>799381.51000000036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  <c r="IV81" s="42"/>
      <c r="IW81" s="42"/>
      <c r="IX81" s="42"/>
      <c r="IY81" s="42"/>
      <c r="IZ81" s="42"/>
      <c r="JA81" s="42"/>
      <c r="JB81" s="42"/>
      <c r="JC81" s="42"/>
      <c r="JD81" s="42"/>
      <c r="JE81" s="42"/>
      <c r="JF81" s="42"/>
      <c r="JG81" s="42"/>
      <c r="JH81" s="42"/>
      <c r="JI81" s="42"/>
      <c r="JJ81" s="42"/>
      <c r="JK81" s="42"/>
      <c r="JL81" s="42"/>
      <c r="JM81" s="42"/>
      <c r="JN81" s="42"/>
      <c r="JO81" s="42"/>
      <c r="JP81" s="42"/>
      <c r="JQ81" s="42"/>
      <c r="JR81" s="42"/>
      <c r="JS81" s="42"/>
      <c r="JT81" s="42"/>
      <c r="JU81" s="42"/>
      <c r="JV81" s="42"/>
      <c r="JW81" s="42"/>
      <c r="JX81" s="42"/>
      <c r="JY81" s="42"/>
      <c r="JZ81" s="42"/>
      <c r="KA81" s="42"/>
      <c r="KB81" s="42"/>
      <c r="KC81" s="42"/>
      <c r="KD81" s="42"/>
      <c r="KE81" s="42"/>
      <c r="KF81" s="42"/>
      <c r="KG81" s="42"/>
      <c r="KH81" s="42"/>
      <c r="KI81" s="42"/>
      <c r="KJ81" s="42"/>
      <c r="KK81" s="42"/>
      <c r="KL81" s="42"/>
      <c r="KM81" s="42"/>
      <c r="KN81" s="42"/>
      <c r="KO81" s="42"/>
      <c r="KP81" s="42"/>
      <c r="KQ81" s="42"/>
      <c r="KR81" s="42"/>
      <c r="KS81" s="42"/>
      <c r="KT81" s="42"/>
      <c r="KU81" s="42"/>
      <c r="KV81" s="42"/>
      <c r="KW81" s="42"/>
      <c r="KX81" s="42"/>
      <c r="KY81" s="42"/>
      <c r="KZ81" s="42"/>
      <c r="LA81" s="42"/>
      <c r="LB81" s="42"/>
      <c r="LC81" s="42"/>
      <c r="LD81" s="42"/>
      <c r="LE81" s="42"/>
      <c r="LF81" s="42"/>
      <c r="LG81" s="42"/>
      <c r="LH81" s="42"/>
      <c r="LI81" s="42"/>
      <c r="LJ81" s="42"/>
      <c r="LK81" s="42"/>
      <c r="LL81" s="42"/>
      <c r="LM81" s="42"/>
      <c r="LN81" s="42"/>
      <c r="LO81" s="42"/>
      <c r="LP81" s="42"/>
      <c r="LQ81" s="42"/>
      <c r="LR81" s="42"/>
      <c r="LS81" s="42"/>
      <c r="LT81" s="42"/>
      <c r="LU81" s="42"/>
      <c r="LV81" s="42"/>
      <c r="LW81" s="42"/>
      <c r="LX81" s="42"/>
      <c r="LY81" s="42"/>
      <c r="LZ81" s="42"/>
      <c r="MA81" s="42"/>
      <c r="MB81" s="42"/>
      <c r="MC81" s="42"/>
      <c r="MD81" s="42"/>
      <c r="ME81" s="42"/>
      <c r="MF81" s="42"/>
      <c r="MG81" s="42"/>
      <c r="MH81" s="42"/>
      <c r="MI81" s="42"/>
      <c r="MJ81" s="42"/>
      <c r="MK81" s="42"/>
      <c r="ML81" s="42"/>
      <c r="MM81" s="42"/>
      <c r="MN81" s="42"/>
      <c r="MO81" s="42"/>
      <c r="MP81" s="42"/>
      <c r="MQ81" s="42"/>
      <c r="MR81" s="42"/>
      <c r="MS81" s="42"/>
      <c r="MT81" s="42"/>
      <c r="MU81" s="42"/>
      <c r="MV81" s="42"/>
      <c r="MW81" s="42"/>
      <c r="MX81" s="42"/>
      <c r="MY81" s="42"/>
      <c r="MZ81" s="42"/>
      <c r="NA81" s="42"/>
      <c r="NB81" s="42"/>
      <c r="NC81" s="42"/>
      <c r="ND81" s="42"/>
      <c r="NE81" s="42"/>
      <c r="NF81" s="42"/>
      <c r="NG81" s="42"/>
      <c r="NH81" s="42"/>
      <c r="NI81" s="42"/>
      <c r="NJ81" s="42"/>
      <c r="NK81" s="42"/>
      <c r="NL81" s="42"/>
      <c r="NM81" s="42"/>
      <c r="NN81" s="42"/>
      <c r="NO81" s="42"/>
      <c r="NP81" s="42"/>
      <c r="NQ81" s="42"/>
      <c r="NR81" s="42"/>
      <c r="NS81" s="42"/>
      <c r="NT81" s="42"/>
      <c r="NU81" s="42"/>
      <c r="NV81" s="42"/>
      <c r="NW81" s="42"/>
      <c r="NX81" s="42"/>
      <c r="NY81" s="42"/>
      <c r="NZ81" s="42"/>
      <c r="OA81" s="42"/>
      <c r="OB81" s="42"/>
      <c r="OC81" s="42"/>
      <c r="OD81" s="42"/>
      <c r="OE81" s="42"/>
      <c r="OF81" s="42"/>
      <c r="OG81" s="42"/>
      <c r="OH81" s="42"/>
      <c r="OI81" s="42"/>
      <c r="OJ81" s="42"/>
      <c r="OK81" s="42"/>
      <c r="OL81" s="42"/>
      <c r="OM81" s="42"/>
      <c r="ON81" s="42"/>
      <c r="OO81" s="42"/>
      <c r="OP81" s="42"/>
      <c r="OQ81" s="42"/>
      <c r="OR81" s="42"/>
      <c r="OS81" s="42"/>
      <c r="OT81" s="42"/>
      <c r="OU81" s="42"/>
      <c r="OV81" s="42"/>
      <c r="OW81" s="42"/>
      <c r="OX81" s="42"/>
      <c r="OY81" s="42"/>
      <c r="OZ81" s="42"/>
      <c r="PA81" s="42"/>
      <c r="PB81" s="42"/>
      <c r="PC81" s="42"/>
      <c r="PD81" s="42"/>
      <c r="PE81" s="42"/>
      <c r="PF81" s="42"/>
      <c r="PG81" s="42"/>
      <c r="PH81" s="42"/>
      <c r="PI81" s="42"/>
      <c r="PJ81" s="42"/>
      <c r="PK81" s="42"/>
      <c r="PL81" s="42"/>
      <c r="PM81" s="42"/>
      <c r="PN81" s="42"/>
      <c r="PO81" s="42"/>
      <c r="PP81" s="42"/>
      <c r="PQ81" s="42"/>
      <c r="PR81" s="42"/>
      <c r="PS81" s="42"/>
      <c r="PT81" s="42"/>
      <c r="PU81" s="42"/>
      <c r="PV81" s="42"/>
      <c r="PW81" s="42"/>
      <c r="PX81" s="42"/>
      <c r="PY81" s="42"/>
      <c r="PZ81" s="42"/>
      <c r="QA81" s="42"/>
      <c r="QB81" s="42"/>
      <c r="QC81" s="42"/>
      <c r="QD81" s="42"/>
      <c r="QE81" s="42"/>
      <c r="QF81" s="42"/>
      <c r="QG81" s="42"/>
      <c r="QH81" s="42"/>
      <c r="QI81" s="42"/>
      <c r="QJ81" s="42"/>
      <c r="QK81" s="42"/>
      <c r="QL81" s="42"/>
      <c r="QM81" s="42"/>
      <c r="QN81" s="42"/>
      <c r="QO81" s="42"/>
      <c r="QP81" s="42"/>
      <c r="QQ81" s="42"/>
      <c r="QR81" s="42"/>
      <c r="QS81" s="42"/>
      <c r="QT81" s="42"/>
      <c r="QU81" s="42"/>
      <c r="QV81" s="42"/>
      <c r="QW81" s="42"/>
      <c r="QX81" s="42"/>
      <c r="QY81" s="42"/>
      <c r="QZ81" s="42"/>
      <c r="RA81" s="42"/>
      <c r="RB81" s="42"/>
      <c r="RC81" s="42"/>
      <c r="RD81" s="42"/>
      <c r="RE81" s="42"/>
      <c r="RF81" s="42"/>
      <c r="RG81" s="42"/>
      <c r="RH81" s="42"/>
      <c r="RI81" s="42"/>
      <c r="RJ81" s="42"/>
      <c r="RK81" s="42"/>
      <c r="RL81" s="42"/>
      <c r="RM81" s="42"/>
      <c r="RN81" s="42"/>
      <c r="RO81" s="42"/>
      <c r="RP81" s="42"/>
      <c r="RQ81" s="42"/>
      <c r="RR81" s="42"/>
      <c r="RS81" s="42"/>
      <c r="RT81" s="42"/>
      <c r="RU81" s="42"/>
      <c r="RV81" s="42"/>
      <c r="RW81" s="42"/>
      <c r="RX81" s="42"/>
      <c r="RY81" s="42"/>
      <c r="RZ81" s="42"/>
      <c r="SA81" s="42"/>
      <c r="SB81" s="42"/>
      <c r="SC81" s="42"/>
      <c r="SD81" s="42"/>
      <c r="SE81" s="42"/>
      <c r="SF81" s="42"/>
      <c r="SG81" s="42"/>
      <c r="SH81" s="42"/>
      <c r="SI81" s="42"/>
      <c r="SJ81" s="42"/>
      <c r="SK81" s="42"/>
      <c r="SL81" s="42"/>
      <c r="SM81" s="42"/>
      <c r="SN81" s="42"/>
      <c r="SO81" s="42"/>
      <c r="SP81" s="42"/>
      <c r="SQ81" s="42"/>
      <c r="SR81" s="42"/>
      <c r="SS81" s="42"/>
      <c r="ST81" s="42"/>
      <c r="SU81" s="42"/>
      <c r="SV81" s="42"/>
      <c r="SW81" s="42"/>
      <c r="SX81" s="42"/>
      <c r="SY81" s="42"/>
      <c r="SZ81" s="42"/>
      <c r="TA81" s="42"/>
      <c r="TB81" s="42"/>
      <c r="TC81" s="42"/>
      <c r="TD81" s="42"/>
      <c r="TE81" s="42"/>
      <c r="TF81" s="42"/>
      <c r="TG81" s="42"/>
      <c r="TH81" s="42"/>
      <c r="TI81" s="42"/>
      <c r="TJ81" s="42"/>
      <c r="TK81" s="42"/>
      <c r="TL81" s="42"/>
      <c r="TM81" s="42"/>
      <c r="TN81" s="42"/>
      <c r="TO81" s="42"/>
      <c r="TP81" s="42"/>
      <c r="TQ81" s="42"/>
      <c r="TR81" s="42"/>
      <c r="TS81" s="42"/>
      <c r="TT81" s="42"/>
      <c r="TU81" s="42"/>
      <c r="TV81" s="42"/>
      <c r="TW81" s="42"/>
      <c r="TX81" s="42"/>
      <c r="TY81" s="42"/>
      <c r="TZ81" s="42"/>
      <c r="UA81" s="42"/>
      <c r="UB81" s="42"/>
      <c r="UC81" s="42"/>
      <c r="UD81" s="42"/>
      <c r="UE81" s="42"/>
      <c r="UF81" s="42"/>
      <c r="UG81" s="42"/>
      <c r="UH81" s="42"/>
      <c r="UI81" s="42"/>
      <c r="UJ81" s="42"/>
      <c r="UK81" s="42"/>
      <c r="UL81" s="42"/>
      <c r="UM81" s="42"/>
      <c r="UN81" s="42"/>
      <c r="UO81" s="42"/>
      <c r="UP81" s="42"/>
      <c r="UQ81" s="42"/>
      <c r="UR81" s="42"/>
      <c r="US81" s="42"/>
      <c r="UT81" s="42"/>
      <c r="UU81" s="42"/>
      <c r="UV81" s="42"/>
      <c r="UW81" s="42"/>
      <c r="UX81" s="42"/>
      <c r="UY81" s="42"/>
      <c r="UZ81" s="42"/>
      <c r="VA81" s="42"/>
      <c r="VB81" s="42"/>
      <c r="VC81" s="42"/>
      <c r="VD81" s="42"/>
      <c r="VE81" s="42"/>
      <c r="VF81" s="42"/>
      <c r="VG81" s="42"/>
      <c r="VH81" s="42"/>
      <c r="VI81" s="42"/>
      <c r="VJ81" s="42"/>
      <c r="VK81" s="42"/>
      <c r="VL81" s="42"/>
      <c r="VM81" s="42"/>
      <c r="VN81" s="42"/>
      <c r="VO81" s="42"/>
      <c r="VP81" s="42"/>
      <c r="VQ81" s="42"/>
      <c r="VR81" s="42"/>
      <c r="VS81" s="42"/>
      <c r="VT81" s="42"/>
      <c r="VU81" s="42"/>
      <c r="VV81" s="42"/>
      <c r="VW81" s="42"/>
      <c r="VX81" s="42"/>
      <c r="VY81" s="42"/>
      <c r="VZ81" s="42"/>
      <c r="WA81" s="42"/>
      <c r="WB81" s="42"/>
      <c r="WC81" s="42"/>
      <c r="WD81" s="42"/>
      <c r="WE81" s="42"/>
      <c r="WF81" s="42"/>
      <c r="WG81" s="42"/>
      <c r="WH81" s="42"/>
      <c r="WI81" s="42"/>
      <c r="WJ81" s="42"/>
      <c r="WK81" s="42"/>
      <c r="WL81" s="42"/>
      <c r="WM81" s="42"/>
      <c r="WN81" s="42"/>
      <c r="WO81" s="42"/>
      <c r="WP81" s="42"/>
      <c r="WQ81" s="42"/>
      <c r="WR81" s="42"/>
      <c r="WS81" s="42"/>
      <c r="WT81" s="42"/>
      <c r="WU81" s="42"/>
      <c r="WV81" s="42"/>
      <c r="WW81" s="42"/>
      <c r="WX81" s="42"/>
      <c r="WY81" s="42"/>
      <c r="WZ81" s="42"/>
      <c r="XA81" s="42"/>
      <c r="XB81" s="42"/>
      <c r="XC81" s="42"/>
      <c r="XD81" s="42"/>
      <c r="XE81" s="42"/>
      <c r="XF81" s="42"/>
      <c r="XG81" s="42"/>
      <c r="XH81" s="42"/>
      <c r="XI81" s="42"/>
      <c r="XJ81" s="42"/>
      <c r="XK81" s="42"/>
      <c r="XL81" s="42"/>
      <c r="XM81" s="42"/>
      <c r="XN81" s="42"/>
      <c r="XO81" s="42"/>
      <c r="XP81" s="42"/>
      <c r="XQ81" s="42"/>
      <c r="XR81" s="42"/>
      <c r="XS81" s="42"/>
      <c r="XT81" s="42"/>
      <c r="XU81" s="42"/>
      <c r="XV81" s="42"/>
      <c r="XW81" s="42"/>
      <c r="XX81" s="42"/>
      <c r="XY81" s="42"/>
      <c r="XZ81" s="42"/>
      <c r="YA81" s="42"/>
      <c r="YB81" s="42"/>
      <c r="YC81" s="42"/>
      <c r="YD81" s="42"/>
      <c r="YE81" s="42"/>
      <c r="YF81" s="42"/>
      <c r="YG81" s="42"/>
      <c r="YH81" s="42"/>
      <c r="YI81" s="42"/>
      <c r="YJ81" s="42"/>
      <c r="YK81" s="42"/>
      <c r="YL81" s="42"/>
      <c r="YM81" s="42"/>
      <c r="YN81" s="42"/>
      <c r="YO81" s="42"/>
      <c r="YP81" s="42"/>
      <c r="YQ81" s="42"/>
      <c r="YR81" s="42"/>
      <c r="YS81" s="42"/>
      <c r="YT81" s="42"/>
      <c r="YU81" s="42"/>
      <c r="YV81" s="42"/>
      <c r="YW81" s="42"/>
      <c r="YX81" s="42"/>
      <c r="YY81" s="42"/>
      <c r="YZ81" s="42"/>
      <c r="ZA81" s="42"/>
      <c r="ZB81" s="42"/>
      <c r="ZC81" s="42"/>
      <c r="ZD81" s="42"/>
      <c r="ZE81" s="42"/>
      <c r="ZF81" s="42"/>
      <c r="ZG81" s="42"/>
      <c r="ZH81" s="42"/>
      <c r="ZI81" s="42"/>
      <c r="ZJ81" s="42"/>
      <c r="ZK81" s="42"/>
      <c r="ZL81" s="42"/>
      <c r="ZM81" s="42"/>
      <c r="ZN81" s="42"/>
      <c r="ZO81" s="42"/>
      <c r="ZP81" s="42"/>
      <c r="ZQ81" s="42"/>
      <c r="ZR81" s="42"/>
      <c r="ZS81" s="42"/>
      <c r="ZT81" s="42"/>
      <c r="ZU81" s="42"/>
      <c r="ZV81" s="42"/>
      <c r="ZW81" s="42"/>
      <c r="ZX81" s="42"/>
      <c r="ZY81" s="42"/>
      <c r="ZZ81" s="42"/>
      <c r="AAA81" s="42"/>
      <c r="AAB81" s="42"/>
      <c r="AAC81" s="42"/>
      <c r="AAD81" s="42"/>
      <c r="AAE81" s="42"/>
      <c r="AAF81" s="42"/>
      <c r="AAG81" s="42"/>
      <c r="AAH81" s="42"/>
      <c r="AAI81" s="42"/>
      <c r="AAJ81" s="42"/>
      <c r="AAK81" s="42"/>
      <c r="AAL81" s="42"/>
      <c r="AAM81" s="42"/>
      <c r="AAN81" s="42"/>
      <c r="AAO81" s="42"/>
      <c r="AAP81" s="42"/>
      <c r="AAQ81" s="42"/>
      <c r="AAR81" s="42"/>
      <c r="AAS81" s="42"/>
      <c r="AAT81" s="42"/>
      <c r="AAU81" s="42"/>
      <c r="AAV81" s="42"/>
      <c r="AAW81" s="42"/>
      <c r="AAX81" s="42"/>
      <c r="AAY81" s="42"/>
      <c r="AAZ81" s="42"/>
      <c r="ABA81" s="42"/>
      <c r="ABB81" s="42"/>
      <c r="ABC81" s="42"/>
      <c r="ABD81" s="42"/>
      <c r="ABE81" s="42"/>
      <c r="ABF81" s="42"/>
      <c r="ABG81" s="42"/>
      <c r="ABH81" s="42"/>
      <c r="ABI81" s="42"/>
      <c r="ABJ81" s="42"/>
      <c r="ABK81" s="42"/>
      <c r="ABL81" s="42"/>
      <c r="ABM81" s="42"/>
      <c r="ABN81" s="42"/>
      <c r="ABO81" s="42"/>
      <c r="ABP81" s="42"/>
      <c r="ABQ81" s="42"/>
      <c r="ABR81" s="42"/>
      <c r="ABS81" s="42"/>
      <c r="ABT81" s="42"/>
      <c r="ABU81" s="42"/>
      <c r="ABV81" s="42"/>
      <c r="ABW81" s="42"/>
      <c r="ABX81" s="42"/>
      <c r="ABY81" s="42"/>
      <c r="ABZ81" s="42"/>
      <c r="ACA81" s="42"/>
      <c r="ACB81" s="42"/>
      <c r="ACC81" s="42"/>
      <c r="ACD81" s="42"/>
      <c r="ACE81" s="42"/>
      <c r="ACF81" s="42"/>
      <c r="ACG81" s="42"/>
      <c r="ACH81" s="42"/>
      <c r="ACI81" s="42"/>
      <c r="ACJ81" s="42"/>
      <c r="ACK81" s="42"/>
      <c r="ACL81" s="42"/>
      <c r="ACM81" s="42"/>
      <c r="ACN81" s="42"/>
      <c r="ACO81" s="42"/>
      <c r="ACP81" s="42"/>
      <c r="ACQ81" s="42"/>
      <c r="ACR81" s="42"/>
      <c r="ACS81" s="42"/>
      <c r="ACT81" s="42"/>
      <c r="ACU81" s="42"/>
      <c r="ACV81" s="42"/>
      <c r="ACW81" s="42"/>
      <c r="ACX81" s="42"/>
      <c r="ACY81" s="42"/>
      <c r="ACZ81" s="42"/>
      <c r="ADA81" s="42"/>
      <c r="ADB81" s="42"/>
      <c r="ADC81" s="42"/>
      <c r="ADD81" s="42"/>
      <c r="ADE81" s="42"/>
      <c r="ADF81" s="42"/>
      <c r="ADG81" s="42"/>
      <c r="ADH81" s="42"/>
      <c r="ADI81" s="42"/>
      <c r="ADJ81" s="42"/>
      <c r="ADK81" s="42"/>
      <c r="ADL81" s="42"/>
      <c r="ADM81" s="42"/>
      <c r="ADN81" s="42"/>
      <c r="ADO81" s="42"/>
      <c r="ADP81" s="42"/>
      <c r="ADQ81" s="42"/>
      <c r="ADR81" s="42"/>
      <c r="ADS81" s="42"/>
      <c r="ADT81" s="42"/>
      <c r="ADU81" s="42"/>
      <c r="ADV81" s="42"/>
      <c r="ADW81" s="42"/>
      <c r="ADX81" s="42"/>
      <c r="ADY81" s="42"/>
      <c r="ADZ81" s="42"/>
      <c r="AEA81" s="42"/>
      <c r="AEB81" s="42"/>
      <c r="AEC81" s="42"/>
      <c r="AED81" s="42"/>
      <c r="AEE81" s="42"/>
      <c r="AEF81" s="42"/>
      <c r="AEG81" s="42"/>
      <c r="AEH81" s="42"/>
      <c r="AEI81" s="42"/>
      <c r="AEJ81" s="42"/>
      <c r="AEK81" s="42"/>
      <c r="AEL81" s="42"/>
      <c r="AEM81" s="42"/>
      <c r="AEN81" s="42"/>
      <c r="AEO81" s="42"/>
      <c r="AEP81" s="42"/>
      <c r="AEQ81" s="42"/>
      <c r="AER81" s="42"/>
      <c r="AES81" s="42"/>
      <c r="AET81" s="42"/>
      <c r="AEU81" s="42"/>
      <c r="AEV81" s="42"/>
      <c r="AEW81" s="42"/>
      <c r="AEX81" s="42"/>
      <c r="AEY81" s="42"/>
      <c r="AEZ81" s="42"/>
      <c r="AFA81" s="42"/>
      <c r="AFB81" s="42"/>
      <c r="AFC81" s="42"/>
      <c r="AFD81" s="42"/>
      <c r="AFE81" s="42"/>
      <c r="AFF81" s="42"/>
      <c r="AFG81" s="42"/>
      <c r="AFH81" s="42"/>
      <c r="AFI81" s="42"/>
      <c r="AFJ81" s="42"/>
      <c r="AFK81" s="42"/>
      <c r="AFL81" s="42"/>
      <c r="AFM81" s="42"/>
      <c r="AFN81" s="42"/>
      <c r="AFO81" s="42"/>
      <c r="AFP81" s="42"/>
      <c r="AFQ81" s="42"/>
      <c r="AFR81" s="42"/>
      <c r="AFS81" s="42"/>
      <c r="AFT81" s="42"/>
      <c r="AFU81" s="42"/>
      <c r="AFV81" s="42"/>
      <c r="AFW81" s="42"/>
      <c r="AFX81" s="42"/>
      <c r="AFY81" s="42"/>
      <c r="AFZ81" s="42"/>
      <c r="AGA81" s="42"/>
      <c r="AGB81" s="42"/>
      <c r="AGC81" s="42"/>
      <c r="AGD81" s="42"/>
      <c r="AGE81" s="42"/>
      <c r="AGF81" s="42"/>
      <c r="AGG81" s="42"/>
      <c r="AGH81" s="42"/>
      <c r="AGI81" s="42"/>
      <c r="AGJ81" s="42"/>
      <c r="AGK81" s="42"/>
      <c r="AGL81" s="42"/>
      <c r="AGM81" s="42"/>
      <c r="AGN81" s="42"/>
      <c r="AGO81" s="42"/>
      <c r="AGP81" s="42"/>
      <c r="AGQ81" s="42"/>
      <c r="AGR81" s="42"/>
      <c r="AGS81" s="42"/>
      <c r="AGT81" s="42"/>
      <c r="AGU81" s="42"/>
      <c r="AGV81" s="42"/>
      <c r="AGW81" s="42"/>
      <c r="AGX81" s="42"/>
      <c r="AGY81" s="42"/>
      <c r="AGZ81" s="42"/>
      <c r="AHA81" s="42"/>
      <c r="AHB81" s="42"/>
      <c r="AHC81" s="42"/>
      <c r="AHD81" s="42"/>
      <c r="AHE81" s="42"/>
      <c r="AHF81" s="42"/>
      <c r="AHG81" s="42"/>
      <c r="AHH81" s="42"/>
      <c r="AHI81" s="42"/>
      <c r="AHJ81" s="42"/>
      <c r="AHK81" s="42"/>
      <c r="AHL81" s="42"/>
      <c r="AHM81" s="42"/>
      <c r="AHN81" s="42"/>
      <c r="AHO81" s="42"/>
      <c r="AHP81" s="42"/>
      <c r="AHQ81" s="42"/>
      <c r="AHR81" s="42"/>
      <c r="AHS81" s="42"/>
      <c r="AHT81" s="42"/>
      <c r="AHU81" s="42"/>
      <c r="AHV81" s="42"/>
      <c r="AHW81" s="42"/>
      <c r="AHX81" s="42"/>
      <c r="AHY81" s="42"/>
      <c r="AHZ81" s="42"/>
      <c r="AIA81" s="42"/>
      <c r="AIB81" s="42"/>
      <c r="AIC81" s="42"/>
      <c r="AID81" s="42"/>
      <c r="AIE81" s="42"/>
      <c r="AIF81" s="42"/>
      <c r="AIG81" s="42"/>
      <c r="AIH81" s="42"/>
      <c r="AII81" s="42"/>
      <c r="AIJ81" s="42"/>
      <c r="AIK81" s="42"/>
      <c r="AIL81" s="42"/>
      <c r="AIM81" s="42"/>
      <c r="AIN81" s="42"/>
      <c r="AIO81" s="42"/>
      <c r="AIP81" s="42"/>
      <c r="AIQ81" s="42"/>
      <c r="AIR81" s="42"/>
      <c r="AIS81" s="42"/>
      <c r="AIT81" s="42"/>
      <c r="AIU81" s="42"/>
      <c r="AIV81" s="42"/>
      <c r="AIW81" s="42"/>
      <c r="AIX81" s="42"/>
      <c r="AIY81" s="42"/>
      <c r="AIZ81" s="42"/>
      <c r="AJA81" s="42"/>
      <c r="AJB81" s="42"/>
      <c r="AJC81" s="42"/>
      <c r="AJD81" s="42"/>
      <c r="AJE81" s="42"/>
      <c r="AJF81" s="42"/>
      <c r="AJG81" s="42"/>
      <c r="AJH81" s="42"/>
      <c r="AJI81" s="42"/>
      <c r="AJJ81" s="42"/>
      <c r="AJK81" s="42"/>
      <c r="AJL81" s="42"/>
      <c r="AJM81" s="42"/>
      <c r="AJN81" s="42"/>
      <c r="AJO81" s="42"/>
      <c r="AJP81" s="42"/>
      <c r="AJQ81" s="42"/>
      <c r="AJR81" s="42"/>
      <c r="AJS81" s="42"/>
      <c r="AJT81" s="42"/>
      <c r="AJU81" s="42"/>
      <c r="AJV81" s="42"/>
      <c r="AJW81" s="42"/>
      <c r="AJX81" s="42"/>
      <c r="AJY81" s="42"/>
      <c r="AJZ81" s="42"/>
      <c r="AKA81" s="42"/>
      <c r="AKB81" s="42"/>
      <c r="AKC81" s="42"/>
      <c r="AKD81" s="42"/>
      <c r="AKE81" s="42"/>
      <c r="AKF81" s="42"/>
      <c r="AKG81" s="42"/>
      <c r="AKH81" s="42"/>
      <c r="AKI81" s="42"/>
      <c r="AKJ81" s="42"/>
      <c r="AKK81" s="42"/>
      <c r="AKL81" s="42"/>
      <c r="AKM81" s="42"/>
      <c r="AKN81" s="42"/>
      <c r="AKO81" s="42"/>
      <c r="AKP81" s="42"/>
      <c r="AKQ81" s="42"/>
      <c r="AKR81" s="42"/>
      <c r="AKS81" s="42"/>
      <c r="AKT81" s="42"/>
      <c r="AKU81" s="42"/>
      <c r="AKV81" s="42"/>
      <c r="AKW81" s="42"/>
      <c r="AKX81" s="42"/>
      <c r="AKY81" s="42"/>
      <c r="AKZ81" s="42"/>
      <c r="ALA81" s="42"/>
      <c r="ALB81" s="42"/>
      <c r="ALC81" s="42"/>
      <c r="ALD81" s="42"/>
      <c r="ALE81" s="42"/>
      <c r="ALF81" s="42"/>
      <c r="ALG81" s="42"/>
      <c r="ALH81" s="42"/>
      <c r="ALI81" s="42"/>
      <c r="ALJ81" s="42"/>
      <c r="ALK81" s="42"/>
      <c r="ALL81" s="42"/>
      <c r="ALM81" s="42"/>
      <c r="ALN81" s="42"/>
      <c r="ALO81" s="42"/>
      <c r="ALP81" s="42"/>
      <c r="ALQ81" s="42"/>
      <c r="ALR81" s="42"/>
      <c r="ALS81" s="42"/>
      <c r="ALT81" s="42"/>
      <c r="ALU81" s="42"/>
      <c r="ALV81" s="42"/>
      <c r="ALW81" s="42"/>
      <c r="ALX81" s="42"/>
      <c r="ALY81" s="42"/>
      <c r="ALZ81" s="42"/>
      <c r="AMA81" s="42"/>
      <c r="AMB81" s="42"/>
      <c r="AMC81" s="42"/>
      <c r="AMD81" s="42"/>
      <c r="AME81" s="42"/>
      <c r="AMF81" s="42"/>
      <c r="AMG81" s="42"/>
      <c r="AMH81" s="42"/>
      <c r="AMI81" s="42"/>
      <c r="AMJ81" s="42"/>
      <c r="AMK81" s="42"/>
      <c r="AML81" s="42"/>
      <c r="AMM81" s="42"/>
      <c r="AMN81" s="42"/>
      <c r="AMO81" s="42"/>
      <c r="AMP81" s="42"/>
      <c r="AMQ81" s="42"/>
      <c r="AMR81" s="42"/>
      <c r="AMS81" s="42"/>
      <c r="AMT81" s="42"/>
      <c r="AMU81" s="42"/>
      <c r="AMV81" s="42"/>
      <c r="AMW81" s="42"/>
      <c r="AMX81" s="42"/>
      <c r="AMY81" s="42"/>
      <c r="AMZ81" s="42"/>
      <c r="ANA81" s="42"/>
      <c r="ANB81" s="42"/>
      <c r="ANC81" s="42"/>
      <c r="AND81" s="42"/>
      <c r="ANE81" s="42"/>
      <c r="ANF81" s="42"/>
      <c r="ANG81" s="42"/>
      <c r="ANH81" s="42"/>
      <c r="ANI81" s="42"/>
      <c r="ANJ81" s="42"/>
      <c r="ANK81" s="42"/>
      <c r="ANL81" s="42"/>
      <c r="ANM81" s="42"/>
      <c r="ANN81" s="42"/>
      <c r="ANO81" s="42"/>
      <c r="ANP81" s="42"/>
      <c r="ANQ81" s="42"/>
      <c r="ANR81" s="42"/>
      <c r="ANS81" s="42"/>
      <c r="ANT81" s="42"/>
      <c r="ANU81" s="42"/>
      <c r="ANV81" s="42"/>
      <c r="ANW81" s="42"/>
      <c r="ANX81" s="42"/>
      <c r="ANY81" s="42"/>
      <c r="ANZ81" s="42"/>
      <c r="AOA81" s="42"/>
      <c r="AOB81" s="42"/>
      <c r="AOC81" s="42"/>
      <c r="AOD81" s="42"/>
      <c r="AOE81" s="42"/>
      <c r="AOF81" s="42"/>
      <c r="AOG81" s="42"/>
      <c r="AOH81" s="42"/>
      <c r="AOI81" s="42"/>
      <c r="AOJ81" s="42"/>
      <c r="AOK81" s="42"/>
      <c r="AOL81" s="42"/>
      <c r="AOM81" s="42"/>
      <c r="AON81" s="42"/>
      <c r="AOO81" s="42"/>
      <c r="AOP81" s="42"/>
      <c r="AOQ81" s="42"/>
      <c r="AOR81" s="42"/>
      <c r="AOS81" s="42"/>
      <c r="AOT81" s="42"/>
      <c r="AOU81" s="42"/>
      <c r="AOV81" s="42"/>
      <c r="AOW81" s="42"/>
      <c r="AOX81" s="42"/>
      <c r="AOY81" s="42"/>
      <c r="AOZ81" s="42"/>
      <c r="APA81" s="42"/>
      <c r="APB81" s="42"/>
      <c r="APC81" s="42"/>
      <c r="APD81" s="42"/>
      <c r="APE81" s="42"/>
      <c r="APF81" s="42"/>
      <c r="APG81" s="42"/>
      <c r="APH81" s="42"/>
      <c r="API81" s="42"/>
      <c r="APJ81" s="42"/>
      <c r="APK81" s="42"/>
      <c r="APL81" s="42"/>
      <c r="APM81" s="42"/>
      <c r="APN81" s="42"/>
      <c r="APO81" s="42"/>
      <c r="APP81" s="42"/>
      <c r="APQ81" s="42"/>
      <c r="APR81" s="42"/>
      <c r="APS81" s="42"/>
      <c r="APT81" s="42"/>
      <c r="APU81" s="42"/>
      <c r="APV81" s="42"/>
      <c r="APW81" s="42"/>
      <c r="APX81" s="42"/>
      <c r="APY81" s="42"/>
      <c r="APZ81" s="42"/>
      <c r="AQA81" s="42"/>
      <c r="AQB81" s="42"/>
      <c r="AQC81" s="42"/>
      <c r="AQD81" s="42"/>
      <c r="AQE81" s="42"/>
      <c r="AQF81" s="42"/>
      <c r="AQG81" s="42"/>
      <c r="AQH81" s="42"/>
      <c r="AQI81" s="42"/>
      <c r="AQJ81" s="42"/>
      <c r="AQK81" s="42"/>
      <c r="AQL81" s="42"/>
      <c r="AQM81" s="42"/>
      <c r="AQN81" s="42"/>
      <c r="AQO81" s="42"/>
      <c r="AQP81" s="42"/>
      <c r="AQQ81" s="42"/>
      <c r="AQR81" s="42"/>
      <c r="AQS81" s="42"/>
      <c r="AQT81" s="42"/>
      <c r="AQU81" s="42"/>
      <c r="AQV81" s="42"/>
      <c r="AQW81" s="42"/>
      <c r="AQX81" s="42"/>
      <c r="AQY81" s="42"/>
      <c r="AQZ81" s="42"/>
      <c r="ARA81" s="42"/>
      <c r="ARB81" s="42"/>
      <c r="ARC81" s="42"/>
      <c r="ARD81" s="42"/>
      <c r="ARE81" s="42"/>
      <c r="ARF81" s="42"/>
      <c r="ARG81" s="42"/>
      <c r="ARH81" s="42"/>
      <c r="ARI81" s="42"/>
      <c r="ARJ81" s="42"/>
      <c r="ARK81" s="42"/>
      <c r="ARL81" s="42"/>
      <c r="ARM81" s="42"/>
      <c r="ARN81" s="42"/>
      <c r="ARO81" s="42"/>
      <c r="ARP81" s="42"/>
      <c r="ARQ81" s="42"/>
      <c r="ARR81" s="42"/>
      <c r="ARS81" s="42"/>
      <c r="ART81" s="42"/>
      <c r="ARU81" s="42"/>
      <c r="ARV81" s="42"/>
      <c r="ARW81" s="42"/>
      <c r="ARX81" s="42"/>
      <c r="ARY81" s="42"/>
      <c r="ARZ81" s="42"/>
      <c r="ASA81" s="42"/>
      <c r="ASB81" s="42"/>
      <c r="ASC81" s="42"/>
      <c r="ASD81" s="42"/>
      <c r="ASE81" s="42"/>
      <c r="ASF81" s="42"/>
      <c r="ASG81" s="42"/>
      <c r="ASH81" s="42"/>
      <c r="ASI81" s="42"/>
      <c r="ASJ81" s="42"/>
      <c r="ASK81" s="42"/>
      <c r="ASL81" s="42"/>
      <c r="ASM81" s="42"/>
      <c r="ASN81" s="42"/>
      <c r="ASO81" s="42"/>
      <c r="ASP81" s="42"/>
      <c r="ASQ81" s="42"/>
      <c r="ASR81" s="42"/>
      <c r="ASS81" s="42"/>
      <c r="AST81" s="42"/>
      <c r="ASU81" s="42"/>
      <c r="ASV81" s="42"/>
      <c r="ASW81" s="42"/>
      <c r="ASX81" s="42"/>
      <c r="ASY81" s="42"/>
      <c r="ASZ81" s="42"/>
      <c r="ATA81" s="42"/>
      <c r="ATB81" s="42"/>
      <c r="ATC81" s="42"/>
      <c r="ATD81" s="42"/>
      <c r="ATE81" s="42"/>
      <c r="ATF81" s="42"/>
      <c r="ATG81" s="42"/>
      <c r="ATH81" s="42"/>
      <c r="ATI81" s="42"/>
      <c r="ATJ81" s="42"/>
      <c r="ATK81" s="42"/>
      <c r="ATL81" s="42"/>
      <c r="ATM81" s="42"/>
      <c r="ATN81" s="42"/>
      <c r="ATO81" s="42"/>
      <c r="ATP81" s="42"/>
      <c r="ATQ81" s="42"/>
      <c r="ATR81" s="42"/>
      <c r="ATS81" s="42"/>
      <c r="ATT81" s="42"/>
      <c r="ATU81" s="42"/>
      <c r="ATV81" s="42"/>
      <c r="ATW81" s="42"/>
      <c r="ATX81" s="42"/>
      <c r="ATY81" s="42"/>
      <c r="ATZ81" s="42"/>
      <c r="AUA81" s="42"/>
      <c r="AUB81" s="42"/>
      <c r="AUC81" s="42"/>
      <c r="AUD81" s="42"/>
      <c r="AUE81" s="42"/>
      <c r="AUF81" s="42"/>
      <c r="AUG81" s="42"/>
      <c r="AUH81" s="42"/>
      <c r="AUI81" s="42"/>
      <c r="AUJ81" s="42"/>
      <c r="AUK81" s="42"/>
      <c r="AUL81" s="42"/>
      <c r="AUM81" s="42"/>
      <c r="AUN81" s="42"/>
      <c r="AUO81" s="42"/>
      <c r="AUP81" s="42"/>
      <c r="AUQ81" s="42"/>
      <c r="AUR81" s="42"/>
      <c r="AUS81" s="42"/>
      <c r="AUT81" s="42"/>
      <c r="AUU81" s="42"/>
      <c r="AUV81" s="42"/>
      <c r="AUW81" s="42"/>
      <c r="AUX81" s="42"/>
      <c r="AUY81" s="42"/>
      <c r="AUZ81" s="42"/>
      <c r="AVA81" s="42"/>
      <c r="AVB81" s="42"/>
      <c r="AVC81" s="42"/>
      <c r="AVD81" s="42"/>
      <c r="AVE81" s="42"/>
      <c r="AVF81" s="42"/>
      <c r="AVG81" s="42"/>
      <c r="AVH81" s="42"/>
      <c r="AVI81" s="42"/>
      <c r="AVJ81" s="42"/>
      <c r="AVK81" s="42"/>
      <c r="AVL81" s="42"/>
      <c r="AVM81" s="42"/>
      <c r="AVN81" s="42"/>
      <c r="AVO81" s="42"/>
      <c r="AVP81" s="42"/>
      <c r="AVQ81" s="42"/>
      <c r="AVR81" s="42"/>
      <c r="AVS81" s="42"/>
      <c r="AVT81" s="42"/>
      <c r="AVU81" s="42"/>
      <c r="AVV81" s="42"/>
      <c r="AVW81" s="42"/>
      <c r="AVX81" s="42"/>
      <c r="AVY81" s="42"/>
      <c r="AVZ81" s="42"/>
      <c r="AWA81" s="42"/>
      <c r="AWB81" s="42"/>
      <c r="AWC81" s="42"/>
      <c r="AWD81" s="42"/>
      <c r="AWE81" s="42"/>
      <c r="AWF81" s="42"/>
      <c r="AWG81" s="42"/>
      <c r="AWH81" s="42"/>
      <c r="AWI81" s="42"/>
      <c r="AWJ81" s="42"/>
      <c r="AWK81" s="42"/>
      <c r="AWL81" s="42"/>
      <c r="AWM81" s="42"/>
      <c r="AWN81" s="42"/>
      <c r="AWO81" s="42"/>
      <c r="AWP81" s="42"/>
      <c r="AWQ81" s="42"/>
      <c r="AWR81" s="42"/>
      <c r="AWS81" s="42"/>
      <c r="AWT81" s="42"/>
      <c r="AWU81" s="42"/>
      <c r="AWV81" s="42"/>
      <c r="AWW81" s="42"/>
      <c r="AWX81" s="42"/>
      <c r="AWY81" s="42"/>
      <c r="AWZ81" s="42"/>
      <c r="AXA81" s="42"/>
      <c r="AXB81" s="42"/>
      <c r="AXC81" s="42"/>
      <c r="AXD81" s="42"/>
      <c r="AXE81" s="42"/>
      <c r="AXF81" s="42"/>
      <c r="AXG81" s="42"/>
      <c r="AXH81" s="42"/>
      <c r="AXI81" s="42"/>
      <c r="AXJ81" s="42"/>
      <c r="AXK81" s="42"/>
      <c r="AXL81" s="42"/>
      <c r="AXM81" s="42"/>
      <c r="AXN81" s="42"/>
      <c r="AXO81" s="42"/>
      <c r="AXP81" s="42"/>
      <c r="AXQ81" s="42"/>
      <c r="AXR81" s="42"/>
      <c r="AXS81" s="42"/>
      <c r="AXT81" s="42"/>
      <c r="AXU81" s="42"/>
      <c r="AXV81" s="42"/>
      <c r="AXW81" s="42"/>
      <c r="AXX81" s="42"/>
      <c r="AXY81" s="42"/>
      <c r="AXZ81" s="42"/>
      <c r="AYA81" s="42"/>
      <c r="AYB81" s="42"/>
      <c r="AYC81" s="42"/>
      <c r="AYD81" s="42"/>
      <c r="AYE81" s="42"/>
      <c r="AYF81" s="42"/>
      <c r="AYG81" s="42"/>
      <c r="AYH81" s="42"/>
      <c r="AYI81" s="42"/>
      <c r="AYJ81" s="42"/>
      <c r="AYK81" s="42"/>
      <c r="AYL81" s="42"/>
      <c r="AYM81" s="42"/>
      <c r="AYN81" s="42"/>
      <c r="AYO81" s="42"/>
      <c r="AYP81" s="42"/>
      <c r="AYQ81" s="42"/>
      <c r="AYR81" s="42"/>
      <c r="AYS81" s="42"/>
      <c r="AYT81" s="42"/>
      <c r="AYU81" s="42"/>
      <c r="AYV81" s="42"/>
      <c r="AYW81" s="42"/>
      <c r="AYX81" s="42"/>
      <c r="AYY81" s="42"/>
      <c r="AYZ81" s="42"/>
      <c r="AZA81" s="42"/>
      <c r="AZB81" s="42"/>
      <c r="AZC81" s="42"/>
      <c r="AZD81" s="42"/>
      <c r="AZE81" s="42"/>
      <c r="AZF81" s="42"/>
      <c r="AZG81" s="42"/>
      <c r="AZH81" s="42"/>
      <c r="AZI81" s="42"/>
      <c r="AZJ81" s="42"/>
      <c r="AZK81" s="42"/>
      <c r="AZL81" s="42"/>
      <c r="AZM81" s="42"/>
      <c r="AZN81" s="42"/>
      <c r="AZO81" s="42"/>
      <c r="AZP81" s="42"/>
      <c r="AZQ81" s="42"/>
      <c r="AZR81" s="42"/>
      <c r="AZS81" s="42"/>
      <c r="AZT81" s="42"/>
      <c r="AZU81" s="42"/>
      <c r="AZV81" s="42"/>
      <c r="AZW81" s="42"/>
      <c r="AZX81" s="42"/>
      <c r="AZY81" s="42"/>
      <c r="AZZ81" s="42"/>
      <c r="BAA81" s="42"/>
      <c r="BAB81" s="42"/>
      <c r="BAC81" s="42"/>
      <c r="BAD81" s="42"/>
      <c r="BAE81" s="42"/>
      <c r="BAF81" s="42"/>
      <c r="BAG81" s="42"/>
      <c r="BAH81" s="42"/>
      <c r="BAI81" s="42"/>
      <c r="BAJ81" s="42"/>
      <c r="BAK81" s="42"/>
      <c r="BAL81" s="42"/>
      <c r="BAM81" s="42"/>
      <c r="BAN81" s="42"/>
      <c r="BAO81" s="42"/>
      <c r="BAP81" s="42"/>
      <c r="BAQ81" s="42"/>
      <c r="BAR81" s="42"/>
      <c r="BAS81" s="42"/>
      <c r="BAT81" s="42"/>
      <c r="BAU81" s="42"/>
      <c r="BAV81" s="42"/>
      <c r="BAW81" s="42"/>
      <c r="BAX81" s="42"/>
      <c r="BAY81" s="42"/>
      <c r="BAZ81" s="42"/>
      <c r="BBA81" s="42"/>
      <c r="BBB81" s="42"/>
      <c r="BBC81" s="42"/>
      <c r="BBD81" s="42"/>
      <c r="BBE81" s="42"/>
      <c r="BBF81" s="42"/>
      <c r="BBG81" s="42"/>
      <c r="BBH81" s="42"/>
      <c r="BBI81" s="42"/>
      <c r="BBJ81" s="42"/>
      <c r="BBK81" s="42"/>
      <c r="BBL81" s="42"/>
      <c r="BBM81" s="42"/>
      <c r="BBN81" s="42"/>
      <c r="BBO81" s="42"/>
      <c r="BBP81" s="42"/>
      <c r="BBQ81" s="42"/>
      <c r="BBR81" s="42"/>
      <c r="BBS81" s="42"/>
      <c r="BBT81" s="42"/>
      <c r="BBU81" s="42"/>
      <c r="BBV81" s="42"/>
      <c r="BBW81" s="42"/>
      <c r="BBX81" s="42"/>
      <c r="BBY81" s="42"/>
      <c r="BBZ81" s="42"/>
      <c r="BCA81" s="42"/>
      <c r="BCB81" s="42"/>
      <c r="BCC81" s="42"/>
      <c r="BCD81" s="42"/>
      <c r="BCE81" s="42"/>
      <c r="BCF81" s="42"/>
      <c r="BCG81" s="42"/>
      <c r="BCH81" s="42"/>
      <c r="BCI81" s="42"/>
      <c r="BCJ81" s="42"/>
      <c r="BCK81" s="42"/>
      <c r="BCL81" s="42"/>
      <c r="BCM81" s="42"/>
      <c r="BCN81" s="42"/>
      <c r="BCO81" s="42"/>
      <c r="BCP81" s="42"/>
      <c r="BCQ81" s="42"/>
      <c r="BCR81" s="42"/>
      <c r="BCS81" s="42"/>
      <c r="BCT81" s="42"/>
      <c r="BCU81" s="42"/>
      <c r="BCV81" s="42"/>
      <c r="BCW81" s="42"/>
      <c r="BCX81" s="42"/>
      <c r="BCY81" s="42"/>
      <c r="BCZ81" s="42"/>
      <c r="BDA81" s="42"/>
      <c r="BDB81" s="42"/>
      <c r="BDC81" s="42"/>
      <c r="BDD81" s="42"/>
      <c r="BDE81" s="42"/>
      <c r="BDF81" s="42"/>
      <c r="BDG81" s="42"/>
      <c r="BDH81" s="42"/>
      <c r="BDI81" s="42"/>
      <c r="BDJ81" s="42"/>
      <c r="BDK81" s="42"/>
      <c r="BDL81" s="42"/>
      <c r="BDM81" s="42"/>
      <c r="BDN81" s="42"/>
      <c r="BDO81" s="42"/>
      <c r="BDP81" s="42"/>
      <c r="BDQ81" s="42"/>
      <c r="BDR81" s="42"/>
      <c r="BDS81" s="42"/>
      <c r="BDT81" s="42"/>
      <c r="BDU81" s="42"/>
      <c r="BDV81" s="42"/>
      <c r="BDW81" s="42"/>
      <c r="BDX81" s="42"/>
      <c r="BDY81" s="42"/>
      <c r="BDZ81" s="42"/>
      <c r="BEA81" s="42"/>
      <c r="BEB81" s="42"/>
      <c r="BEC81" s="42"/>
      <c r="BED81" s="42"/>
      <c r="BEE81" s="42"/>
      <c r="BEF81" s="42"/>
      <c r="BEG81" s="42"/>
      <c r="BEH81" s="42"/>
      <c r="BEI81" s="42"/>
      <c r="BEJ81" s="42"/>
      <c r="BEK81" s="42"/>
      <c r="BEL81" s="42"/>
      <c r="BEM81" s="42"/>
      <c r="BEN81" s="42"/>
      <c r="BEO81" s="42"/>
      <c r="BEP81" s="42"/>
      <c r="BEQ81" s="42"/>
      <c r="BER81" s="42"/>
      <c r="BES81" s="42"/>
      <c r="BET81" s="42"/>
      <c r="BEU81" s="42"/>
      <c r="BEV81" s="42"/>
      <c r="BEW81" s="42"/>
      <c r="BEX81" s="42"/>
      <c r="BEY81" s="42"/>
      <c r="BEZ81" s="42"/>
      <c r="BFA81" s="42"/>
      <c r="BFB81" s="42"/>
      <c r="BFC81" s="42"/>
      <c r="BFD81" s="42"/>
      <c r="BFE81" s="42"/>
      <c r="BFF81" s="42"/>
      <c r="BFG81" s="42"/>
      <c r="BFH81" s="42"/>
      <c r="BFI81" s="42"/>
      <c r="BFJ81" s="42"/>
      <c r="BFK81" s="42"/>
      <c r="BFL81" s="42"/>
      <c r="BFM81" s="42"/>
      <c r="BFN81" s="42"/>
      <c r="BFO81" s="42"/>
      <c r="BFP81" s="42"/>
      <c r="BFQ81" s="42"/>
      <c r="BFR81" s="42"/>
      <c r="BFS81" s="42"/>
      <c r="BFT81" s="42"/>
      <c r="BFU81" s="42"/>
      <c r="BFV81" s="42"/>
      <c r="BFW81" s="42"/>
      <c r="BFX81" s="42"/>
      <c r="BFY81" s="42"/>
      <c r="BFZ81" s="42"/>
      <c r="BGA81" s="42"/>
      <c r="BGB81" s="42"/>
      <c r="BGC81" s="42"/>
      <c r="BGD81" s="42"/>
      <c r="BGE81" s="42"/>
      <c r="BGF81" s="42"/>
      <c r="BGG81" s="42"/>
      <c r="BGH81" s="42"/>
      <c r="BGI81" s="42"/>
      <c r="BGJ81" s="42"/>
      <c r="BGK81" s="42"/>
      <c r="BGL81" s="42"/>
      <c r="BGM81" s="42"/>
      <c r="BGN81" s="42"/>
      <c r="BGO81" s="42"/>
      <c r="BGP81" s="42"/>
      <c r="BGQ81" s="42"/>
      <c r="BGR81" s="42"/>
      <c r="BGS81" s="42"/>
      <c r="BGT81" s="42"/>
      <c r="BGU81" s="42"/>
      <c r="BGV81" s="42"/>
      <c r="BGW81" s="42"/>
      <c r="BGX81" s="42"/>
      <c r="BGY81" s="42"/>
      <c r="BGZ81" s="42"/>
      <c r="BHA81" s="42"/>
      <c r="BHB81" s="42"/>
      <c r="BHC81" s="42"/>
      <c r="BHD81" s="42"/>
      <c r="BHE81" s="42"/>
      <c r="BHF81" s="42"/>
      <c r="BHG81" s="42"/>
      <c r="BHH81" s="42"/>
      <c r="BHI81" s="42"/>
      <c r="BHJ81" s="42"/>
      <c r="BHK81" s="42"/>
      <c r="BHL81" s="42"/>
      <c r="BHM81" s="42"/>
      <c r="BHN81" s="42"/>
      <c r="BHO81" s="42"/>
      <c r="BHP81" s="42"/>
      <c r="BHQ81" s="42"/>
      <c r="BHR81" s="42"/>
      <c r="BHS81" s="42"/>
      <c r="BHT81" s="42"/>
      <c r="BHU81" s="42"/>
      <c r="BHV81" s="42"/>
      <c r="BHW81" s="42"/>
      <c r="BHX81" s="42"/>
      <c r="BHY81" s="42"/>
      <c r="BHZ81" s="42"/>
      <c r="BIA81" s="42"/>
      <c r="BIB81" s="42"/>
      <c r="BIC81" s="42"/>
      <c r="BID81" s="42"/>
      <c r="BIE81" s="42"/>
      <c r="BIF81" s="42"/>
      <c r="BIG81" s="42"/>
      <c r="BIH81" s="42"/>
      <c r="BII81" s="42"/>
      <c r="BIJ81" s="42"/>
      <c r="BIK81" s="42"/>
      <c r="BIL81" s="42"/>
      <c r="BIM81" s="42"/>
      <c r="BIN81" s="42"/>
      <c r="BIO81" s="42"/>
      <c r="BIP81" s="42"/>
      <c r="BIQ81" s="42"/>
      <c r="BIR81" s="42"/>
      <c r="BIS81" s="42"/>
      <c r="BIT81" s="42"/>
      <c r="BIU81" s="42"/>
      <c r="BIV81" s="42"/>
      <c r="BIW81" s="42"/>
      <c r="BIX81" s="42"/>
      <c r="BIY81" s="42"/>
      <c r="BIZ81" s="42"/>
      <c r="BJA81" s="42"/>
      <c r="BJB81" s="42"/>
      <c r="BJC81" s="42"/>
      <c r="BJD81" s="42"/>
      <c r="BJE81" s="42"/>
      <c r="BJF81" s="42"/>
      <c r="BJG81" s="42"/>
      <c r="BJH81" s="42"/>
      <c r="BJI81" s="42"/>
      <c r="BJJ81" s="42"/>
      <c r="BJK81" s="42"/>
      <c r="BJL81" s="42"/>
      <c r="BJM81" s="42"/>
      <c r="BJN81" s="42"/>
      <c r="BJO81" s="42"/>
      <c r="BJP81" s="42"/>
      <c r="BJQ81" s="42"/>
      <c r="BJR81" s="42"/>
      <c r="BJS81" s="42"/>
      <c r="BJT81" s="42"/>
      <c r="BJU81" s="42"/>
      <c r="BJV81" s="42"/>
      <c r="BJW81" s="42"/>
      <c r="BJX81" s="42"/>
      <c r="BJY81" s="42"/>
      <c r="BJZ81" s="42"/>
      <c r="BKA81" s="42"/>
      <c r="BKB81" s="42"/>
      <c r="BKC81" s="42"/>
      <c r="BKD81" s="42"/>
      <c r="BKE81" s="42"/>
      <c r="BKF81" s="42"/>
      <c r="BKG81" s="42"/>
      <c r="BKH81" s="42"/>
      <c r="BKI81" s="42"/>
      <c r="BKJ81" s="42"/>
      <c r="BKK81" s="42"/>
      <c r="BKL81" s="42"/>
      <c r="BKM81" s="42"/>
      <c r="BKN81" s="42"/>
      <c r="BKO81" s="42"/>
      <c r="BKP81" s="42"/>
      <c r="BKQ81" s="42"/>
      <c r="BKR81" s="42"/>
      <c r="BKS81" s="42"/>
      <c r="BKT81" s="42"/>
      <c r="BKU81" s="42"/>
      <c r="BKV81" s="42"/>
      <c r="BKW81" s="42"/>
      <c r="BKX81" s="42"/>
      <c r="BKY81" s="42"/>
      <c r="BKZ81" s="42"/>
      <c r="BLA81" s="42"/>
      <c r="BLB81" s="42"/>
      <c r="BLC81" s="42"/>
      <c r="BLD81" s="42"/>
      <c r="BLE81" s="42"/>
      <c r="BLF81" s="42"/>
      <c r="BLG81" s="42"/>
      <c r="BLH81" s="42"/>
      <c r="BLI81" s="42"/>
      <c r="BLJ81" s="42"/>
      <c r="BLK81" s="42"/>
      <c r="BLL81" s="42"/>
      <c r="BLM81" s="42"/>
      <c r="BLN81" s="42"/>
      <c r="BLO81" s="42"/>
      <c r="BLP81" s="42"/>
      <c r="BLQ81" s="42"/>
      <c r="BLR81" s="42"/>
      <c r="BLS81" s="42"/>
      <c r="BLT81" s="42"/>
      <c r="BLU81" s="42"/>
      <c r="BLV81" s="42"/>
      <c r="BLW81" s="42"/>
      <c r="BLX81" s="42"/>
      <c r="BLY81" s="42"/>
      <c r="BLZ81" s="42"/>
      <c r="BMA81" s="42"/>
      <c r="BMB81" s="42"/>
      <c r="BMC81" s="42"/>
      <c r="BMD81" s="42"/>
      <c r="BME81" s="42"/>
      <c r="BMF81" s="42"/>
      <c r="BMG81" s="42"/>
      <c r="BMH81" s="42"/>
      <c r="BMI81" s="42"/>
      <c r="BMJ81" s="42"/>
      <c r="BMK81" s="42"/>
      <c r="BML81" s="42"/>
      <c r="BMM81" s="42"/>
      <c r="BMN81" s="42"/>
      <c r="BMO81" s="42"/>
      <c r="BMP81" s="42"/>
      <c r="BMQ81" s="42"/>
      <c r="BMR81" s="42"/>
      <c r="BMS81" s="42"/>
      <c r="BMT81" s="42"/>
      <c r="BMU81" s="42"/>
      <c r="BMV81" s="42"/>
      <c r="BMW81" s="42"/>
      <c r="BMX81" s="42"/>
      <c r="BMY81" s="42"/>
      <c r="BMZ81" s="42"/>
      <c r="BNA81" s="42"/>
      <c r="BNB81" s="42"/>
      <c r="BNC81" s="42"/>
      <c r="BND81" s="42"/>
      <c r="BNE81" s="42"/>
      <c r="BNF81" s="42"/>
      <c r="BNG81" s="42"/>
      <c r="BNH81" s="42"/>
      <c r="BNI81" s="42"/>
      <c r="BNJ81" s="42"/>
      <c r="BNK81" s="42"/>
      <c r="BNL81" s="42"/>
      <c r="BNM81" s="42"/>
      <c r="BNN81" s="42"/>
      <c r="BNO81" s="42"/>
      <c r="BNP81" s="42"/>
      <c r="BNQ81" s="42"/>
      <c r="BNR81" s="42"/>
      <c r="BNS81" s="42"/>
      <c r="BNT81" s="42"/>
      <c r="BNU81" s="42"/>
      <c r="BNV81" s="42"/>
      <c r="BNW81" s="42"/>
      <c r="BNX81" s="42"/>
      <c r="BNY81" s="42"/>
      <c r="BNZ81" s="42"/>
      <c r="BOA81" s="42"/>
      <c r="BOB81" s="42"/>
      <c r="BOC81" s="42"/>
      <c r="BOD81" s="42"/>
      <c r="BOE81" s="42"/>
      <c r="BOF81" s="42"/>
      <c r="BOG81" s="42"/>
      <c r="BOH81" s="42"/>
      <c r="BOI81" s="42"/>
      <c r="BOJ81" s="42"/>
      <c r="BOK81" s="42"/>
      <c r="BOL81" s="42"/>
      <c r="BOM81" s="42"/>
      <c r="BON81" s="42"/>
      <c r="BOO81" s="42"/>
      <c r="BOP81" s="42"/>
      <c r="BOQ81" s="42"/>
      <c r="BOR81" s="42"/>
      <c r="BOS81" s="42"/>
      <c r="BOT81" s="42"/>
      <c r="BOU81" s="42"/>
      <c r="BOV81" s="42"/>
      <c r="BOW81" s="42"/>
      <c r="BOX81" s="42"/>
      <c r="BOY81" s="42"/>
      <c r="BOZ81" s="42"/>
      <c r="BPA81" s="42"/>
      <c r="BPB81" s="42"/>
      <c r="BPC81" s="42"/>
      <c r="BPD81" s="42"/>
      <c r="BPE81" s="42"/>
      <c r="BPF81" s="42"/>
      <c r="BPG81" s="42"/>
      <c r="BPH81" s="42"/>
      <c r="BPI81" s="42"/>
      <c r="BPJ81" s="42"/>
      <c r="BPK81" s="42"/>
      <c r="BPL81" s="42"/>
      <c r="BPM81" s="42"/>
      <c r="BPN81" s="42"/>
      <c r="BPO81" s="42"/>
      <c r="BPP81" s="42"/>
      <c r="BPQ81" s="42"/>
      <c r="BPR81" s="42"/>
      <c r="BPS81" s="42"/>
      <c r="BPT81" s="42"/>
      <c r="BPU81" s="42"/>
      <c r="BPV81" s="42"/>
      <c r="BPW81" s="42"/>
      <c r="BPX81" s="42"/>
      <c r="BPY81" s="42"/>
      <c r="BPZ81" s="42"/>
      <c r="BQA81" s="42"/>
      <c r="BQB81" s="42"/>
      <c r="BQC81" s="42"/>
      <c r="BQD81" s="42"/>
      <c r="BQE81" s="42"/>
      <c r="BQF81" s="42"/>
      <c r="BQG81" s="42"/>
      <c r="BQH81" s="42"/>
      <c r="BQI81" s="42"/>
      <c r="BQJ81" s="42"/>
      <c r="BQK81" s="42"/>
      <c r="BQL81" s="42"/>
      <c r="BQM81" s="42"/>
      <c r="BQN81" s="42"/>
      <c r="BQO81" s="42"/>
      <c r="BQP81" s="42"/>
      <c r="BQQ81" s="42"/>
      <c r="BQR81" s="42"/>
      <c r="BQS81" s="42"/>
      <c r="BQT81" s="42"/>
      <c r="BQU81" s="42"/>
      <c r="BQV81" s="42"/>
      <c r="BQW81" s="42"/>
      <c r="BQX81" s="42"/>
      <c r="BQY81" s="42"/>
      <c r="BQZ81" s="42"/>
      <c r="BRA81" s="42"/>
      <c r="BRB81" s="42"/>
      <c r="BRC81" s="42"/>
      <c r="BRD81" s="42"/>
      <c r="BRE81" s="42"/>
      <c r="BRF81" s="42"/>
      <c r="BRG81" s="42"/>
      <c r="BRH81" s="42"/>
      <c r="BRI81" s="42"/>
      <c r="BRJ81" s="42"/>
      <c r="BRK81" s="42"/>
      <c r="BRL81" s="42"/>
      <c r="BRM81" s="42"/>
      <c r="BRN81" s="42"/>
      <c r="BRO81" s="42"/>
      <c r="BRP81" s="42"/>
      <c r="BRQ81" s="42"/>
      <c r="BRR81" s="42"/>
      <c r="BRS81" s="42"/>
      <c r="BRT81" s="42"/>
      <c r="BRU81" s="42"/>
      <c r="BRV81" s="42"/>
      <c r="BRW81" s="42"/>
      <c r="BRX81" s="42"/>
      <c r="BRY81" s="42"/>
      <c r="BRZ81" s="42"/>
      <c r="BSA81" s="42"/>
      <c r="BSB81" s="42"/>
      <c r="BSC81" s="42"/>
      <c r="BSD81" s="42"/>
      <c r="BSE81" s="42"/>
      <c r="BSF81" s="42"/>
      <c r="BSG81" s="42"/>
      <c r="BSH81" s="42"/>
      <c r="BSI81" s="42"/>
      <c r="BSJ81" s="42"/>
      <c r="BSK81" s="42"/>
      <c r="BSL81" s="42"/>
      <c r="BSM81" s="42"/>
      <c r="BSN81" s="42"/>
      <c r="BSO81" s="42"/>
      <c r="BSP81" s="42"/>
      <c r="BSQ81" s="42"/>
      <c r="BSR81" s="42"/>
      <c r="BSS81" s="42"/>
      <c r="BST81" s="42"/>
      <c r="BSU81" s="42"/>
      <c r="BSV81" s="42"/>
      <c r="BSW81" s="42"/>
      <c r="BSX81" s="42"/>
      <c r="BSY81" s="42"/>
      <c r="BSZ81" s="42"/>
      <c r="BTA81" s="42"/>
      <c r="BTB81" s="42"/>
      <c r="BTC81" s="42"/>
      <c r="BTD81" s="42"/>
      <c r="BTE81" s="42"/>
      <c r="BTF81" s="42"/>
      <c r="BTG81" s="42"/>
      <c r="BTH81" s="42"/>
      <c r="BTI81" s="42"/>
      <c r="BTJ81" s="42"/>
      <c r="BTK81" s="42"/>
      <c r="BTL81" s="42"/>
      <c r="BTM81" s="42"/>
      <c r="BTN81" s="42"/>
      <c r="BTO81" s="42"/>
      <c r="BTP81" s="42"/>
      <c r="BTQ81" s="42"/>
      <c r="BTR81" s="42"/>
      <c r="BTS81" s="42"/>
      <c r="BTT81" s="42"/>
      <c r="BTU81" s="42"/>
      <c r="BTV81" s="42"/>
      <c r="BTW81" s="42"/>
      <c r="BTX81" s="42"/>
      <c r="BTY81" s="42"/>
      <c r="BTZ81" s="42"/>
      <c r="BUA81" s="42"/>
      <c r="BUB81" s="42"/>
      <c r="BUC81" s="42"/>
      <c r="BUD81" s="42"/>
      <c r="BUE81" s="42"/>
      <c r="BUF81" s="42"/>
      <c r="BUG81" s="42"/>
      <c r="BUH81" s="42"/>
      <c r="BUI81" s="42"/>
      <c r="BUJ81" s="42"/>
      <c r="BUK81" s="42"/>
      <c r="BUL81" s="42"/>
      <c r="BUM81" s="42"/>
      <c r="BUN81" s="42"/>
      <c r="BUO81" s="42"/>
      <c r="BUP81" s="42"/>
      <c r="BUQ81" s="42"/>
      <c r="BUR81" s="42"/>
      <c r="BUS81" s="42"/>
      <c r="BUT81" s="42"/>
      <c r="BUU81" s="42"/>
      <c r="BUV81" s="42"/>
      <c r="BUW81" s="42"/>
      <c r="BUX81" s="42"/>
      <c r="BUY81" s="42"/>
      <c r="BUZ81" s="42"/>
      <c r="BVA81" s="42"/>
      <c r="BVB81" s="42"/>
      <c r="BVC81" s="42"/>
      <c r="BVD81" s="42"/>
      <c r="BVE81" s="42"/>
      <c r="BVF81" s="42"/>
      <c r="BVG81" s="42"/>
      <c r="BVH81" s="42"/>
      <c r="BVI81" s="42"/>
      <c r="BVJ81" s="42"/>
      <c r="BVK81" s="42"/>
      <c r="BVL81" s="42"/>
      <c r="BVM81" s="42"/>
      <c r="BVN81" s="42"/>
      <c r="BVO81" s="42"/>
      <c r="BVP81" s="42"/>
      <c r="BVQ81" s="42"/>
      <c r="BVR81" s="42"/>
      <c r="BVS81" s="42"/>
      <c r="BVT81" s="42"/>
      <c r="BVU81" s="42"/>
      <c r="BVV81" s="42"/>
      <c r="BVW81" s="42"/>
      <c r="BVX81" s="42"/>
      <c r="BVY81" s="42"/>
      <c r="BVZ81" s="42"/>
      <c r="BWA81" s="42"/>
      <c r="BWB81" s="42"/>
      <c r="BWC81" s="42"/>
      <c r="BWD81" s="42"/>
      <c r="BWE81" s="42"/>
      <c r="BWF81" s="42"/>
      <c r="BWG81" s="42"/>
      <c r="BWH81" s="42"/>
      <c r="BWI81" s="42"/>
      <c r="BWJ81" s="42"/>
      <c r="BWK81" s="42"/>
      <c r="BWL81" s="42"/>
      <c r="BWM81" s="42"/>
      <c r="BWN81" s="42"/>
      <c r="BWO81" s="42"/>
      <c r="BWP81" s="42"/>
      <c r="BWQ81" s="42"/>
      <c r="BWR81" s="42"/>
      <c r="BWS81" s="42"/>
      <c r="BWT81" s="42"/>
      <c r="BWU81" s="42"/>
      <c r="BWV81" s="42"/>
      <c r="BWW81" s="42"/>
      <c r="BWX81" s="42"/>
      <c r="BWY81" s="42"/>
      <c r="BWZ81" s="42"/>
      <c r="BXA81" s="42"/>
      <c r="BXB81" s="42"/>
      <c r="BXC81" s="42"/>
      <c r="BXD81" s="42"/>
      <c r="BXE81" s="42"/>
      <c r="BXF81" s="42"/>
      <c r="BXG81" s="42"/>
      <c r="BXH81" s="42"/>
      <c r="BXI81" s="42"/>
      <c r="BXJ81" s="42"/>
      <c r="BXK81" s="42"/>
      <c r="BXL81" s="42"/>
      <c r="BXM81" s="42"/>
      <c r="BXN81" s="42"/>
      <c r="BXO81" s="42"/>
      <c r="BXP81" s="42"/>
      <c r="BXQ81" s="42"/>
      <c r="BXR81" s="42"/>
      <c r="BXS81" s="42"/>
      <c r="BXT81" s="42"/>
      <c r="BXU81" s="42"/>
      <c r="BXV81" s="42"/>
      <c r="BXW81" s="42"/>
      <c r="BXX81" s="42"/>
      <c r="BXY81" s="42"/>
      <c r="BXZ81" s="42"/>
      <c r="BYA81" s="42"/>
      <c r="BYB81" s="42"/>
      <c r="BYC81" s="42"/>
      <c r="BYD81" s="42"/>
      <c r="BYE81" s="42"/>
      <c r="BYF81" s="42"/>
      <c r="BYG81" s="42"/>
      <c r="BYH81" s="42"/>
      <c r="BYI81" s="42"/>
      <c r="BYJ81" s="42"/>
      <c r="BYK81" s="42"/>
      <c r="BYL81" s="42"/>
      <c r="BYM81" s="42"/>
      <c r="BYN81" s="42"/>
      <c r="BYO81" s="42"/>
      <c r="BYP81" s="42"/>
      <c r="BYQ81" s="42"/>
      <c r="BYR81" s="42"/>
      <c r="BYS81" s="42"/>
      <c r="BYT81" s="42"/>
      <c r="BYU81" s="42"/>
      <c r="BYV81" s="42"/>
      <c r="BYW81" s="42"/>
      <c r="BYX81" s="42"/>
      <c r="BYY81" s="42"/>
      <c r="BYZ81" s="42"/>
      <c r="BZA81" s="42"/>
      <c r="BZB81" s="42"/>
      <c r="BZC81" s="42"/>
      <c r="BZD81" s="42"/>
      <c r="BZE81" s="42"/>
      <c r="BZF81" s="42"/>
      <c r="BZG81" s="42"/>
      <c r="BZH81" s="42"/>
      <c r="BZI81" s="42"/>
      <c r="BZJ81" s="42"/>
      <c r="BZK81" s="42"/>
      <c r="BZL81" s="42"/>
      <c r="BZM81" s="42"/>
      <c r="BZN81" s="42"/>
      <c r="BZO81" s="42"/>
      <c r="BZP81" s="42"/>
      <c r="BZQ81" s="42"/>
      <c r="BZR81" s="42"/>
      <c r="BZS81" s="42"/>
      <c r="BZT81" s="42"/>
      <c r="BZU81" s="42"/>
      <c r="BZV81" s="42"/>
      <c r="BZW81" s="42"/>
      <c r="BZX81" s="42"/>
      <c r="BZY81" s="42"/>
      <c r="BZZ81" s="42"/>
      <c r="CAA81" s="42"/>
      <c r="CAB81" s="42"/>
      <c r="CAC81" s="42"/>
      <c r="CAD81" s="42"/>
      <c r="CAE81" s="42"/>
      <c r="CAF81" s="42"/>
      <c r="CAG81" s="42"/>
      <c r="CAH81" s="42"/>
      <c r="CAI81" s="42"/>
      <c r="CAJ81" s="42"/>
      <c r="CAK81" s="42"/>
      <c r="CAL81" s="42"/>
      <c r="CAM81" s="42"/>
      <c r="CAN81" s="42"/>
      <c r="CAO81" s="42"/>
      <c r="CAP81" s="42"/>
      <c r="CAQ81" s="42"/>
      <c r="CAR81" s="42"/>
      <c r="CAS81" s="42"/>
      <c r="CAT81" s="42"/>
      <c r="CAU81" s="42"/>
      <c r="CAV81" s="42"/>
      <c r="CAW81" s="42"/>
      <c r="CAX81" s="42"/>
      <c r="CAY81" s="42"/>
      <c r="CAZ81" s="42"/>
      <c r="CBA81" s="42"/>
      <c r="CBB81" s="42"/>
      <c r="CBC81" s="42"/>
      <c r="CBD81" s="42"/>
      <c r="CBE81" s="42"/>
      <c r="CBF81" s="42"/>
      <c r="CBG81" s="42"/>
      <c r="CBH81" s="42"/>
      <c r="CBI81" s="42"/>
      <c r="CBJ81" s="42"/>
      <c r="CBK81" s="42"/>
      <c r="CBL81" s="42"/>
      <c r="CBM81" s="42"/>
      <c r="CBN81" s="42"/>
      <c r="CBO81" s="42"/>
      <c r="CBP81" s="42"/>
      <c r="CBQ81" s="42"/>
      <c r="CBR81" s="42"/>
      <c r="CBS81" s="42"/>
      <c r="CBT81" s="42"/>
      <c r="CBU81" s="42"/>
      <c r="CBV81" s="42"/>
      <c r="CBW81" s="42"/>
      <c r="CBX81" s="42"/>
      <c r="CBY81" s="42"/>
      <c r="CBZ81" s="42"/>
      <c r="CCA81" s="42"/>
      <c r="CCB81" s="42"/>
      <c r="CCC81" s="42"/>
      <c r="CCD81" s="42"/>
      <c r="CCE81" s="42"/>
      <c r="CCF81" s="42"/>
      <c r="CCG81" s="42"/>
      <c r="CCH81" s="42"/>
      <c r="CCI81" s="42"/>
      <c r="CCJ81" s="42"/>
      <c r="CCK81" s="42"/>
      <c r="CCL81" s="42"/>
      <c r="CCM81" s="42"/>
      <c r="CCN81" s="42"/>
      <c r="CCO81" s="42"/>
      <c r="CCP81" s="42"/>
      <c r="CCQ81" s="42"/>
      <c r="CCR81" s="42"/>
      <c r="CCS81" s="42"/>
      <c r="CCT81" s="42"/>
      <c r="CCU81" s="42"/>
      <c r="CCV81" s="42"/>
      <c r="CCW81" s="42"/>
      <c r="CCX81" s="42"/>
      <c r="CCY81" s="42"/>
      <c r="CCZ81" s="42"/>
      <c r="CDA81" s="42"/>
      <c r="CDB81" s="42"/>
      <c r="CDC81" s="42"/>
      <c r="CDD81" s="42"/>
      <c r="CDE81" s="42"/>
      <c r="CDF81" s="42"/>
      <c r="CDG81" s="42"/>
      <c r="CDH81" s="42"/>
      <c r="CDI81" s="42"/>
      <c r="CDJ81" s="42"/>
      <c r="CDK81" s="42"/>
      <c r="CDL81" s="42"/>
      <c r="CDM81" s="42"/>
      <c r="CDN81" s="42"/>
      <c r="CDO81" s="42"/>
      <c r="CDP81" s="42"/>
      <c r="CDQ81" s="42"/>
      <c r="CDR81" s="42"/>
      <c r="CDS81" s="42"/>
      <c r="CDT81" s="42"/>
      <c r="CDU81" s="42"/>
      <c r="CDV81" s="42"/>
      <c r="CDW81" s="42"/>
      <c r="CDX81" s="42"/>
      <c r="CDY81" s="42"/>
      <c r="CDZ81" s="42"/>
      <c r="CEA81" s="42"/>
      <c r="CEB81" s="42"/>
      <c r="CEC81" s="42"/>
      <c r="CED81" s="42"/>
      <c r="CEE81" s="42"/>
      <c r="CEF81" s="42"/>
      <c r="CEG81" s="42"/>
      <c r="CEH81" s="42"/>
      <c r="CEI81" s="42"/>
      <c r="CEJ81" s="42"/>
      <c r="CEK81" s="42"/>
      <c r="CEL81" s="42"/>
      <c r="CEM81" s="42"/>
      <c r="CEN81" s="42"/>
      <c r="CEO81" s="42"/>
      <c r="CEP81" s="42"/>
      <c r="CEQ81" s="42"/>
      <c r="CER81" s="42"/>
      <c r="CES81" s="42"/>
      <c r="CET81" s="42"/>
      <c r="CEU81" s="42"/>
      <c r="CEV81" s="42"/>
      <c r="CEW81" s="42"/>
      <c r="CEX81" s="42"/>
      <c r="CEY81" s="42"/>
      <c r="CEZ81" s="42"/>
      <c r="CFA81" s="42"/>
      <c r="CFB81" s="42"/>
      <c r="CFC81" s="42"/>
      <c r="CFD81" s="42"/>
      <c r="CFE81" s="42"/>
      <c r="CFF81" s="42"/>
      <c r="CFG81" s="42"/>
      <c r="CFH81" s="42"/>
      <c r="CFI81" s="42"/>
      <c r="CFJ81" s="42"/>
      <c r="CFK81" s="42"/>
      <c r="CFL81" s="42"/>
      <c r="CFM81" s="42"/>
      <c r="CFN81" s="42"/>
      <c r="CFO81" s="42"/>
      <c r="CFP81" s="42"/>
      <c r="CFQ81" s="42"/>
      <c r="CFR81" s="42"/>
      <c r="CFS81" s="42"/>
      <c r="CFT81" s="42"/>
      <c r="CFU81" s="42"/>
      <c r="CFV81" s="42"/>
      <c r="CFW81" s="42"/>
      <c r="CFX81" s="42"/>
      <c r="CFY81" s="42"/>
      <c r="CFZ81" s="42"/>
      <c r="CGA81" s="42"/>
      <c r="CGB81" s="42"/>
      <c r="CGC81" s="42"/>
      <c r="CGD81" s="42"/>
      <c r="CGE81" s="42"/>
      <c r="CGF81" s="42"/>
      <c r="CGG81" s="42"/>
      <c r="CGH81" s="42"/>
      <c r="CGI81" s="42"/>
      <c r="CGJ81" s="42"/>
      <c r="CGK81" s="42"/>
      <c r="CGL81" s="42"/>
      <c r="CGM81" s="42"/>
      <c r="CGN81" s="42"/>
      <c r="CGO81" s="42"/>
      <c r="CGP81" s="42"/>
      <c r="CGQ81" s="42"/>
      <c r="CGR81" s="42"/>
      <c r="CGS81" s="42"/>
      <c r="CGT81" s="42"/>
      <c r="CGU81" s="42"/>
      <c r="CGV81" s="42"/>
      <c r="CGW81" s="42"/>
      <c r="CGX81" s="42"/>
      <c r="CGY81" s="42"/>
      <c r="CGZ81" s="42"/>
      <c r="CHA81" s="42"/>
      <c r="CHB81" s="42"/>
      <c r="CHC81" s="42"/>
      <c r="CHD81" s="42"/>
      <c r="CHE81" s="42"/>
      <c r="CHF81" s="42"/>
      <c r="CHG81" s="42"/>
      <c r="CHH81" s="42"/>
      <c r="CHI81" s="42"/>
      <c r="CHJ81" s="42"/>
      <c r="CHK81" s="42"/>
      <c r="CHL81" s="42"/>
      <c r="CHM81" s="42"/>
      <c r="CHN81" s="42"/>
      <c r="CHO81" s="42"/>
      <c r="CHP81" s="42"/>
      <c r="CHQ81" s="42"/>
      <c r="CHR81" s="42"/>
      <c r="CHS81" s="42"/>
      <c r="CHT81" s="42"/>
      <c r="CHU81" s="42"/>
      <c r="CHV81" s="42"/>
      <c r="CHW81" s="42"/>
      <c r="CHX81" s="42"/>
      <c r="CHY81" s="42"/>
      <c r="CHZ81" s="42"/>
      <c r="CIA81" s="42"/>
      <c r="CIB81" s="42"/>
      <c r="CIC81" s="42"/>
      <c r="CID81" s="42"/>
      <c r="CIE81" s="42"/>
      <c r="CIF81" s="42"/>
      <c r="CIG81" s="42"/>
      <c r="CIH81" s="42"/>
      <c r="CII81" s="42"/>
      <c r="CIJ81" s="42"/>
      <c r="CIK81" s="42"/>
      <c r="CIL81" s="42"/>
      <c r="CIM81" s="42"/>
      <c r="CIN81" s="42"/>
      <c r="CIO81" s="42"/>
      <c r="CIP81" s="42"/>
      <c r="CIQ81" s="42"/>
      <c r="CIR81" s="42"/>
      <c r="CIS81" s="42"/>
      <c r="CIT81" s="42"/>
      <c r="CIU81" s="42"/>
      <c r="CIV81" s="42"/>
      <c r="CIW81" s="42"/>
      <c r="CIX81" s="42"/>
      <c r="CIY81" s="42"/>
      <c r="CIZ81" s="42"/>
      <c r="CJA81" s="42"/>
      <c r="CJB81" s="42"/>
      <c r="CJC81" s="42"/>
      <c r="CJD81" s="42"/>
      <c r="CJE81" s="42"/>
      <c r="CJF81" s="42"/>
      <c r="CJG81" s="42"/>
      <c r="CJH81" s="42"/>
      <c r="CJI81" s="42"/>
      <c r="CJJ81" s="42"/>
      <c r="CJK81" s="42"/>
      <c r="CJL81" s="42"/>
      <c r="CJM81" s="42"/>
      <c r="CJN81" s="42"/>
      <c r="CJO81" s="42"/>
      <c r="CJP81" s="42"/>
      <c r="CJQ81" s="42"/>
      <c r="CJR81" s="42"/>
      <c r="CJS81" s="42"/>
      <c r="CJT81" s="42"/>
      <c r="CJU81" s="42"/>
      <c r="CJV81" s="42"/>
      <c r="CJW81" s="42"/>
      <c r="CJX81" s="42"/>
      <c r="CJY81" s="42"/>
      <c r="CJZ81" s="42"/>
      <c r="CKA81" s="42"/>
      <c r="CKB81" s="42"/>
      <c r="CKC81" s="42"/>
      <c r="CKD81" s="42"/>
      <c r="CKE81" s="42"/>
      <c r="CKF81" s="42"/>
      <c r="CKG81" s="42"/>
      <c r="CKH81" s="42"/>
      <c r="CKI81" s="42"/>
      <c r="CKJ81" s="42"/>
      <c r="CKK81" s="42"/>
      <c r="CKL81" s="42"/>
      <c r="CKM81" s="42"/>
      <c r="CKN81" s="42"/>
      <c r="CKO81" s="42"/>
      <c r="CKP81" s="42"/>
      <c r="CKQ81" s="42"/>
      <c r="CKR81" s="42"/>
      <c r="CKS81" s="42"/>
      <c r="CKT81" s="42"/>
      <c r="CKU81" s="42"/>
      <c r="CKV81" s="42"/>
      <c r="CKW81" s="42"/>
      <c r="CKX81" s="42"/>
      <c r="CKY81" s="42"/>
      <c r="CKZ81" s="42"/>
      <c r="CLA81" s="42"/>
      <c r="CLB81" s="42"/>
      <c r="CLC81" s="42"/>
      <c r="CLD81" s="42"/>
      <c r="CLE81" s="42"/>
      <c r="CLF81" s="42"/>
      <c r="CLG81" s="42"/>
      <c r="CLH81" s="42"/>
      <c r="CLI81" s="42"/>
      <c r="CLJ81" s="42"/>
      <c r="CLK81" s="42"/>
      <c r="CLL81" s="42"/>
      <c r="CLM81" s="42"/>
      <c r="CLN81" s="42"/>
      <c r="CLO81" s="42"/>
      <c r="CLP81" s="42"/>
      <c r="CLQ81" s="42"/>
      <c r="CLR81" s="42"/>
      <c r="CLS81" s="42"/>
      <c r="CLT81" s="42"/>
      <c r="CLU81" s="42"/>
      <c r="CLV81" s="42"/>
      <c r="CLW81" s="42"/>
      <c r="CLX81" s="42"/>
      <c r="CLY81" s="42"/>
      <c r="CLZ81" s="42"/>
      <c r="CMA81" s="42"/>
      <c r="CMB81" s="42"/>
      <c r="CMC81" s="42"/>
      <c r="CMD81" s="42"/>
      <c r="CME81" s="42"/>
      <c r="CMF81" s="42"/>
      <c r="CMG81" s="42"/>
      <c r="CMH81" s="42"/>
      <c r="CMI81" s="42"/>
      <c r="CMJ81" s="42"/>
      <c r="CMK81" s="42"/>
      <c r="CML81" s="42"/>
      <c r="CMM81" s="42"/>
      <c r="CMN81" s="42"/>
      <c r="CMO81" s="42"/>
      <c r="CMP81" s="42"/>
      <c r="CMQ81" s="42"/>
      <c r="CMR81" s="42"/>
      <c r="CMS81" s="42"/>
      <c r="CMT81" s="42"/>
      <c r="CMU81" s="42"/>
      <c r="CMV81" s="42"/>
      <c r="CMW81" s="42"/>
      <c r="CMX81" s="42"/>
      <c r="CMY81" s="42"/>
      <c r="CMZ81" s="42"/>
      <c r="CNA81" s="42"/>
      <c r="CNB81" s="42"/>
      <c r="CNC81" s="42"/>
      <c r="CND81" s="42"/>
      <c r="CNE81" s="42"/>
      <c r="CNF81" s="42"/>
      <c r="CNG81" s="42"/>
      <c r="CNH81" s="42"/>
      <c r="CNI81" s="42"/>
      <c r="CNJ81" s="42"/>
      <c r="CNK81" s="42"/>
      <c r="CNL81" s="42"/>
      <c r="CNM81" s="42"/>
      <c r="CNN81" s="42"/>
      <c r="CNO81" s="42"/>
      <c r="CNP81" s="42"/>
      <c r="CNQ81" s="42"/>
      <c r="CNR81" s="42"/>
      <c r="CNS81" s="42"/>
      <c r="CNT81" s="42"/>
      <c r="CNU81" s="42"/>
      <c r="CNV81" s="42"/>
      <c r="CNW81" s="42"/>
      <c r="CNX81" s="42"/>
      <c r="CNY81" s="42"/>
      <c r="CNZ81" s="42"/>
      <c r="COA81" s="42"/>
      <c r="COB81" s="42"/>
      <c r="COC81" s="42"/>
      <c r="COD81" s="42"/>
      <c r="COE81" s="42"/>
      <c r="COF81" s="42"/>
      <c r="COG81" s="42"/>
      <c r="COH81" s="42"/>
      <c r="COI81" s="42"/>
      <c r="COJ81" s="42"/>
      <c r="COK81" s="42"/>
      <c r="COL81" s="42"/>
      <c r="COM81" s="42"/>
      <c r="CON81" s="42"/>
      <c r="COO81" s="42"/>
      <c r="COP81" s="42"/>
      <c r="COQ81" s="42"/>
      <c r="COR81" s="42"/>
      <c r="COS81" s="42"/>
      <c r="COT81" s="42"/>
      <c r="COU81" s="42"/>
      <c r="COV81" s="42"/>
      <c r="COW81" s="42"/>
      <c r="COX81" s="42"/>
      <c r="COY81" s="42"/>
      <c r="COZ81" s="42"/>
      <c r="CPA81" s="42"/>
      <c r="CPB81" s="42"/>
      <c r="CPC81" s="42"/>
      <c r="CPD81" s="42"/>
      <c r="CPE81" s="42"/>
      <c r="CPF81" s="42"/>
      <c r="CPG81" s="42"/>
      <c r="CPH81" s="42"/>
      <c r="CPI81" s="42"/>
      <c r="CPJ81" s="42"/>
      <c r="CPK81" s="42"/>
      <c r="CPL81" s="42"/>
      <c r="CPM81" s="42"/>
      <c r="CPN81" s="42"/>
      <c r="CPO81" s="42"/>
      <c r="CPP81" s="42"/>
      <c r="CPQ81" s="42"/>
      <c r="CPR81" s="42"/>
      <c r="CPS81" s="42"/>
      <c r="CPT81" s="42"/>
      <c r="CPU81" s="42"/>
      <c r="CPV81" s="42"/>
      <c r="CPW81" s="42"/>
      <c r="CPX81" s="42"/>
      <c r="CPY81" s="42"/>
      <c r="CPZ81" s="42"/>
      <c r="CQA81" s="42"/>
      <c r="CQB81" s="42"/>
      <c r="CQC81" s="42"/>
      <c r="CQD81" s="42"/>
      <c r="CQE81" s="42"/>
      <c r="CQF81" s="42"/>
      <c r="CQG81" s="42"/>
      <c r="CQH81" s="42"/>
      <c r="CQI81" s="42"/>
      <c r="CQJ81" s="42"/>
      <c r="CQK81" s="42"/>
      <c r="CQL81" s="42"/>
      <c r="CQM81" s="42"/>
      <c r="CQN81" s="42"/>
      <c r="CQO81" s="42"/>
      <c r="CQP81" s="42"/>
      <c r="CQQ81" s="42"/>
      <c r="CQR81" s="42"/>
      <c r="CQS81" s="42"/>
      <c r="CQT81" s="42"/>
      <c r="CQU81" s="42"/>
      <c r="CQV81" s="42"/>
      <c r="CQW81" s="42"/>
      <c r="CQX81" s="42"/>
      <c r="CQY81" s="42"/>
      <c r="CQZ81" s="42"/>
      <c r="CRA81" s="42"/>
      <c r="CRB81" s="42"/>
      <c r="CRC81" s="42"/>
      <c r="CRD81" s="42"/>
      <c r="CRE81" s="42"/>
      <c r="CRF81" s="42"/>
      <c r="CRG81" s="42"/>
      <c r="CRH81" s="42"/>
      <c r="CRI81" s="42"/>
      <c r="CRJ81" s="42"/>
      <c r="CRK81" s="42"/>
      <c r="CRL81" s="42"/>
      <c r="CRM81" s="42"/>
      <c r="CRN81" s="42"/>
      <c r="CRO81" s="42"/>
      <c r="CRP81" s="42"/>
      <c r="CRQ81" s="42"/>
      <c r="CRR81" s="42"/>
      <c r="CRS81" s="42"/>
      <c r="CRT81" s="42"/>
      <c r="CRU81" s="42"/>
      <c r="CRV81" s="42"/>
      <c r="CRW81" s="42"/>
      <c r="CRX81" s="42"/>
      <c r="CRY81" s="42"/>
      <c r="CRZ81" s="42"/>
      <c r="CSA81" s="42"/>
      <c r="CSB81" s="42"/>
      <c r="CSC81" s="42"/>
      <c r="CSD81" s="42"/>
      <c r="CSE81" s="42"/>
      <c r="CSF81" s="42"/>
      <c r="CSG81" s="42"/>
      <c r="CSH81" s="42"/>
      <c r="CSI81" s="42"/>
      <c r="CSJ81" s="42"/>
      <c r="CSK81" s="42"/>
      <c r="CSL81" s="42"/>
      <c r="CSM81" s="42"/>
      <c r="CSN81" s="42"/>
      <c r="CSO81" s="42"/>
      <c r="CSP81" s="42"/>
      <c r="CSQ81" s="42"/>
      <c r="CSR81" s="42"/>
      <c r="CSS81" s="42"/>
      <c r="CST81" s="42"/>
      <c r="CSU81" s="42"/>
      <c r="CSV81" s="42"/>
      <c r="CSW81" s="42"/>
      <c r="CSX81" s="42"/>
      <c r="CSY81" s="42"/>
      <c r="CSZ81" s="42"/>
      <c r="CTA81" s="42"/>
      <c r="CTB81" s="42"/>
      <c r="CTC81" s="42"/>
      <c r="CTD81" s="42"/>
      <c r="CTE81" s="42"/>
      <c r="CTF81" s="42"/>
      <c r="CTG81" s="42"/>
      <c r="CTH81" s="42"/>
      <c r="CTI81" s="42"/>
      <c r="CTJ81" s="42"/>
      <c r="CTK81" s="42"/>
      <c r="CTL81" s="42"/>
      <c r="CTM81" s="42"/>
      <c r="CTN81" s="42"/>
      <c r="CTO81" s="42"/>
      <c r="CTP81" s="42"/>
      <c r="CTQ81" s="42"/>
      <c r="CTR81" s="42"/>
      <c r="CTS81" s="42"/>
      <c r="CTT81" s="42"/>
      <c r="CTU81" s="42"/>
      <c r="CTV81" s="42"/>
      <c r="CTW81" s="42"/>
      <c r="CTX81" s="42"/>
      <c r="CTY81" s="42"/>
      <c r="CTZ81" s="42"/>
      <c r="CUA81" s="42"/>
      <c r="CUB81" s="42"/>
      <c r="CUC81" s="42"/>
      <c r="CUD81" s="42"/>
      <c r="CUE81" s="42"/>
      <c r="CUF81" s="42"/>
      <c r="CUG81" s="42"/>
      <c r="CUH81" s="42"/>
      <c r="CUI81" s="42"/>
      <c r="CUJ81" s="42"/>
      <c r="CUK81" s="42"/>
      <c r="CUL81" s="42"/>
      <c r="CUM81" s="42"/>
      <c r="CUN81" s="42"/>
      <c r="CUO81" s="42"/>
      <c r="CUP81" s="42"/>
      <c r="CUQ81" s="42"/>
      <c r="CUR81" s="42"/>
      <c r="CUS81" s="42"/>
      <c r="CUT81" s="42"/>
      <c r="CUU81" s="42"/>
      <c r="CUV81" s="42"/>
      <c r="CUW81" s="42"/>
      <c r="CUX81" s="42"/>
      <c r="CUY81" s="42"/>
      <c r="CUZ81" s="42"/>
      <c r="CVA81" s="42"/>
      <c r="CVB81" s="42"/>
      <c r="CVC81" s="42"/>
      <c r="CVD81" s="42"/>
      <c r="CVE81" s="42"/>
      <c r="CVF81" s="42"/>
      <c r="CVG81" s="42"/>
      <c r="CVH81" s="42"/>
      <c r="CVI81" s="42"/>
      <c r="CVJ81" s="42"/>
      <c r="CVK81" s="42"/>
      <c r="CVL81" s="42"/>
      <c r="CVM81" s="42"/>
      <c r="CVN81" s="42"/>
      <c r="CVO81" s="42"/>
      <c r="CVP81" s="42"/>
      <c r="CVQ81" s="42"/>
      <c r="CVR81" s="42"/>
      <c r="CVS81" s="42"/>
      <c r="CVT81" s="42"/>
      <c r="CVU81" s="42"/>
      <c r="CVV81" s="42"/>
      <c r="CVW81" s="42"/>
      <c r="CVX81" s="42"/>
      <c r="CVY81" s="42"/>
      <c r="CVZ81" s="42"/>
      <c r="CWA81" s="42"/>
      <c r="CWB81" s="42"/>
      <c r="CWC81" s="42"/>
      <c r="CWD81" s="42"/>
      <c r="CWE81" s="42"/>
      <c r="CWF81" s="42"/>
      <c r="CWG81" s="42"/>
      <c r="CWH81" s="42"/>
      <c r="CWI81" s="42"/>
      <c r="CWJ81" s="42"/>
      <c r="CWK81" s="42"/>
      <c r="CWL81" s="42"/>
      <c r="CWM81" s="42"/>
      <c r="CWN81" s="42"/>
      <c r="CWO81" s="42"/>
      <c r="CWP81" s="42"/>
      <c r="CWQ81" s="42"/>
      <c r="CWR81" s="42"/>
      <c r="CWS81" s="42"/>
      <c r="CWT81" s="42"/>
      <c r="CWU81" s="42"/>
      <c r="CWV81" s="42"/>
      <c r="CWW81" s="42"/>
      <c r="CWX81" s="42"/>
      <c r="CWY81" s="42"/>
      <c r="CWZ81" s="42"/>
      <c r="CXA81" s="42"/>
      <c r="CXB81" s="42"/>
      <c r="CXC81" s="42"/>
      <c r="CXD81" s="42"/>
      <c r="CXE81" s="42"/>
      <c r="CXF81" s="42"/>
      <c r="CXG81" s="42"/>
      <c r="CXH81" s="42"/>
      <c r="CXI81" s="42"/>
      <c r="CXJ81" s="42"/>
      <c r="CXK81" s="42"/>
      <c r="CXL81" s="42"/>
      <c r="CXM81" s="42"/>
      <c r="CXN81" s="42"/>
      <c r="CXO81" s="42"/>
      <c r="CXP81" s="42"/>
      <c r="CXQ81" s="42"/>
      <c r="CXR81" s="42"/>
      <c r="CXS81" s="42"/>
      <c r="CXT81" s="42"/>
      <c r="CXU81" s="42"/>
      <c r="CXV81" s="42"/>
      <c r="CXW81" s="42"/>
      <c r="CXX81" s="42"/>
      <c r="CXY81" s="42"/>
      <c r="CXZ81" s="42"/>
      <c r="CYA81" s="42"/>
      <c r="CYB81" s="42"/>
      <c r="CYC81" s="42"/>
      <c r="CYD81" s="42"/>
      <c r="CYE81" s="42"/>
      <c r="CYF81" s="42"/>
      <c r="CYG81" s="42"/>
      <c r="CYH81" s="42"/>
      <c r="CYI81" s="42"/>
      <c r="CYJ81" s="42"/>
      <c r="CYK81" s="42"/>
      <c r="CYL81" s="42"/>
      <c r="CYM81" s="42"/>
      <c r="CYN81" s="42"/>
      <c r="CYO81" s="42"/>
      <c r="CYP81" s="42"/>
      <c r="CYQ81" s="42"/>
      <c r="CYR81" s="42"/>
      <c r="CYS81" s="42"/>
      <c r="CYT81" s="42"/>
      <c r="CYU81" s="42"/>
      <c r="CYV81" s="42"/>
      <c r="CYW81" s="42"/>
      <c r="CYX81" s="42"/>
      <c r="CYY81" s="42"/>
      <c r="CYZ81" s="42"/>
      <c r="CZA81" s="42"/>
      <c r="CZB81" s="42"/>
      <c r="CZC81" s="42"/>
      <c r="CZD81" s="42"/>
      <c r="CZE81" s="42"/>
      <c r="CZF81" s="42"/>
      <c r="CZG81" s="42"/>
      <c r="CZH81" s="42"/>
      <c r="CZI81" s="42"/>
      <c r="CZJ81" s="42"/>
      <c r="CZK81" s="42"/>
      <c r="CZL81" s="42"/>
      <c r="CZM81" s="42"/>
      <c r="CZN81" s="42"/>
      <c r="CZO81" s="42"/>
      <c r="CZP81" s="42"/>
      <c r="CZQ81" s="42"/>
      <c r="CZR81" s="42"/>
      <c r="CZS81" s="42"/>
      <c r="CZT81" s="42"/>
      <c r="CZU81" s="42"/>
      <c r="CZV81" s="42"/>
      <c r="CZW81" s="42"/>
      <c r="CZX81" s="42"/>
      <c r="CZY81" s="42"/>
      <c r="CZZ81" s="42"/>
      <c r="DAA81" s="42"/>
      <c r="DAB81" s="42"/>
      <c r="DAC81" s="42"/>
      <c r="DAD81" s="42"/>
      <c r="DAE81" s="42"/>
      <c r="DAF81" s="42"/>
      <c r="DAG81" s="42"/>
      <c r="DAH81" s="42"/>
      <c r="DAI81" s="42"/>
      <c r="DAJ81" s="42"/>
      <c r="DAK81" s="42"/>
      <c r="DAL81" s="42"/>
      <c r="DAM81" s="42"/>
      <c r="DAN81" s="42"/>
      <c r="DAO81" s="42"/>
      <c r="DAP81" s="42"/>
      <c r="DAQ81" s="42"/>
      <c r="DAR81" s="42"/>
      <c r="DAS81" s="42"/>
      <c r="DAT81" s="42"/>
      <c r="DAU81" s="42"/>
      <c r="DAV81" s="42"/>
      <c r="DAW81" s="42"/>
      <c r="DAX81" s="42"/>
      <c r="DAY81" s="42"/>
      <c r="DAZ81" s="42"/>
      <c r="DBA81" s="42"/>
      <c r="DBB81" s="42"/>
      <c r="DBC81" s="42"/>
      <c r="DBD81" s="42"/>
      <c r="DBE81" s="42"/>
      <c r="DBF81" s="42"/>
      <c r="DBG81" s="42"/>
      <c r="DBH81" s="42"/>
      <c r="DBI81" s="42"/>
      <c r="DBJ81" s="42"/>
      <c r="DBK81" s="42"/>
      <c r="DBL81" s="42"/>
      <c r="DBM81" s="42"/>
      <c r="DBN81" s="42"/>
      <c r="DBO81" s="42"/>
      <c r="DBP81" s="42"/>
      <c r="DBQ81" s="42"/>
      <c r="DBR81" s="42"/>
      <c r="DBS81" s="42"/>
      <c r="DBT81" s="42"/>
      <c r="DBU81" s="42"/>
      <c r="DBV81" s="42"/>
      <c r="DBW81" s="42"/>
      <c r="DBX81" s="42"/>
      <c r="DBY81" s="42"/>
      <c r="DBZ81" s="42"/>
      <c r="DCA81" s="42"/>
      <c r="DCB81" s="42"/>
      <c r="DCC81" s="42"/>
      <c r="DCD81" s="42"/>
      <c r="DCE81" s="42"/>
      <c r="DCF81" s="42"/>
      <c r="DCG81" s="42"/>
      <c r="DCH81" s="42"/>
      <c r="DCI81" s="42"/>
      <c r="DCJ81" s="42"/>
      <c r="DCK81" s="42"/>
      <c r="DCL81" s="42"/>
      <c r="DCM81" s="42"/>
      <c r="DCN81" s="42"/>
      <c r="DCO81" s="42"/>
      <c r="DCP81" s="42"/>
      <c r="DCQ81" s="42"/>
      <c r="DCR81" s="42"/>
      <c r="DCS81" s="42"/>
      <c r="DCT81" s="42"/>
      <c r="DCU81" s="42"/>
      <c r="DCV81" s="42"/>
      <c r="DCW81" s="42"/>
      <c r="DCX81" s="42"/>
      <c r="DCY81" s="42"/>
      <c r="DCZ81" s="42"/>
      <c r="DDA81" s="42"/>
      <c r="DDB81" s="42"/>
      <c r="DDC81" s="42"/>
      <c r="DDD81" s="42"/>
      <c r="DDE81" s="42"/>
      <c r="DDF81" s="42"/>
      <c r="DDG81" s="42"/>
      <c r="DDH81" s="42"/>
      <c r="DDI81" s="42"/>
      <c r="DDJ81" s="42"/>
      <c r="DDK81" s="42"/>
      <c r="DDL81" s="42"/>
      <c r="DDM81" s="42"/>
      <c r="DDN81" s="42"/>
      <c r="DDO81" s="42"/>
      <c r="DDP81" s="42"/>
      <c r="DDQ81" s="42"/>
      <c r="DDR81" s="42"/>
      <c r="DDS81" s="42"/>
      <c r="DDT81" s="42"/>
      <c r="DDU81" s="42"/>
      <c r="DDV81" s="42"/>
      <c r="DDW81" s="42"/>
      <c r="DDX81" s="42"/>
      <c r="DDY81" s="42"/>
      <c r="DDZ81" s="42"/>
      <c r="DEA81" s="42"/>
      <c r="DEB81" s="42"/>
      <c r="DEC81" s="42"/>
      <c r="DED81" s="42"/>
      <c r="DEE81" s="42"/>
      <c r="DEF81" s="42"/>
      <c r="DEG81" s="42"/>
      <c r="DEH81" s="42"/>
      <c r="DEI81" s="42"/>
      <c r="DEJ81" s="42"/>
      <c r="DEK81" s="42"/>
      <c r="DEL81" s="42"/>
      <c r="DEM81" s="42"/>
      <c r="DEN81" s="42"/>
      <c r="DEO81" s="42"/>
      <c r="DEP81" s="42"/>
      <c r="DEQ81" s="42"/>
      <c r="DER81" s="42"/>
      <c r="DES81" s="42"/>
      <c r="DET81" s="42"/>
      <c r="DEU81" s="42"/>
      <c r="DEV81" s="42"/>
      <c r="DEW81" s="42"/>
      <c r="DEX81" s="42"/>
      <c r="DEY81" s="42"/>
      <c r="DEZ81" s="42"/>
      <c r="DFA81" s="42"/>
      <c r="DFB81" s="42"/>
      <c r="DFC81" s="42"/>
      <c r="DFD81" s="42"/>
      <c r="DFE81" s="42"/>
      <c r="DFF81" s="42"/>
      <c r="DFG81" s="42"/>
      <c r="DFH81" s="42"/>
      <c r="DFI81" s="42"/>
      <c r="DFJ81" s="42"/>
      <c r="DFK81" s="42"/>
      <c r="DFL81" s="42"/>
      <c r="DFM81" s="42"/>
      <c r="DFN81" s="42"/>
      <c r="DFO81" s="42"/>
      <c r="DFP81" s="42"/>
      <c r="DFQ81" s="42"/>
      <c r="DFR81" s="42"/>
      <c r="DFS81" s="42"/>
      <c r="DFT81" s="42"/>
      <c r="DFU81" s="42"/>
      <c r="DFV81" s="42"/>
      <c r="DFW81" s="42"/>
      <c r="DFX81" s="42"/>
      <c r="DFY81" s="42"/>
      <c r="DFZ81" s="42"/>
      <c r="DGA81" s="42"/>
      <c r="DGB81" s="42"/>
      <c r="DGC81" s="42"/>
      <c r="DGD81" s="42"/>
      <c r="DGE81" s="42"/>
      <c r="DGF81" s="42"/>
      <c r="DGG81" s="42"/>
      <c r="DGH81" s="42"/>
      <c r="DGI81" s="42"/>
      <c r="DGJ81" s="42"/>
      <c r="DGK81" s="42"/>
      <c r="DGL81" s="42"/>
      <c r="DGM81" s="42"/>
      <c r="DGN81" s="42"/>
      <c r="DGO81" s="42"/>
      <c r="DGP81" s="42"/>
      <c r="DGQ81" s="42"/>
      <c r="DGR81" s="42"/>
      <c r="DGS81" s="42"/>
      <c r="DGT81" s="42"/>
      <c r="DGU81" s="42"/>
      <c r="DGV81" s="42"/>
      <c r="DGW81" s="42"/>
      <c r="DGX81" s="42"/>
      <c r="DGY81" s="42"/>
      <c r="DGZ81" s="42"/>
      <c r="DHA81" s="42"/>
      <c r="DHB81" s="42"/>
      <c r="DHC81" s="42"/>
      <c r="DHD81" s="42"/>
      <c r="DHE81" s="42"/>
      <c r="DHF81" s="42"/>
      <c r="DHG81" s="42"/>
      <c r="DHH81" s="42"/>
      <c r="DHI81" s="42"/>
      <c r="DHJ81" s="42"/>
      <c r="DHK81" s="42"/>
      <c r="DHL81" s="42"/>
      <c r="DHM81" s="42"/>
      <c r="DHN81" s="42"/>
      <c r="DHO81" s="42"/>
      <c r="DHP81" s="42"/>
      <c r="DHQ81" s="42"/>
      <c r="DHR81" s="42"/>
      <c r="DHS81" s="42"/>
      <c r="DHT81" s="42"/>
      <c r="DHU81" s="42"/>
      <c r="DHV81" s="42"/>
      <c r="DHW81" s="42"/>
      <c r="DHX81" s="42"/>
      <c r="DHY81" s="42"/>
      <c r="DHZ81" s="42"/>
      <c r="DIA81" s="42"/>
      <c r="DIB81" s="42"/>
      <c r="DIC81" s="42"/>
      <c r="DID81" s="42"/>
      <c r="DIE81" s="42"/>
      <c r="DIF81" s="42"/>
      <c r="DIG81" s="42"/>
      <c r="DIH81" s="42"/>
      <c r="DII81" s="42"/>
      <c r="DIJ81" s="42"/>
      <c r="DIK81" s="42"/>
      <c r="DIL81" s="42"/>
      <c r="DIM81" s="42"/>
      <c r="DIN81" s="42"/>
      <c r="DIO81" s="42"/>
      <c r="DIP81" s="42"/>
      <c r="DIQ81" s="42"/>
      <c r="DIR81" s="42"/>
      <c r="DIS81" s="42"/>
      <c r="DIT81" s="42"/>
      <c r="DIU81" s="42"/>
      <c r="DIV81" s="42"/>
      <c r="DIW81" s="42"/>
      <c r="DIX81" s="42"/>
      <c r="DIY81" s="42"/>
      <c r="DIZ81" s="42"/>
      <c r="DJA81" s="42"/>
      <c r="DJB81" s="42"/>
      <c r="DJC81" s="42"/>
      <c r="DJD81" s="42"/>
      <c r="DJE81" s="42"/>
      <c r="DJF81" s="42"/>
      <c r="DJG81" s="42"/>
      <c r="DJH81" s="42"/>
      <c r="DJI81" s="42"/>
      <c r="DJJ81" s="42"/>
      <c r="DJK81" s="42"/>
      <c r="DJL81" s="42"/>
      <c r="DJM81" s="42"/>
      <c r="DJN81" s="42"/>
      <c r="DJO81" s="42"/>
      <c r="DJP81" s="42"/>
      <c r="DJQ81" s="42"/>
      <c r="DJR81" s="42"/>
      <c r="DJS81" s="42"/>
      <c r="DJT81" s="42"/>
      <c r="DJU81" s="42"/>
      <c r="DJV81" s="42"/>
      <c r="DJW81" s="42"/>
      <c r="DJX81" s="42"/>
      <c r="DJY81" s="42"/>
      <c r="DJZ81" s="42"/>
      <c r="DKA81" s="42"/>
      <c r="DKB81" s="42"/>
      <c r="DKC81" s="42"/>
      <c r="DKD81" s="42"/>
      <c r="DKE81" s="42"/>
      <c r="DKF81" s="42"/>
      <c r="DKG81" s="42"/>
      <c r="DKH81" s="42"/>
      <c r="DKI81" s="42"/>
      <c r="DKJ81" s="42"/>
      <c r="DKK81" s="42"/>
      <c r="DKL81" s="42"/>
      <c r="DKM81" s="42"/>
      <c r="DKN81" s="42"/>
      <c r="DKO81" s="42"/>
      <c r="DKP81" s="42"/>
      <c r="DKQ81" s="42"/>
      <c r="DKR81" s="42"/>
      <c r="DKS81" s="42"/>
      <c r="DKT81" s="42"/>
      <c r="DKU81" s="42"/>
      <c r="DKV81" s="42"/>
      <c r="DKW81" s="42"/>
      <c r="DKX81" s="42"/>
      <c r="DKY81" s="42"/>
      <c r="DKZ81" s="42"/>
      <c r="DLA81" s="42"/>
      <c r="DLB81" s="42"/>
      <c r="DLC81" s="42"/>
      <c r="DLD81" s="42"/>
      <c r="DLE81" s="42"/>
      <c r="DLF81" s="42"/>
      <c r="DLG81" s="42"/>
      <c r="DLH81" s="42"/>
      <c r="DLI81" s="42"/>
      <c r="DLJ81" s="42"/>
      <c r="DLK81" s="42"/>
      <c r="DLL81" s="42"/>
      <c r="DLM81" s="42"/>
      <c r="DLN81" s="42"/>
      <c r="DLO81" s="42"/>
      <c r="DLP81" s="42"/>
      <c r="DLQ81" s="42"/>
      <c r="DLR81" s="42"/>
      <c r="DLS81" s="42"/>
      <c r="DLT81" s="42"/>
      <c r="DLU81" s="42"/>
      <c r="DLV81" s="42"/>
      <c r="DLW81" s="42"/>
      <c r="DLX81" s="42"/>
      <c r="DLY81" s="42"/>
      <c r="DLZ81" s="42"/>
      <c r="DMA81" s="42"/>
      <c r="DMB81" s="42"/>
      <c r="DMC81" s="42"/>
      <c r="DMD81" s="42"/>
      <c r="DME81" s="42"/>
      <c r="DMF81" s="42"/>
      <c r="DMG81" s="42"/>
      <c r="DMH81" s="42"/>
      <c r="DMI81" s="42"/>
      <c r="DMJ81" s="42"/>
      <c r="DMK81" s="42"/>
      <c r="DML81" s="42"/>
      <c r="DMM81" s="42"/>
      <c r="DMN81" s="42"/>
      <c r="DMO81" s="42"/>
      <c r="DMP81" s="42"/>
      <c r="DMQ81" s="42"/>
      <c r="DMR81" s="42"/>
      <c r="DMS81" s="42"/>
      <c r="DMT81" s="42"/>
      <c r="DMU81" s="42"/>
      <c r="DMV81" s="42"/>
      <c r="DMW81" s="42"/>
      <c r="DMX81" s="42"/>
      <c r="DMY81" s="42"/>
      <c r="DMZ81" s="42"/>
      <c r="DNA81" s="42"/>
      <c r="DNB81" s="42"/>
      <c r="DNC81" s="42"/>
      <c r="DND81" s="42"/>
      <c r="DNE81" s="42"/>
      <c r="DNF81" s="42"/>
      <c r="DNG81" s="42"/>
      <c r="DNH81" s="42"/>
      <c r="DNI81" s="42"/>
      <c r="DNJ81" s="42"/>
      <c r="DNK81" s="42"/>
      <c r="DNL81" s="42"/>
      <c r="DNM81" s="42"/>
      <c r="DNN81" s="42"/>
      <c r="DNO81" s="42"/>
      <c r="DNP81" s="42"/>
      <c r="DNQ81" s="42"/>
      <c r="DNR81" s="42"/>
      <c r="DNS81" s="42"/>
      <c r="DNT81" s="42"/>
      <c r="DNU81" s="42"/>
      <c r="DNV81" s="42"/>
      <c r="DNW81" s="42"/>
      <c r="DNX81" s="42"/>
      <c r="DNY81" s="42"/>
      <c r="DNZ81" s="42"/>
      <c r="DOA81" s="42"/>
      <c r="DOB81" s="42"/>
      <c r="DOC81" s="42"/>
      <c r="DOD81" s="42"/>
      <c r="DOE81" s="42"/>
      <c r="DOF81" s="42"/>
      <c r="DOG81" s="42"/>
      <c r="DOH81" s="42"/>
      <c r="DOI81" s="42"/>
      <c r="DOJ81" s="42"/>
      <c r="DOK81" s="42"/>
      <c r="DOL81" s="42"/>
      <c r="DOM81" s="42"/>
      <c r="DON81" s="42"/>
      <c r="DOO81" s="42"/>
      <c r="DOP81" s="42"/>
      <c r="DOQ81" s="42"/>
      <c r="DOR81" s="42"/>
      <c r="DOS81" s="42"/>
      <c r="DOT81" s="42"/>
      <c r="DOU81" s="42"/>
      <c r="DOV81" s="42"/>
      <c r="DOW81" s="42"/>
      <c r="DOX81" s="42"/>
      <c r="DOY81" s="42"/>
      <c r="DOZ81" s="42"/>
      <c r="DPA81" s="42"/>
      <c r="DPB81" s="42"/>
      <c r="DPC81" s="42"/>
      <c r="DPD81" s="42"/>
      <c r="DPE81" s="42"/>
      <c r="DPF81" s="42"/>
      <c r="DPG81" s="42"/>
      <c r="DPH81" s="42"/>
      <c r="DPI81" s="42"/>
      <c r="DPJ81" s="42"/>
      <c r="DPK81" s="42"/>
      <c r="DPL81" s="42"/>
      <c r="DPM81" s="42"/>
      <c r="DPN81" s="42"/>
      <c r="DPO81" s="42"/>
      <c r="DPP81" s="42"/>
      <c r="DPQ81" s="42"/>
      <c r="DPR81" s="42"/>
      <c r="DPS81" s="42"/>
      <c r="DPT81" s="42"/>
      <c r="DPU81" s="42"/>
      <c r="DPV81" s="42"/>
      <c r="DPW81" s="42"/>
      <c r="DPX81" s="42"/>
      <c r="DPY81" s="42"/>
      <c r="DPZ81" s="42"/>
      <c r="DQA81" s="42"/>
      <c r="DQB81" s="42"/>
      <c r="DQC81" s="42"/>
      <c r="DQD81" s="42"/>
      <c r="DQE81" s="42"/>
      <c r="DQF81" s="42"/>
      <c r="DQG81" s="42"/>
      <c r="DQH81" s="42"/>
      <c r="DQI81" s="42"/>
      <c r="DQJ81" s="42"/>
      <c r="DQK81" s="42"/>
      <c r="DQL81" s="42"/>
      <c r="DQM81" s="42"/>
      <c r="DQN81" s="42"/>
      <c r="DQO81" s="42"/>
      <c r="DQP81" s="42"/>
      <c r="DQQ81" s="42"/>
      <c r="DQR81" s="42"/>
      <c r="DQS81" s="42"/>
      <c r="DQT81" s="42"/>
      <c r="DQU81" s="42"/>
      <c r="DQV81" s="42"/>
      <c r="DQW81" s="42"/>
      <c r="DQX81" s="42"/>
      <c r="DQY81" s="42"/>
      <c r="DQZ81" s="42"/>
      <c r="DRA81" s="42"/>
      <c r="DRB81" s="42"/>
      <c r="DRC81" s="42"/>
      <c r="DRD81" s="42"/>
      <c r="DRE81" s="42"/>
      <c r="DRF81" s="42"/>
      <c r="DRG81" s="42"/>
      <c r="DRH81" s="42"/>
      <c r="DRI81" s="42"/>
      <c r="DRJ81" s="42"/>
      <c r="DRK81" s="42"/>
      <c r="DRL81" s="42"/>
      <c r="DRM81" s="42"/>
      <c r="DRN81" s="42"/>
      <c r="DRO81" s="42"/>
      <c r="DRP81" s="42"/>
      <c r="DRQ81" s="42"/>
      <c r="DRR81" s="42"/>
      <c r="DRS81" s="42"/>
      <c r="DRT81" s="42"/>
      <c r="DRU81" s="42"/>
      <c r="DRV81" s="42"/>
      <c r="DRW81" s="42"/>
      <c r="DRX81" s="42"/>
      <c r="DRY81" s="42"/>
      <c r="DRZ81" s="42"/>
      <c r="DSA81" s="42"/>
      <c r="DSB81" s="42"/>
      <c r="DSC81" s="42"/>
      <c r="DSD81" s="42"/>
      <c r="DSE81" s="42"/>
      <c r="DSF81" s="42"/>
      <c r="DSG81" s="42"/>
      <c r="DSH81" s="42"/>
      <c r="DSI81" s="42"/>
      <c r="DSJ81" s="42"/>
      <c r="DSK81" s="42"/>
      <c r="DSL81" s="42"/>
      <c r="DSM81" s="42"/>
      <c r="DSN81" s="42"/>
      <c r="DSO81" s="42"/>
      <c r="DSP81" s="42"/>
      <c r="DSQ81" s="42"/>
      <c r="DSR81" s="42"/>
      <c r="DSS81" s="42"/>
      <c r="DST81" s="42"/>
      <c r="DSU81" s="42"/>
      <c r="DSV81" s="42"/>
      <c r="DSW81" s="42"/>
      <c r="DSX81" s="42"/>
      <c r="DSY81" s="42"/>
      <c r="DSZ81" s="42"/>
      <c r="DTA81" s="42"/>
      <c r="DTB81" s="42"/>
      <c r="DTC81" s="42"/>
      <c r="DTD81" s="42"/>
      <c r="DTE81" s="42"/>
      <c r="DTF81" s="42"/>
      <c r="DTG81" s="42"/>
      <c r="DTH81" s="42"/>
      <c r="DTI81" s="42"/>
      <c r="DTJ81" s="42"/>
      <c r="DTK81" s="42"/>
      <c r="DTL81" s="42"/>
      <c r="DTM81" s="42"/>
      <c r="DTN81" s="42"/>
      <c r="DTO81" s="42"/>
      <c r="DTP81" s="42"/>
      <c r="DTQ81" s="42"/>
      <c r="DTR81" s="42"/>
      <c r="DTS81" s="42"/>
      <c r="DTT81" s="42"/>
      <c r="DTU81" s="42"/>
      <c r="DTV81" s="42"/>
      <c r="DTW81" s="42"/>
      <c r="DTX81" s="42"/>
      <c r="DTY81" s="42"/>
      <c r="DTZ81" s="42"/>
      <c r="DUA81" s="42"/>
      <c r="DUB81" s="42"/>
      <c r="DUC81" s="42"/>
      <c r="DUD81" s="42"/>
      <c r="DUE81" s="42"/>
      <c r="DUF81" s="42"/>
      <c r="DUG81" s="42"/>
      <c r="DUH81" s="42"/>
      <c r="DUI81" s="42"/>
      <c r="DUJ81" s="42"/>
      <c r="DUK81" s="42"/>
      <c r="DUL81" s="42"/>
      <c r="DUM81" s="42"/>
      <c r="DUN81" s="42"/>
      <c r="DUO81" s="42"/>
      <c r="DUP81" s="42"/>
      <c r="DUQ81" s="42"/>
      <c r="DUR81" s="42"/>
      <c r="DUS81" s="42"/>
      <c r="DUT81" s="42"/>
      <c r="DUU81" s="42"/>
      <c r="DUV81" s="42"/>
      <c r="DUW81" s="42"/>
      <c r="DUX81" s="42"/>
      <c r="DUY81" s="42"/>
      <c r="DUZ81" s="42"/>
      <c r="DVA81" s="42"/>
      <c r="DVB81" s="42"/>
      <c r="DVC81" s="42"/>
      <c r="DVD81" s="42"/>
      <c r="DVE81" s="42"/>
      <c r="DVF81" s="42"/>
      <c r="DVG81" s="42"/>
      <c r="DVH81" s="42"/>
      <c r="DVI81" s="42"/>
      <c r="DVJ81" s="42"/>
      <c r="DVK81" s="42"/>
      <c r="DVL81" s="42"/>
      <c r="DVM81" s="42"/>
      <c r="DVN81" s="42"/>
      <c r="DVO81" s="42"/>
      <c r="DVP81" s="42"/>
      <c r="DVQ81" s="42"/>
      <c r="DVR81" s="42"/>
      <c r="DVS81" s="42"/>
      <c r="DVT81" s="42"/>
      <c r="DVU81" s="42"/>
      <c r="DVV81" s="42"/>
      <c r="DVW81" s="42"/>
      <c r="DVX81" s="42"/>
      <c r="DVY81" s="42"/>
      <c r="DVZ81" s="42"/>
      <c r="DWA81" s="42"/>
      <c r="DWB81" s="42"/>
      <c r="DWC81" s="42"/>
      <c r="DWD81" s="42"/>
      <c r="DWE81" s="42"/>
      <c r="DWF81" s="42"/>
      <c r="DWG81" s="42"/>
      <c r="DWH81" s="42"/>
      <c r="DWI81" s="42"/>
      <c r="DWJ81" s="42"/>
      <c r="DWK81" s="42"/>
      <c r="DWL81" s="42"/>
      <c r="DWM81" s="42"/>
      <c r="DWN81" s="42"/>
      <c r="DWO81" s="42"/>
      <c r="DWP81" s="42"/>
      <c r="DWQ81" s="42"/>
      <c r="DWR81" s="42"/>
      <c r="DWS81" s="42"/>
      <c r="DWT81" s="42"/>
      <c r="DWU81" s="42"/>
      <c r="DWV81" s="42"/>
      <c r="DWW81" s="42"/>
      <c r="DWX81" s="42"/>
      <c r="DWY81" s="42"/>
      <c r="DWZ81" s="42"/>
      <c r="DXA81" s="42"/>
      <c r="DXB81" s="42"/>
      <c r="DXC81" s="42"/>
      <c r="DXD81" s="42"/>
      <c r="DXE81" s="42"/>
      <c r="DXF81" s="42"/>
      <c r="DXG81" s="42"/>
      <c r="DXH81" s="42"/>
      <c r="DXI81" s="42"/>
      <c r="DXJ81" s="42"/>
      <c r="DXK81" s="42"/>
      <c r="DXL81" s="42"/>
      <c r="DXM81" s="42"/>
      <c r="DXN81" s="42"/>
      <c r="DXO81" s="42"/>
      <c r="DXP81" s="42"/>
      <c r="DXQ81" s="42"/>
      <c r="DXR81" s="42"/>
      <c r="DXS81" s="42"/>
      <c r="DXT81" s="42"/>
      <c r="DXU81" s="42"/>
      <c r="DXV81" s="42"/>
      <c r="DXW81" s="42"/>
      <c r="DXX81" s="42"/>
      <c r="DXY81" s="42"/>
      <c r="DXZ81" s="42"/>
      <c r="DYA81" s="42"/>
      <c r="DYB81" s="42"/>
      <c r="DYC81" s="42"/>
      <c r="DYD81" s="42"/>
      <c r="DYE81" s="42"/>
      <c r="DYF81" s="42"/>
      <c r="DYG81" s="42"/>
      <c r="DYH81" s="42"/>
      <c r="DYI81" s="42"/>
      <c r="DYJ81" s="42"/>
      <c r="DYK81" s="42"/>
      <c r="DYL81" s="42"/>
      <c r="DYM81" s="42"/>
      <c r="DYN81" s="42"/>
      <c r="DYO81" s="42"/>
      <c r="DYP81" s="42"/>
      <c r="DYQ81" s="42"/>
      <c r="DYR81" s="42"/>
      <c r="DYS81" s="42"/>
      <c r="DYT81" s="42"/>
      <c r="DYU81" s="42"/>
      <c r="DYV81" s="42"/>
      <c r="DYW81" s="42"/>
      <c r="DYX81" s="42"/>
      <c r="DYY81" s="42"/>
      <c r="DYZ81" s="42"/>
      <c r="DZA81" s="42"/>
      <c r="DZB81" s="42"/>
      <c r="DZC81" s="42"/>
      <c r="DZD81" s="42"/>
      <c r="DZE81" s="42"/>
      <c r="DZF81" s="42"/>
      <c r="DZG81" s="42"/>
      <c r="DZH81" s="42"/>
      <c r="DZI81" s="42"/>
      <c r="DZJ81" s="42"/>
      <c r="DZK81" s="42"/>
      <c r="DZL81" s="42"/>
      <c r="DZM81" s="42"/>
      <c r="DZN81" s="42"/>
      <c r="DZO81" s="42"/>
      <c r="DZP81" s="42"/>
      <c r="DZQ81" s="42"/>
      <c r="DZR81" s="42"/>
      <c r="DZS81" s="42"/>
      <c r="DZT81" s="42"/>
      <c r="DZU81" s="42"/>
      <c r="DZV81" s="42"/>
      <c r="DZW81" s="42"/>
      <c r="DZX81" s="42"/>
      <c r="DZY81" s="42"/>
      <c r="DZZ81" s="42"/>
      <c r="EAA81" s="42"/>
      <c r="EAB81" s="42"/>
      <c r="EAC81" s="42"/>
      <c r="EAD81" s="42"/>
      <c r="EAE81" s="42"/>
      <c r="EAF81" s="42"/>
      <c r="EAG81" s="42"/>
      <c r="EAH81" s="42"/>
      <c r="EAI81" s="42"/>
      <c r="EAJ81" s="42"/>
      <c r="EAK81" s="42"/>
      <c r="EAL81" s="42"/>
      <c r="EAM81" s="42"/>
      <c r="EAN81" s="42"/>
      <c r="EAO81" s="42"/>
      <c r="EAP81" s="42"/>
      <c r="EAQ81" s="42"/>
      <c r="EAR81" s="42"/>
      <c r="EAS81" s="42"/>
      <c r="EAT81" s="42"/>
      <c r="EAU81" s="42"/>
      <c r="EAV81" s="42"/>
      <c r="EAW81" s="42"/>
      <c r="EAX81" s="42"/>
      <c r="EAY81" s="42"/>
      <c r="EAZ81" s="42"/>
      <c r="EBA81" s="42"/>
      <c r="EBB81" s="42"/>
      <c r="EBC81" s="42"/>
      <c r="EBD81" s="42"/>
      <c r="EBE81" s="42"/>
      <c r="EBF81" s="42"/>
      <c r="EBG81" s="42"/>
      <c r="EBH81" s="42"/>
      <c r="EBI81" s="42"/>
      <c r="EBJ81" s="42"/>
      <c r="EBK81" s="42"/>
      <c r="EBL81" s="42"/>
      <c r="EBM81" s="42"/>
      <c r="EBN81" s="42"/>
      <c r="EBO81" s="42"/>
      <c r="EBP81" s="42"/>
      <c r="EBQ81" s="42"/>
      <c r="EBR81" s="42"/>
      <c r="EBS81" s="42"/>
      <c r="EBT81" s="42"/>
      <c r="EBU81" s="42"/>
      <c r="EBV81" s="42"/>
      <c r="EBW81" s="42"/>
      <c r="EBX81" s="42"/>
      <c r="EBY81" s="42"/>
      <c r="EBZ81" s="42"/>
      <c r="ECA81" s="42"/>
      <c r="ECB81" s="42"/>
      <c r="ECC81" s="42"/>
      <c r="ECD81" s="42"/>
      <c r="ECE81" s="42"/>
      <c r="ECF81" s="42"/>
      <c r="ECG81" s="42"/>
      <c r="ECH81" s="42"/>
      <c r="ECI81" s="42"/>
      <c r="ECJ81" s="42"/>
      <c r="ECK81" s="42"/>
      <c r="ECL81" s="42"/>
      <c r="ECM81" s="42"/>
      <c r="ECN81" s="42"/>
      <c r="ECO81" s="42"/>
      <c r="ECP81" s="42"/>
      <c r="ECQ81" s="42"/>
      <c r="ECR81" s="42"/>
      <c r="ECS81" s="42"/>
      <c r="ECT81" s="42"/>
      <c r="ECU81" s="42"/>
      <c r="ECV81" s="42"/>
      <c r="ECW81" s="42"/>
      <c r="ECX81" s="42"/>
      <c r="ECY81" s="42"/>
      <c r="ECZ81" s="42"/>
      <c r="EDA81" s="42"/>
      <c r="EDB81" s="42"/>
      <c r="EDC81" s="42"/>
      <c r="EDD81" s="42"/>
      <c r="EDE81" s="42"/>
      <c r="EDF81" s="42"/>
      <c r="EDG81" s="42"/>
      <c r="EDH81" s="42"/>
      <c r="EDI81" s="42"/>
      <c r="EDJ81" s="42"/>
      <c r="EDK81" s="42"/>
      <c r="EDL81" s="42"/>
      <c r="EDM81" s="42"/>
      <c r="EDN81" s="42"/>
      <c r="EDO81" s="42"/>
      <c r="EDP81" s="42"/>
      <c r="EDQ81" s="42"/>
      <c r="EDR81" s="42"/>
      <c r="EDS81" s="42"/>
      <c r="EDT81" s="42"/>
      <c r="EDU81" s="42"/>
      <c r="EDV81" s="42"/>
      <c r="EDW81" s="42"/>
      <c r="EDX81" s="42"/>
      <c r="EDY81" s="42"/>
      <c r="EDZ81" s="42"/>
      <c r="EEA81" s="42"/>
      <c r="EEB81" s="42"/>
      <c r="EEC81" s="42"/>
      <c r="EED81" s="42"/>
      <c r="EEE81" s="42"/>
      <c r="EEF81" s="42"/>
      <c r="EEG81" s="42"/>
      <c r="EEH81" s="42"/>
      <c r="EEI81" s="42"/>
      <c r="EEJ81" s="42"/>
      <c r="EEK81" s="42"/>
      <c r="EEL81" s="42"/>
      <c r="EEM81" s="42"/>
      <c r="EEN81" s="42"/>
      <c r="EEO81" s="42"/>
      <c r="EEP81" s="42"/>
      <c r="EEQ81" s="42"/>
      <c r="EER81" s="42"/>
      <c r="EES81" s="42"/>
      <c r="EET81" s="42"/>
      <c r="EEU81" s="42"/>
      <c r="EEV81" s="42"/>
      <c r="EEW81" s="42"/>
      <c r="EEX81" s="42"/>
      <c r="EEY81" s="42"/>
      <c r="EEZ81" s="42"/>
      <c r="EFA81" s="42"/>
      <c r="EFB81" s="42"/>
      <c r="EFC81" s="42"/>
      <c r="EFD81" s="42"/>
      <c r="EFE81" s="42"/>
      <c r="EFF81" s="42"/>
      <c r="EFG81" s="42"/>
      <c r="EFH81" s="42"/>
      <c r="EFI81" s="42"/>
      <c r="EFJ81" s="42"/>
      <c r="EFK81" s="42"/>
      <c r="EFL81" s="42"/>
      <c r="EFM81" s="42"/>
      <c r="EFN81" s="42"/>
      <c r="EFO81" s="42"/>
      <c r="EFP81" s="42"/>
      <c r="EFQ81" s="42"/>
      <c r="EFR81" s="42"/>
      <c r="EFS81" s="42"/>
      <c r="EFT81" s="42"/>
      <c r="EFU81" s="42"/>
      <c r="EFV81" s="42"/>
      <c r="EFW81" s="42"/>
      <c r="EFX81" s="42"/>
      <c r="EFY81" s="42"/>
      <c r="EFZ81" s="42"/>
      <c r="EGA81" s="42"/>
      <c r="EGB81" s="42"/>
      <c r="EGC81" s="42"/>
      <c r="EGD81" s="42"/>
      <c r="EGE81" s="42"/>
      <c r="EGF81" s="42"/>
      <c r="EGG81" s="42"/>
      <c r="EGH81" s="42"/>
      <c r="EGI81" s="42"/>
      <c r="EGJ81" s="42"/>
      <c r="EGK81" s="42"/>
      <c r="EGL81" s="42"/>
      <c r="EGM81" s="42"/>
      <c r="EGN81" s="42"/>
      <c r="EGO81" s="42"/>
      <c r="EGP81" s="42"/>
      <c r="EGQ81" s="42"/>
      <c r="EGR81" s="42"/>
      <c r="EGS81" s="42"/>
      <c r="EGT81" s="42"/>
      <c r="EGU81" s="42"/>
      <c r="EGV81" s="42"/>
      <c r="EGW81" s="42"/>
      <c r="EGX81" s="42"/>
      <c r="EGY81" s="42"/>
      <c r="EGZ81" s="42"/>
      <c r="EHA81" s="42"/>
      <c r="EHB81" s="42"/>
      <c r="EHC81" s="42"/>
      <c r="EHD81" s="42"/>
      <c r="EHE81" s="42"/>
      <c r="EHF81" s="42"/>
      <c r="EHG81" s="42"/>
      <c r="EHH81" s="42"/>
      <c r="EHI81" s="42"/>
      <c r="EHJ81" s="42"/>
      <c r="EHK81" s="42"/>
      <c r="EHL81" s="42"/>
      <c r="EHM81" s="42"/>
      <c r="EHN81" s="42"/>
      <c r="EHO81" s="42"/>
      <c r="EHP81" s="42"/>
      <c r="EHQ81" s="42"/>
      <c r="EHR81" s="42"/>
      <c r="EHS81" s="42"/>
      <c r="EHT81" s="42"/>
      <c r="EHU81" s="42"/>
      <c r="EHV81" s="42"/>
      <c r="EHW81" s="42"/>
      <c r="EHX81" s="42"/>
      <c r="EHY81" s="42"/>
      <c r="EHZ81" s="42"/>
      <c r="EIA81" s="42"/>
      <c r="EIB81" s="42"/>
      <c r="EIC81" s="42"/>
      <c r="EID81" s="42"/>
      <c r="EIE81" s="42"/>
      <c r="EIF81" s="42"/>
      <c r="EIG81" s="42"/>
      <c r="EIH81" s="42"/>
      <c r="EII81" s="42"/>
      <c r="EIJ81" s="42"/>
      <c r="EIK81" s="42"/>
      <c r="EIL81" s="42"/>
      <c r="EIM81" s="42"/>
      <c r="EIN81" s="42"/>
      <c r="EIO81" s="42"/>
      <c r="EIP81" s="42"/>
      <c r="EIQ81" s="42"/>
      <c r="EIR81" s="42"/>
      <c r="EIS81" s="42"/>
      <c r="EIT81" s="42"/>
      <c r="EIU81" s="42"/>
      <c r="EIV81" s="42"/>
      <c r="EIW81" s="42"/>
      <c r="EIX81" s="42"/>
      <c r="EIY81" s="42"/>
      <c r="EIZ81" s="42"/>
      <c r="EJA81" s="42"/>
      <c r="EJB81" s="42"/>
      <c r="EJC81" s="42"/>
      <c r="EJD81" s="42"/>
      <c r="EJE81" s="42"/>
      <c r="EJF81" s="42"/>
      <c r="EJG81" s="42"/>
      <c r="EJH81" s="42"/>
      <c r="EJI81" s="42"/>
      <c r="EJJ81" s="42"/>
      <c r="EJK81" s="42"/>
      <c r="EJL81" s="42"/>
      <c r="EJM81" s="42"/>
      <c r="EJN81" s="42"/>
      <c r="EJO81" s="42"/>
      <c r="EJP81" s="42"/>
      <c r="EJQ81" s="42"/>
      <c r="EJR81" s="42"/>
      <c r="EJS81" s="42"/>
      <c r="EJT81" s="42"/>
      <c r="EJU81" s="42"/>
      <c r="EJV81" s="42"/>
      <c r="EJW81" s="42"/>
      <c r="EJX81" s="42"/>
      <c r="EJY81" s="42"/>
      <c r="EJZ81" s="42"/>
      <c r="EKA81" s="42"/>
      <c r="EKB81" s="42"/>
      <c r="EKC81" s="42"/>
      <c r="EKD81" s="42"/>
      <c r="EKE81" s="42"/>
      <c r="EKF81" s="42"/>
      <c r="EKG81" s="42"/>
      <c r="EKH81" s="42"/>
      <c r="EKI81" s="42"/>
      <c r="EKJ81" s="42"/>
      <c r="EKK81" s="42"/>
      <c r="EKL81" s="42"/>
      <c r="EKM81" s="42"/>
      <c r="EKN81" s="42"/>
      <c r="EKO81" s="42"/>
      <c r="EKP81" s="42"/>
      <c r="EKQ81" s="42"/>
      <c r="EKR81" s="42"/>
      <c r="EKS81" s="42"/>
      <c r="EKT81" s="42"/>
      <c r="EKU81" s="42"/>
      <c r="EKV81" s="42"/>
      <c r="EKW81" s="42"/>
      <c r="EKX81" s="42"/>
      <c r="EKY81" s="42"/>
      <c r="EKZ81" s="42"/>
      <c r="ELA81" s="42"/>
      <c r="ELB81" s="42"/>
      <c r="ELC81" s="42"/>
      <c r="ELD81" s="42"/>
      <c r="ELE81" s="42"/>
      <c r="ELF81" s="42"/>
      <c r="ELG81" s="42"/>
      <c r="ELH81" s="42"/>
      <c r="ELI81" s="42"/>
      <c r="ELJ81" s="42"/>
      <c r="ELK81" s="42"/>
      <c r="ELL81" s="42"/>
      <c r="ELM81" s="42"/>
      <c r="ELN81" s="42"/>
      <c r="ELO81" s="42"/>
      <c r="ELP81" s="42"/>
      <c r="ELQ81" s="42"/>
      <c r="ELR81" s="42"/>
      <c r="ELS81" s="42"/>
      <c r="ELT81" s="42"/>
      <c r="ELU81" s="42"/>
      <c r="ELV81" s="42"/>
      <c r="ELW81" s="42"/>
      <c r="ELX81" s="42"/>
      <c r="ELY81" s="42"/>
      <c r="ELZ81" s="42"/>
      <c r="EMA81" s="42"/>
      <c r="EMB81" s="42"/>
      <c r="EMC81" s="42"/>
      <c r="EMD81" s="42"/>
      <c r="EME81" s="42"/>
      <c r="EMF81" s="42"/>
      <c r="EMG81" s="42"/>
      <c r="EMH81" s="42"/>
      <c r="EMI81" s="42"/>
      <c r="EMJ81" s="42"/>
      <c r="EMK81" s="42"/>
      <c r="EML81" s="42"/>
      <c r="EMM81" s="42"/>
      <c r="EMN81" s="42"/>
      <c r="EMO81" s="42"/>
      <c r="EMP81" s="42"/>
      <c r="EMQ81" s="42"/>
      <c r="EMR81" s="42"/>
      <c r="EMS81" s="42"/>
      <c r="EMT81" s="42"/>
      <c r="EMU81" s="42"/>
      <c r="EMV81" s="42"/>
      <c r="EMW81" s="42"/>
      <c r="EMX81" s="42"/>
      <c r="EMY81" s="42"/>
      <c r="EMZ81" s="42"/>
      <c r="ENA81" s="42"/>
      <c r="ENB81" s="42"/>
      <c r="ENC81" s="42"/>
      <c r="END81" s="42"/>
      <c r="ENE81" s="42"/>
      <c r="ENF81" s="42"/>
      <c r="ENG81" s="42"/>
      <c r="ENH81" s="42"/>
      <c r="ENI81" s="42"/>
      <c r="ENJ81" s="42"/>
      <c r="ENK81" s="42"/>
      <c r="ENL81" s="42"/>
      <c r="ENM81" s="42"/>
      <c r="ENN81" s="42"/>
      <c r="ENO81" s="42"/>
      <c r="ENP81" s="42"/>
      <c r="ENQ81" s="42"/>
      <c r="ENR81" s="42"/>
      <c r="ENS81" s="42"/>
      <c r="ENT81" s="42"/>
      <c r="ENU81" s="42"/>
      <c r="ENV81" s="42"/>
      <c r="ENW81" s="42"/>
      <c r="ENX81" s="42"/>
      <c r="ENY81" s="42"/>
      <c r="ENZ81" s="42"/>
      <c r="EOA81" s="42"/>
      <c r="EOB81" s="42"/>
      <c r="EOC81" s="42"/>
      <c r="EOD81" s="42"/>
      <c r="EOE81" s="42"/>
      <c r="EOF81" s="42"/>
      <c r="EOG81" s="42"/>
      <c r="EOH81" s="42"/>
      <c r="EOI81" s="42"/>
      <c r="EOJ81" s="42"/>
      <c r="EOK81" s="42"/>
      <c r="EOL81" s="42"/>
      <c r="EOM81" s="42"/>
      <c r="EON81" s="42"/>
      <c r="EOO81" s="42"/>
      <c r="EOP81" s="42"/>
      <c r="EOQ81" s="42"/>
      <c r="EOR81" s="42"/>
      <c r="EOS81" s="42"/>
      <c r="EOT81" s="42"/>
      <c r="EOU81" s="42"/>
      <c r="EOV81" s="42"/>
      <c r="EOW81" s="42"/>
      <c r="EOX81" s="42"/>
      <c r="EOY81" s="42"/>
      <c r="EOZ81" s="42"/>
      <c r="EPA81" s="42"/>
      <c r="EPB81" s="42"/>
      <c r="EPC81" s="42"/>
      <c r="EPD81" s="42"/>
      <c r="EPE81" s="42"/>
      <c r="EPF81" s="42"/>
      <c r="EPG81" s="42"/>
      <c r="EPH81" s="42"/>
      <c r="EPI81" s="42"/>
      <c r="EPJ81" s="42"/>
      <c r="EPK81" s="42"/>
      <c r="EPL81" s="42"/>
      <c r="EPM81" s="42"/>
      <c r="EPN81" s="42"/>
      <c r="EPO81" s="42"/>
      <c r="EPP81" s="42"/>
      <c r="EPQ81" s="42"/>
      <c r="EPR81" s="42"/>
      <c r="EPS81" s="42"/>
      <c r="EPT81" s="42"/>
      <c r="EPU81" s="42"/>
      <c r="EPV81" s="42"/>
      <c r="EPW81" s="42"/>
      <c r="EPX81" s="42"/>
      <c r="EPY81" s="42"/>
      <c r="EPZ81" s="42"/>
      <c r="EQA81" s="42"/>
      <c r="EQB81" s="42"/>
      <c r="EQC81" s="42"/>
      <c r="EQD81" s="42"/>
      <c r="EQE81" s="42"/>
      <c r="EQF81" s="42"/>
      <c r="EQG81" s="42"/>
      <c r="EQH81" s="42"/>
      <c r="EQI81" s="42"/>
      <c r="EQJ81" s="42"/>
      <c r="EQK81" s="42"/>
      <c r="EQL81" s="42"/>
      <c r="EQM81" s="42"/>
      <c r="EQN81" s="42"/>
      <c r="EQO81" s="42"/>
      <c r="EQP81" s="42"/>
      <c r="EQQ81" s="42"/>
      <c r="EQR81" s="42"/>
      <c r="EQS81" s="42"/>
      <c r="EQT81" s="42"/>
      <c r="EQU81" s="42"/>
      <c r="EQV81" s="42"/>
      <c r="EQW81" s="42"/>
      <c r="EQX81" s="42"/>
      <c r="EQY81" s="42"/>
      <c r="EQZ81" s="42"/>
      <c r="ERA81" s="42"/>
      <c r="ERB81" s="42"/>
      <c r="ERC81" s="42"/>
      <c r="ERD81" s="42"/>
      <c r="ERE81" s="42"/>
      <c r="ERF81" s="42"/>
      <c r="ERG81" s="42"/>
      <c r="ERH81" s="42"/>
      <c r="ERI81" s="42"/>
      <c r="ERJ81" s="42"/>
      <c r="ERK81" s="42"/>
      <c r="ERL81" s="42"/>
      <c r="ERM81" s="42"/>
      <c r="ERN81" s="42"/>
      <c r="ERO81" s="42"/>
      <c r="ERP81" s="42"/>
      <c r="ERQ81" s="42"/>
      <c r="ERR81" s="42"/>
      <c r="ERS81" s="42"/>
      <c r="ERT81" s="42"/>
      <c r="ERU81" s="42"/>
      <c r="ERV81" s="42"/>
      <c r="ERW81" s="42"/>
      <c r="ERX81" s="42"/>
      <c r="ERY81" s="42"/>
      <c r="ERZ81" s="42"/>
      <c r="ESA81" s="42"/>
      <c r="ESB81" s="42"/>
      <c r="ESC81" s="42"/>
      <c r="ESD81" s="42"/>
      <c r="ESE81" s="42"/>
      <c r="ESF81" s="42"/>
      <c r="ESG81" s="42"/>
      <c r="ESH81" s="42"/>
      <c r="ESI81" s="42"/>
      <c r="ESJ81" s="42"/>
      <c r="ESK81" s="42"/>
      <c r="ESL81" s="42"/>
      <c r="ESM81" s="42"/>
      <c r="ESN81" s="42"/>
      <c r="ESO81" s="42"/>
      <c r="ESP81" s="42"/>
      <c r="ESQ81" s="42"/>
      <c r="ESR81" s="42"/>
      <c r="ESS81" s="42"/>
      <c r="EST81" s="42"/>
      <c r="ESU81" s="42"/>
      <c r="ESV81" s="42"/>
      <c r="ESW81" s="42"/>
      <c r="ESX81" s="42"/>
      <c r="ESY81" s="42"/>
      <c r="ESZ81" s="42"/>
      <c r="ETA81" s="42"/>
      <c r="ETB81" s="42"/>
      <c r="ETC81" s="42"/>
      <c r="ETD81" s="42"/>
      <c r="ETE81" s="42"/>
      <c r="ETF81" s="42"/>
      <c r="ETG81" s="42"/>
      <c r="ETH81" s="42"/>
      <c r="ETI81" s="42"/>
      <c r="ETJ81" s="42"/>
      <c r="ETK81" s="42"/>
      <c r="ETL81" s="42"/>
      <c r="ETM81" s="42"/>
      <c r="ETN81" s="42"/>
      <c r="ETO81" s="42"/>
      <c r="ETP81" s="42"/>
      <c r="ETQ81" s="42"/>
      <c r="ETR81" s="42"/>
      <c r="ETS81" s="42"/>
      <c r="ETT81" s="42"/>
      <c r="ETU81" s="42"/>
      <c r="ETV81" s="42"/>
      <c r="ETW81" s="42"/>
      <c r="ETX81" s="42"/>
      <c r="ETY81" s="42"/>
      <c r="ETZ81" s="42"/>
      <c r="EUA81" s="42"/>
      <c r="EUB81" s="42"/>
      <c r="EUC81" s="42"/>
      <c r="EUD81" s="42"/>
      <c r="EUE81" s="42"/>
      <c r="EUF81" s="42"/>
      <c r="EUG81" s="42"/>
      <c r="EUH81" s="42"/>
      <c r="EUI81" s="42"/>
      <c r="EUJ81" s="42"/>
      <c r="EUK81" s="42"/>
      <c r="EUL81" s="42"/>
      <c r="EUM81" s="42"/>
      <c r="EUN81" s="42"/>
      <c r="EUO81" s="42"/>
      <c r="EUP81" s="42"/>
      <c r="EUQ81" s="42"/>
      <c r="EUR81" s="42"/>
      <c r="EUS81" s="42"/>
      <c r="EUT81" s="42"/>
      <c r="EUU81" s="42"/>
      <c r="EUV81" s="42"/>
      <c r="EUW81" s="42"/>
      <c r="EUX81" s="42"/>
      <c r="EUY81" s="42"/>
      <c r="EUZ81" s="42"/>
      <c r="EVA81" s="42"/>
      <c r="EVB81" s="42"/>
      <c r="EVC81" s="42"/>
      <c r="EVD81" s="42"/>
      <c r="EVE81" s="42"/>
      <c r="EVF81" s="42"/>
      <c r="EVG81" s="42"/>
      <c r="EVH81" s="42"/>
      <c r="EVI81" s="42"/>
      <c r="EVJ81" s="42"/>
      <c r="EVK81" s="42"/>
      <c r="EVL81" s="42"/>
      <c r="EVM81" s="42"/>
      <c r="EVN81" s="42"/>
      <c r="EVO81" s="42"/>
      <c r="EVP81" s="42"/>
      <c r="EVQ81" s="42"/>
      <c r="EVR81" s="42"/>
      <c r="EVS81" s="42"/>
      <c r="EVT81" s="42"/>
      <c r="EVU81" s="42"/>
      <c r="EVV81" s="42"/>
      <c r="EVW81" s="42"/>
      <c r="EVX81" s="42"/>
      <c r="EVY81" s="42"/>
      <c r="EVZ81" s="42"/>
      <c r="EWA81" s="42"/>
      <c r="EWB81" s="42"/>
      <c r="EWC81" s="42"/>
      <c r="EWD81" s="42"/>
      <c r="EWE81" s="42"/>
      <c r="EWF81" s="42"/>
      <c r="EWG81" s="42"/>
      <c r="EWH81" s="42"/>
      <c r="EWI81" s="42"/>
      <c r="EWJ81" s="42"/>
      <c r="EWK81" s="42"/>
      <c r="EWL81" s="42"/>
      <c r="EWM81" s="42"/>
      <c r="EWN81" s="42"/>
      <c r="EWO81" s="42"/>
      <c r="EWP81" s="42"/>
      <c r="EWQ81" s="42"/>
      <c r="EWR81" s="42"/>
      <c r="EWS81" s="42"/>
      <c r="EWT81" s="42"/>
      <c r="EWU81" s="42"/>
      <c r="EWV81" s="42"/>
      <c r="EWW81" s="42"/>
      <c r="EWX81" s="42"/>
      <c r="EWY81" s="42"/>
      <c r="EWZ81" s="42"/>
      <c r="EXA81" s="42"/>
      <c r="EXB81" s="42"/>
      <c r="EXC81" s="42"/>
      <c r="EXD81" s="42"/>
      <c r="EXE81" s="42"/>
      <c r="EXF81" s="42"/>
      <c r="EXG81" s="42"/>
      <c r="EXH81" s="42"/>
      <c r="EXI81" s="42"/>
      <c r="EXJ81" s="42"/>
      <c r="EXK81" s="42"/>
      <c r="EXL81" s="42"/>
      <c r="EXM81" s="42"/>
      <c r="EXN81" s="42"/>
      <c r="EXO81" s="42"/>
      <c r="EXP81" s="42"/>
      <c r="EXQ81" s="42"/>
      <c r="EXR81" s="42"/>
      <c r="EXS81" s="42"/>
      <c r="EXT81" s="42"/>
      <c r="EXU81" s="42"/>
      <c r="EXV81" s="42"/>
      <c r="EXW81" s="42"/>
      <c r="EXX81" s="42"/>
      <c r="EXY81" s="42"/>
      <c r="EXZ81" s="42"/>
      <c r="EYA81" s="42"/>
      <c r="EYB81" s="42"/>
      <c r="EYC81" s="42"/>
      <c r="EYD81" s="42"/>
      <c r="EYE81" s="42"/>
      <c r="EYF81" s="42"/>
      <c r="EYG81" s="42"/>
      <c r="EYH81" s="42"/>
      <c r="EYI81" s="42"/>
      <c r="EYJ81" s="42"/>
      <c r="EYK81" s="42"/>
      <c r="EYL81" s="42"/>
      <c r="EYM81" s="42"/>
      <c r="EYN81" s="42"/>
      <c r="EYO81" s="42"/>
      <c r="EYP81" s="42"/>
      <c r="EYQ81" s="42"/>
      <c r="EYR81" s="42"/>
      <c r="EYS81" s="42"/>
      <c r="EYT81" s="42"/>
      <c r="EYU81" s="42"/>
      <c r="EYV81" s="42"/>
      <c r="EYW81" s="42"/>
      <c r="EYX81" s="42"/>
      <c r="EYY81" s="42"/>
      <c r="EYZ81" s="42"/>
      <c r="EZA81" s="42"/>
      <c r="EZB81" s="42"/>
      <c r="EZC81" s="42"/>
      <c r="EZD81" s="42"/>
      <c r="EZE81" s="42"/>
      <c r="EZF81" s="42"/>
      <c r="EZG81" s="42"/>
      <c r="EZH81" s="42"/>
      <c r="EZI81" s="42"/>
      <c r="EZJ81" s="42"/>
      <c r="EZK81" s="42"/>
      <c r="EZL81" s="42"/>
      <c r="EZM81" s="42"/>
      <c r="EZN81" s="42"/>
      <c r="EZO81" s="42"/>
      <c r="EZP81" s="42"/>
      <c r="EZQ81" s="42"/>
      <c r="EZR81" s="42"/>
      <c r="EZS81" s="42"/>
      <c r="EZT81" s="42"/>
      <c r="EZU81" s="42"/>
      <c r="EZV81" s="42"/>
      <c r="EZW81" s="42"/>
      <c r="EZX81" s="42"/>
      <c r="EZY81" s="42"/>
      <c r="EZZ81" s="42"/>
      <c r="FAA81" s="42"/>
      <c r="FAB81" s="42"/>
      <c r="FAC81" s="42"/>
      <c r="FAD81" s="42"/>
      <c r="FAE81" s="42"/>
      <c r="FAF81" s="42"/>
      <c r="FAG81" s="42"/>
      <c r="FAH81" s="42"/>
      <c r="FAI81" s="42"/>
      <c r="FAJ81" s="42"/>
      <c r="FAK81" s="42"/>
      <c r="FAL81" s="42"/>
      <c r="FAM81" s="42"/>
      <c r="FAN81" s="42"/>
      <c r="FAO81" s="42"/>
      <c r="FAP81" s="42"/>
      <c r="FAQ81" s="42"/>
      <c r="FAR81" s="42"/>
      <c r="FAS81" s="42"/>
      <c r="FAT81" s="42"/>
      <c r="FAU81" s="42"/>
      <c r="FAV81" s="42"/>
      <c r="FAW81" s="42"/>
      <c r="FAX81" s="42"/>
      <c r="FAY81" s="42"/>
      <c r="FAZ81" s="42"/>
      <c r="FBA81" s="42"/>
      <c r="FBB81" s="42"/>
      <c r="FBC81" s="42"/>
      <c r="FBD81" s="42"/>
      <c r="FBE81" s="42"/>
      <c r="FBF81" s="42"/>
      <c r="FBG81" s="42"/>
      <c r="FBH81" s="42"/>
      <c r="FBI81" s="42"/>
      <c r="FBJ81" s="42"/>
      <c r="FBK81" s="42"/>
      <c r="FBL81" s="42"/>
      <c r="FBM81" s="42"/>
      <c r="FBN81" s="42"/>
      <c r="FBO81" s="42"/>
      <c r="FBP81" s="42"/>
      <c r="FBQ81" s="42"/>
      <c r="FBR81" s="42"/>
      <c r="FBS81" s="42"/>
      <c r="FBT81" s="42"/>
      <c r="FBU81" s="42"/>
      <c r="FBV81" s="42"/>
      <c r="FBW81" s="42"/>
      <c r="FBX81" s="42"/>
      <c r="FBY81" s="42"/>
      <c r="FBZ81" s="42"/>
      <c r="FCA81" s="42"/>
      <c r="FCB81" s="42"/>
      <c r="FCC81" s="42"/>
      <c r="FCD81" s="42"/>
      <c r="FCE81" s="42"/>
      <c r="FCF81" s="42"/>
      <c r="FCG81" s="42"/>
      <c r="FCH81" s="42"/>
      <c r="FCI81" s="42"/>
      <c r="FCJ81" s="42"/>
      <c r="FCK81" s="42"/>
      <c r="FCL81" s="42"/>
      <c r="FCM81" s="42"/>
      <c r="FCN81" s="42"/>
      <c r="FCO81" s="42"/>
      <c r="FCP81" s="42"/>
      <c r="FCQ81" s="42"/>
      <c r="FCR81" s="42"/>
      <c r="FCS81" s="42"/>
      <c r="FCT81" s="42"/>
      <c r="FCU81" s="42"/>
      <c r="FCV81" s="42"/>
      <c r="FCW81" s="42"/>
      <c r="FCX81" s="42"/>
      <c r="FCY81" s="42"/>
      <c r="FCZ81" s="42"/>
      <c r="FDA81" s="42"/>
      <c r="FDB81" s="42"/>
      <c r="FDC81" s="42"/>
      <c r="FDD81" s="42"/>
      <c r="FDE81" s="42"/>
      <c r="FDF81" s="42"/>
      <c r="FDG81" s="42"/>
      <c r="FDH81" s="42"/>
      <c r="FDI81" s="42"/>
      <c r="FDJ81" s="42"/>
      <c r="FDK81" s="42"/>
      <c r="FDL81" s="42"/>
      <c r="FDM81" s="42"/>
      <c r="FDN81" s="42"/>
      <c r="FDO81" s="42"/>
      <c r="FDP81" s="42"/>
      <c r="FDQ81" s="42"/>
      <c r="FDR81" s="42"/>
      <c r="FDS81" s="42"/>
      <c r="FDT81" s="42"/>
      <c r="FDU81" s="42"/>
      <c r="FDV81" s="42"/>
      <c r="FDW81" s="42"/>
      <c r="FDX81" s="42"/>
      <c r="FDY81" s="42"/>
      <c r="FDZ81" s="42"/>
      <c r="FEA81" s="42"/>
      <c r="FEB81" s="42"/>
      <c r="FEC81" s="42"/>
      <c r="FED81" s="42"/>
      <c r="FEE81" s="42"/>
      <c r="FEF81" s="42"/>
      <c r="FEG81" s="42"/>
      <c r="FEH81" s="42"/>
      <c r="FEI81" s="42"/>
      <c r="FEJ81" s="42"/>
      <c r="FEK81" s="42"/>
      <c r="FEL81" s="42"/>
      <c r="FEM81" s="42"/>
      <c r="FEN81" s="42"/>
      <c r="FEO81" s="42"/>
      <c r="FEP81" s="42"/>
      <c r="FEQ81" s="42"/>
      <c r="FER81" s="42"/>
      <c r="FES81" s="42"/>
      <c r="FET81" s="42"/>
      <c r="FEU81" s="42"/>
      <c r="FEV81" s="42"/>
      <c r="FEW81" s="42"/>
      <c r="FEX81" s="42"/>
      <c r="FEY81" s="42"/>
      <c r="FEZ81" s="42"/>
      <c r="FFA81" s="42"/>
      <c r="FFB81" s="42"/>
      <c r="FFC81" s="42"/>
      <c r="FFD81" s="42"/>
      <c r="FFE81" s="42"/>
      <c r="FFF81" s="42"/>
      <c r="FFG81" s="42"/>
      <c r="FFH81" s="42"/>
      <c r="FFI81" s="42"/>
      <c r="FFJ81" s="42"/>
      <c r="FFK81" s="42"/>
      <c r="FFL81" s="42"/>
      <c r="FFM81" s="42"/>
      <c r="FFN81" s="42"/>
      <c r="FFO81" s="42"/>
      <c r="FFP81" s="42"/>
      <c r="FFQ81" s="42"/>
      <c r="FFR81" s="42"/>
      <c r="FFS81" s="42"/>
      <c r="FFT81" s="42"/>
      <c r="FFU81" s="42"/>
      <c r="FFV81" s="42"/>
      <c r="FFW81" s="42"/>
      <c r="FFX81" s="42"/>
      <c r="FFY81" s="42"/>
      <c r="FFZ81" s="42"/>
      <c r="FGA81" s="42"/>
      <c r="FGB81" s="42"/>
      <c r="FGC81" s="42"/>
      <c r="FGD81" s="42"/>
      <c r="FGE81" s="42"/>
      <c r="FGF81" s="42"/>
      <c r="FGG81" s="42"/>
      <c r="FGH81" s="42"/>
      <c r="FGI81" s="42"/>
      <c r="FGJ81" s="42"/>
      <c r="FGK81" s="42"/>
      <c r="FGL81" s="42"/>
      <c r="FGM81" s="42"/>
      <c r="FGN81" s="42"/>
      <c r="FGO81" s="42"/>
      <c r="FGP81" s="42"/>
      <c r="FGQ81" s="42"/>
      <c r="FGR81" s="42"/>
      <c r="FGS81" s="42"/>
      <c r="FGT81" s="42"/>
      <c r="FGU81" s="42"/>
      <c r="FGV81" s="42"/>
      <c r="FGW81" s="42"/>
      <c r="FGX81" s="42"/>
      <c r="FGY81" s="42"/>
      <c r="FGZ81" s="42"/>
      <c r="FHA81" s="42"/>
      <c r="FHB81" s="42"/>
      <c r="FHC81" s="42"/>
      <c r="FHD81" s="42"/>
      <c r="FHE81" s="42"/>
      <c r="FHF81" s="42"/>
      <c r="FHG81" s="42"/>
      <c r="FHH81" s="42"/>
      <c r="FHI81" s="42"/>
      <c r="FHJ81" s="42"/>
      <c r="FHK81" s="42"/>
      <c r="FHL81" s="42"/>
      <c r="FHM81" s="42"/>
      <c r="FHN81" s="42"/>
      <c r="FHO81" s="42"/>
      <c r="FHP81" s="42"/>
      <c r="FHQ81" s="42"/>
      <c r="FHR81" s="42"/>
      <c r="FHS81" s="42"/>
      <c r="FHT81" s="42"/>
      <c r="FHU81" s="42"/>
      <c r="FHV81" s="42"/>
      <c r="FHW81" s="42"/>
      <c r="FHX81" s="42"/>
      <c r="FHY81" s="42"/>
      <c r="FHZ81" s="42"/>
      <c r="FIA81" s="42"/>
      <c r="FIB81" s="42"/>
      <c r="FIC81" s="42"/>
      <c r="FID81" s="42"/>
      <c r="FIE81" s="42"/>
      <c r="FIF81" s="42"/>
      <c r="FIG81" s="42"/>
      <c r="FIH81" s="42"/>
      <c r="FII81" s="42"/>
      <c r="FIJ81" s="42"/>
      <c r="FIK81" s="42"/>
      <c r="FIL81" s="42"/>
      <c r="FIM81" s="42"/>
      <c r="FIN81" s="42"/>
      <c r="FIO81" s="42"/>
      <c r="FIP81" s="42"/>
      <c r="FIQ81" s="42"/>
      <c r="FIR81" s="42"/>
      <c r="FIS81" s="42"/>
      <c r="FIT81" s="42"/>
      <c r="FIU81" s="42"/>
      <c r="FIV81" s="42"/>
      <c r="FIW81" s="42"/>
      <c r="FIX81" s="42"/>
      <c r="FIY81" s="42"/>
      <c r="FIZ81" s="42"/>
      <c r="FJA81" s="42"/>
      <c r="FJB81" s="42"/>
      <c r="FJC81" s="42"/>
      <c r="FJD81" s="42"/>
      <c r="FJE81" s="42"/>
      <c r="FJF81" s="42"/>
      <c r="FJG81" s="42"/>
      <c r="FJH81" s="42"/>
      <c r="FJI81" s="42"/>
      <c r="FJJ81" s="42"/>
      <c r="FJK81" s="42"/>
      <c r="FJL81" s="42"/>
      <c r="FJM81" s="42"/>
      <c r="FJN81" s="42"/>
      <c r="FJO81" s="42"/>
      <c r="FJP81" s="42"/>
      <c r="FJQ81" s="42"/>
      <c r="FJR81" s="42"/>
      <c r="FJS81" s="42"/>
      <c r="FJT81" s="42"/>
      <c r="FJU81" s="42"/>
      <c r="FJV81" s="42"/>
      <c r="FJW81" s="42"/>
      <c r="FJX81" s="42"/>
      <c r="FJY81" s="42"/>
      <c r="FJZ81" s="42"/>
      <c r="FKA81" s="42"/>
      <c r="FKB81" s="42"/>
      <c r="FKC81" s="42"/>
      <c r="FKD81" s="42"/>
      <c r="FKE81" s="42"/>
      <c r="FKF81" s="42"/>
      <c r="FKG81" s="42"/>
      <c r="FKH81" s="42"/>
      <c r="FKI81" s="42"/>
      <c r="FKJ81" s="42"/>
      <c r="FKK81" s="42"/>
      <c r="FKL81" s="42"/>
      <c r="FKM81" s="42"/>
      <c r="FKN81" s="42"/>
      <c r="FKO81" s="42"/>
      <c r="FKP81" s="42"/>
      <c r="FKQ81" s="42"/>
      <c r="FKR81" s="42"/>
      <c r="FKS81" s="42"/>
      <c r="FKT81" s="42"/>
      <c r="FKU81" s="42"/>
      <c r="FKV81" s="42"/>
      <c r="FKW81" s="42"/>
      <c r="FKX81" s="42"/>
      <c r="FKY81" s="42"/>
      <c r="FKZ81" s="42"/>
      <c r="FLA81" s="42"/>
      <c r="FLB81" s="42"/>
      <c r="FLC81" s="42"/>
      <c r="FLD81" s="42"/>
      <c r="FLE81" s="42"/>
      <c r="FLF81" s="42"/>
      <c r="FLG81" s="42"/>
      <c r="FLH81" s="42"/>
      <c r="FLI81" s="42"/>
      <c r="FLJ81" s="42"/>
      <c r="FLK81" s="42"/>
      <c r="FLL81" s="42"/>
      <c r="FLM81" s="42"/>
      <c r="FLN81" s="42"/>
      <c r="FLO81" s="42"/>
      <c r="FLP81" s="42"/>
      <c r="FLQ81" s="42"/>
      <c r="FLR81" s="42"/>
      <c r="FLS81" s="42"/>
      <c r="FLT81" s="42"/>
      <c r="FLU81" s="42"/>
      <c r="FLV81" s="42"/>
      <c r="FLW81" s="42"/>
      <c r="FLX81" s="42"/>
      <c r="FLY81" s="42"/>
      <c r="FLZ81" s="42"/>
      <c r="FMA81" s="42"/>
      <c r="FMB81" s="42"/>
      <c r="FMC81" s="42"/>
      <c r="FMD81" s="42"/>
      <c r="FME81" s="42"/>
      <c r="FMF81" s="42"/>
      <c r="FMG81" s="42"/>
      <c r="FMH81" s="42"/>
      <c r="FMI81" s="42"/>
      <c r="FMJ81" s="42"/>
      <c r="FMK81" s="42"/>
      <c r="FML81" s="42"/>
      <c r="FMM81" s="42"/>
      <c r="FMN81" s="42"/>
      <c r="FMO81" s="42"/>
      <c r="FMP81" s="42"/>
      <c r="FMQ81" s="42"/>
      <c r="FMR81" s="42"/>
      <c r="FMS81" s="42"/>
      <c r="FMT81" s="42"/>
      <c r="FMU81" s="42"/>
      <c r="FMV81" s="42"/>
      <c r="FMW81" s="42"/>
      <c r="FMX81" s="42"/>
      <c r="FMY81" s="42"/>
      <c r="FMZ81" s="42"/>
      <c r="FNA81" s="42"/>
      <c r="FNB81" s="42"/>
      <c r="FNC81" s="42"/>
      <c r="FND81" s="42"/>
      <c r="FNE81" s="42"/>
      <c r="FNF81" s="42"/>
      <c r="FNG81" s="42"/>
      <c r="FNH81" s="42"/>
      <c r="FNI81" s="42"/>
      <c r="FNJ81" s="42"/>
      <c r="FNK81" s="42"/>
      <c r="FNL81" s="42"/>
      <c r="FNM81" s="42"/>
      <c r="FNN81" s="42"/>
      <c r="FNO81" s="42"/>
      <c r="FNP81" s="42"/>
      <c r="FNQ81" s="42"/>
      <c r="FNR81" s="42"/>
      <c r="FNS81" s="42"/>
      <c r="FNT81" s="42"/>
      <c r="FNU81" s="42"/>
      <c r="FNV81" s="42"/>
      <c r="FNW81" s="42"/>
      <c r="FNX81" s="42"/>
      <c r="FNY81" s="42"/>
      <c r="FNZ81" s="42"/>
      <c r="FOA81" s="42"/>
      <c r="FOB81" s="42"/>
      <c r="FOC81" s="42"/>
      <c r="FOD81" s="42"/>
      <c r="FOE81" s="42"/>
      <c r="FOF81" s="42"/>
      <c r="FOG81" s="42"/>
      <c r="FOH81" s="42"/>
      <c r="FOI81" s="42"/>
      <c r="FOJ81" s="42"/>
      <c r="FOK81" s="42"/>
      <c r="FOL81" s="42"/>
      <c r="FOM81" s="42"/>
      <c r="FON81" s="42"/>
      <c r="FOO81" s="42"/>
      <c r="FOP81" s="42"/>
      <c r="FOQ81" s="42"/>
      <c r="FOR81" s="42"/>
      <c r="FOS81" s="42"/>
      <c r="FOT81" s="42"/>
      <c r="FOU81" s="42"/>
      <c r="FOV81" s="42"/>
      <c r="FOW81" s="42"/>
      <c r="FOX81" s="42"/>
      <c r="FOY81" s="42"/>
      <c r="FOZ81" s="42"/>
      <c r="FPA81" s="42"/>
      <c r="FPB81" s="42"/>
      <c r="FPC81" s="42"/>
      <c r="FPD81" s="42"/>
      <c r="FPE81" s="42"/>
      <c r="FPF81" s="42"/>
      <c r="FPG81" s="42"/>
      <c r="FPH81" s="42"/>
      <c r="FPI81" s="42"/>
      <c r="FPJ81" s="42"/>
      <c r="FPK81" s="42"/>
      <c r="FPL81" s="42"/>
      <c r="FPM81" s="42"/>
      <c r="FPN81" s="42"/>
      <c r="FPO81" s="42"/>
      <c r="FPP81" s="42"/>
      <c r="FPQ81" s="42"/>
      <c r="FPR81" s="42"/>
      <c r="FPS81" s="42"/>
      <c r="FPT81" s="42"/>
      <c r="FPU81" s="42"/>
      <c r="FPV81" s="42"/>
      <c r="FPW81" s="42"/>
      <c r="FPX81" s="42"/>
      <c r="FPY81" s="42"/>
      <c r="FPZ81" s="42"/>
      <c r="FQA81" s="42"/>
      <c r="FQB81" s="42"/>
      <c r="FQC81" s="42"/>
      <c r="FQD81" s="42"/>
      <c r="FQE81" s="42"/>
      <c r="FQF81" s="42"/>
      <c r="FQG81" s="42"/>
      <c r="FQH81" s="42"/>
      <c r="FQI81" s="42"/>
      <c r="FQJ81" s="42"/>
      <c r="FQK81" s="42"/>
      <c r="FQL81" s="42"/>
      <c r="FQM81" s="42"/>
      <c r="FQN81" s="42"/>
      <c r="FQO81" s="42"/>
      <c r="FQP81" s="42"/>
      <c r="FQQ81" s="42"/>
      <c r="FQR81" s="42"/>
      <c r="FQS81" s="42"/>
      <c r="FQT81" s="42"/>
      <c r="FQU81" s="42"/>
      <c r="FQV81" s="42"/>
      <c r="FQW81" s="42"/>
      <c r="FQX81" s="42"/>
      <c r="FQY81" s="42"/>
      <c r="FQZ81" s="42"/>
      <c r="FRA81" s="42"/>
      <c r="FRB81" s="42"/>
      <c r="FRC81" s="42"/>
      <c r="FRD81" s="42"/>
      <c r="FRE81" s="42"/>
      <c r="FRF81" s="42"/>
      <c r="FRG81" s="42"/>
      <c r="FRH81" s="42"/>
      <c r="FRI81" s="42"/>
      <c r="FRJ81" s="42"/>
      <c r="FRK81" s="42"/>
      <c r="FRL81" s="42"/>
      <c r="FRM81" s="42"/>
      <c r="FRN81" s="42"/>
      <c r="FRO81" s="42"/>
      <c r="FRP81" s="42"/>
      <c r="FRQ81" s="42"/>
      <c r="FRR81" s="42"/>
      <c r="FRS81" s="42"/>
      <c r="FRT81" s="42"/>
      <c r="FRU81" s="42"/>
      <c r="FRV81" s="42"/>
      <c r="FRW81" s="42"/>
      <c r="FRX81" s="42"/>
      <c r="FRY81" s="42"/>
      <c r="FRZ81" s="42"/>
      <c r="FSA81" s="42"/>
      <c r="FSB81" s="42"/>
      <c r="FSC81" s="42"/>
      <c r="FSD81" s="42"/>
      <c r="FSE81" s="42"/>
      <c r="FSF81" s="42"/>
      <c r="FSG81" s="42"/>
      <c r="FSH81" s="42"/>
      <c r="FSI81" s="42"/>
      <c r="FSJ81" s="42"/>
      <c r="FSK81" s="42"/>
      <c r="FSL81" s="42"/>
      <c r="FSM81" s="42"/>
      <c r="FSN81" s="42"/>
      <c r="FSO81" s="42"/>
      <c r="FSP81" s="42"/>
      <c r="FSQ81" s="42"/>
      <c r="FSR81" s="42"/>
      <c r="FSS81" s="42"/>
      <c r="FST81" s="42"/>
      <c r="FSU81" s="42"/>
      <c r="FSV81" s="42"/>
      <c r="FSW81" s="42"/>
      <c r="FSX81" s="42"/>
      <c r="FSY81" s="42"/>
      <c r="FSZ81" s="42"/>
      <c r="FTA81" s="42"/>
      <c r="FTB81" s="42"/>
      <c r="FTC81" s="42"/>
      <c r="FTD81" s="42"/>
      <c r="FTE81" s="42"/>
      <c r="FTF81" s="42"/>
      <c r="FTG81" s="42"/>
      <c r="FTH81" s="42"/>
      <c r="FTI81" s="42"/>
      <c r="FTJ81" s="42"/>
      <c r="FTK81" s="42"/>
      <c r="FTL81" s="42"/>
      <c r="FTM81" s="42"/>
      <c r="FTN81" s="42"/>
      <c r="FTO81" s="42"/>
      <c r="FTP81" s="42"/>
      <c r="FTQ81" s="42"/>
      <c r="FTR81" s="42"/>
      <c r="FTS81" s="42"/>
      <c r="FTT81" s="42"/>
      <c r="FTU81" s="42"/>
      <c r="FTV81" s="42"/>
      <c r="FTW81" s="42"/>
      <c r="FTX81" s="42"/>
      <c r="FTY81" s="42"/>
      <c r="FTZ81" s="42"/>
      <c r="FUA81" s="42"/>
      <c r="FUB81" s="42"/>
      <c r="FUC81" s="42"/>
      <c r="FUD81" s="42"/>
      <c r="FUE81" s="42"/>
      <c r="FUF81" s="42"/>
      <c r="FUG81" s="42"/>
      <c r="FUH81" s="42"/>
      <c r="FUI81" s="42"/>
      <c r="FUJ81" s="42"/>
      <c r="FUK81" s="42"/>
      <c r="FUL81" s="42"/>
      <c r="FUM81" s="42"/>
      <c r="FUN81" s="42"/>
      <c r="FUO81" s="42"/>
      <c r="FUP81" s="42"/>
      <c r="FUQ81" s="42"/>
      <c r="FUR81" s="42"/>
      <c r="FUS81" s="42"/>
      <c r="FUT81" s="42"/>
      <c r="FUU81" s="42"/>
      <c r="FUV81" s="42"/>
      <c r="FUW81" s="42"/>
      <c r="FUX81" s="42"/>
      <c r="FUY81" s="42"/>
      <c r="FUZ81" s="42"/>
      <c r="FVA81" s="42"/>
      <c r="FVB81" s="42"/>
      <c r="FVC81" s="42"/>
      <c r="FVD81" s="42"/>
      <c r="FVE81" s="42"/>
      <c r="FVF81" s="42"/>
      <c r="FVG81" s="42"/>
      <c r="FVH81" s="42"/>
      <c r="FVI81" s="42"/>
      <c r="FVJ81" s="42"/>
      <c r="FVK81" s="42"/>
      <c r="FVL81" s="42"/>
      <c r="FVM81" s="42"/>
      <c r="FVN81" s="42"/>
      <c r="FVO81" s="42"/>
      <c r="FVP81" s="42"/>
      <c r="FVQ81" s="42"/>
      <c r="FVR81" s="42"/>
      <c r="FVS81" s="42"/>
      <c r="FVT81" s="42"/>
      <c r="FVU81" s="42"/>
      <c r="FVV81" s="42"/>
      <c r="FVW81" s="42"/>
      <c r="FVX81" s="42"/>
      <c r="FVY81" s="42"/>
      <c r="FVZ81" s="42"/>
      <c r="FWA81" s="42"/>
      <c r="FWB81" s="42"/>
      <c r="FWC81" s="42"/>
      <c r="FWD81" s="42"/>
      <c r="FWE81" s="42"/>
      <c r="FWF81" s="42"/>
      <c r="FWG81" s="42"/>
      <c r="FWH81" s="42"/>
      <c r="FWI81" s="42"/>
      <c r="FWJ81" s="42"/>
      <c r="FWK81" s="42"/>
      <c r="FWL81" s="42"/>
      <c r="FWM81" s="42"/>
      <c r="FWN81" s="42"/>
      <c r="FWO81" s="42"/>
      <c r="FWP81" s="42"/>
      <c r="FWQ81" s="42"/>
      <c r="FWR81" s="42"/>
      <c r="FWS81" s="42"/>
      <c r="FWT81" s="42"/>
      <c r="FWU81" s="42"/>
      <c r="FWV81" s="42"/>
      <c r="FWW81" s="42"/>
      <c r="FWX81" s="42"/>
      <c r="FWY81" s="42"/>
      <c r="FWZ81" s="42"/>
      <c r="FXA81" s="42"/>
      <c r="FXB81" s="42"/>
      <c r="FXC81" s="42"/>
      <c r="FXD81" s="42"/>
      <c r="FXE81" s="42"/>
      <c r="FXF81" s="42"/>
      <c r="FXG81" s="42"/>
      <c r="FXH81" s="42"/>
      <c r="FXI81" s="42"/>
      <c r="FXJ81" s="42"/>
      <c r="FXK81" s="42"/>
      <c r="FXL81" s="42"/>
      <c r="FXM81" s="42"/>
      <c r="FXN81" s="42"/>
      <c r="FXO81" s="42"/>
      <c r="FXP81" s="42"/>
      <c r="FXQ81" s="42"/>
      <c r="FXR81" s="42"/>
      <c r="FXS81" s="42"/>
      <c r="FXT81" s="42"/>
      <c r="FXU81" s="42"/>
      <c r="FXV81" s="42"/>
      <c r="FXW81" s="42"/>
      <c r="FXX81" s="42"/>
      <c r="FXY81" s="42"/>
      <c r="FXZ81" s="42"/>
      <c r="FYA81" s="42"/>
      <c r="FYB81" s="42"/>
      <c r="FYC81" s="42"/>
      <c r="FYD81" s="42"/>
      <c r="FYE81" s="42"/>
      <c r="FYF81" s="42"/>
      <c r="FYG81" s="42"/>
      <c r="FYH81" s="42"/>
      <c r="FYI81" s="42"/>
      <c r="FYJ81" s="42"/>
      <c r="FYK81" s="42"/>
      <c r="FYL81" s="42"/>
      <c r="FYM81" s="42"/>
      <c r="FYN81" s="42"/>
      <c r="FYO81" s="42"/>
      <c r="FYP81" s="42"/>
      <c r="FYQ81" s="42"/>
      <c r="FYR81" s="42"/>
      <c r="FYS81" s="42"/>
      <c r="FYT81" s="42"/>
      <c r="FYU81" s="42"/>
      <c r="FYV81" s="42"/>
      <c r="FYW81" s="42"/>
      <c r="FYX81" s="42"/>
      <c r="FYY81" s="42"/>
      <c r="FYZ81" s="42"/>
      <c r="FZA81" s="42"/>
      <c r="FZB81" s="42"/>
      <c r="FZC81" s="42"/>
      <c r="FZD81" s="42"/>
      <c r="FZE81" s="42"/>
      <c r="FZF81" s="42"/>
      <c r="FZG81" s="42"/>
      <c r="FZH81" s="42"/>
      <c r="FZI81" s="42"/>
      <c r="FZJ81" s="42"/>
      <c r="FZK81" s="42"/>
      <c r="FZL81" s="42"/>
      <c r="FZM81" s="42"/>
      <c r="FZN81" s="42"/>
      <c r="FZO81" s="42"/>
      <c r="FZP81" s="42"/>
      <c r="FZQ81" s="42"/>
      <c r="FZR81" s="42"/>
      <c r="FZS81" s="42"/>
      <c r="FZT81" s="42"/>
      <c r="FZU81" s="42"/>
      <c r="FZV81" s="42"/>
      <c r="FZW81" s="42"/>
      <c r="FZX81" s="42"/>
      <c r="FZY81" s="42"/>
      <c r="FZZ81" s="42"/>
      <c r="GAA81" s="42"/>
      <c r="GAB81" s="42"/>
      <c r="GAC81" s="42"/>
      <c r="GAD81" s="42"/>
      <c r="GAE81" s="42"/>
      <c r="GAF81" s="42"/>
      <c r="GAG81" s="42"/>
      <c r="GAH81" s="42"/>
      <c r="GAI81" s="42"/>
      <c r="GAJ81" s="42"/>
      <c r="GAK81" s="42"/>
      <c r="GAL81" s="42"/>
      <c r="GAM81" s="42"/>
      <c r="GAN81" s="42"/>
      <c r="GAO81" s="42"/>
      <c r="GAP81" s="42"/>
      <c r="GAQ81" s="42"/>
      <c r="GAR81" s="42"/>
      <c r="GAS81" s="42"/>
      <c r="GAT81" s="42"/>
      <c r="GAU81" s="42"/>
      <c r="GAV81" s="42"/>
      <c r="GAW81" s="42"/>
      <c r="GAX81" s="42"/>
      <c r="GAY81" s="42"/>
      <c r="GAZ81" s="42"/>
      <c r="GBA81" s="42"/>
      <c r="GBB81" s="42"/>
      <c r="GBC81" s="42"/>
      <c r="GBD81" s="42"/>
      <c r="GBE81" s="42"/>
      <c r="GBF81" s="42"/>
      <c r="GBG81" s="42"/>
      <c r="GBH81" s="42"/>
      <c r="GBI81" s="42"/>
      <c r="GBJ81" s="42"/>
      <c r="GBK81" s="42"/>
      <c r="GBL81" s="42"/>
      <c r="GBM81" s="42"/>
      <c r="GBN81" s="42"/>
      <c r="GBO81" s="42"/>
      <c r="GBP81" s="42"/>
      <c r="GBQ81" s="42"/>
      <c r="GBR81" s="42"/>
      <c r="GBS81" s="42"/>
      <c r="GBT81" s="42"/>
      <c r="GBU81" s="42"/>
      <c r="GBV81" s="42"/>
      <c r="GBW81" s="42"/>
      <c r="GBX81" s="42"/>
      <c r="GBY81" s="42"/>
      <c r="GBZ81" s="42"/>
      <c r="GCA81" s="42"/>
      <c r="GCB81" s="42"/>
      <c r="GCC81" s="42"/>
      <c r="GCD81" s="42"/>
      <c r="GCE81" s="42"/>
      <c r="GCF81" s="42"/>
      <c r="GCG81" s="42"/>
      <c r="GCH81" s="42"/>
      <c r="GCI81" s="42"/>
      <c r="GCJ81" s="42"/>
      <c r="GCK81" s="42"/>
      <c r="GCL81" s="42"/>
      <c r="GCM81" s="42"/>
      <c r="GCN81" s="42"/>
      <c r="GCO81" s="42"/>
      <c r="GCP81" s="42"/>
      <c r="GCQ81" s="42"/>
      <c r="GCR81" s="42"/>
      <c r="GCS81" s="42"/>
      <c r="GCT81" s="42"/>
      <c r="GCU81" s="42"/>
      <c r="GCV81" s="42"/>
      <c r="GCW81" s="42"/>
      <c r="GCX81" s="42"/>
      <c r="GCY81" s="42"/>
      <c r="GCZ81" s="42"/>
      <c r="GDA81" s="42"/>
      <c r="GDB81" s="42"/>
      <c r="GDC81" s="42"/>
      <c r="GDD81" s="42"/>
      <c r="GDE81" s="42"/>
      <c r="GDF81" s="42"/>
      <c r="GDG81" s="42"/>
      <c r="GDH81" s="42"/>
      <c r="GDI81" s="42"/>
      <c r="GDJ81" s="42"/>
      <c r="GDK81" s="42"/>
      <c r="GDL81" s="42"/>
      <c r="GDM81" s="42"/>
      <c r="GDN81" s="42"/>
      <c r="GDO81" s="42"/>
      <c r="GDP81" s="42"/>
      <c r="GDQ81" s="42"/>
      <c r="GDR81" s="42"/>
      <c r="GDS81" s="42"/>
      <c r="GDT81" s="42"/>
      <c r="GDU81" s="42"/>
      <c r="GDV81" s="42"/>
      <c r="GDW81" s="42"/>
      <c r="GDX81" s="42"/>
      <c r="GDY81" s="42"/>
      <c r="GDZ81" s="42"/>
      <c r="GEA81" s="42"/>
      <c r="GEB81" s="42"/>
      <c r="GEC81" s="42"/>
      <c r="GED81" s="42"/>
      <c r="GEE81" s="42"/>
      <c r="GEF81" s="42"/>
      <c r="GEG81" s="42"/>
      <c r="GEH81" s="42"/>
      <c r="GEI81" s="42"/>
      <c r="GEJ81" s="42"/>
      <c r="GEK81" s="42"/>
      <c r="GEL81" s="42"/>
      <c r="GEM81" s="42"/>
      <c r="GEN81" s="42"/>
      <c r="GEO81" s="42"/>
      <c r="GEP81" s="42"/>
      <c r="GEQ81" s="42"/>
      <c r="GER81" s="42"/>
      <c r="GES81" s="42"/>
      <c r="GET81" s="42"/>
      <c r="GEU81" s="42"/>
      <c r="GEV81" s="42"/>
      <c r="GEW81" s="42"/>
      <c r="GEX81" s="42"/>
      <c r="GEY81" s="42"/>
      <c r="GEZ81" s="42"/>
      <c r="GFA81" s="42"/>
      <c r="GFB81" s="42"/>
      <c r="GFC81" s="42"/>
      <c r="GFD81" s="42"/>
      <c r="GFE81" s="42"/>
      <c r="GFF81" s="42"/>
      <c r="GFG81" s="42"/>
      <c r="GFH81" s="42"/>
      <c r="GFI81" s="42"/>
      <c r="GFJ81" s="42"/>
      <c r="GFK81" s="42"/>
      <c r="GFL81" s="42"/>
      <c r="GFM81" s="42"/>
      <c r="GFN81" s="42"/>
      <c r="GFO81" s="42"/>
      <c r="GFP81" s="42"/>
      <c r="GFQ81" s="42"/>
      <c r="GFR81" s="42"/>
      <c r="GFS81" s="42"/>
      <c r="GFT81" s="42"/>
      <c r="GFU81" s="42"/>
      <c r="GFV81" s="42"/>
      <c r="GFW81" s="42"/>
      <c r="GFX81" s="42"/>
      <c r="GFY81" s="42"/>
      <c r="GFZ81" s="42"/>
      <c r="GGA81" s="42"/>
      <c r="GGB81" s="42"/>
      <c r="GGC81" s="42"/>
      <c r="GGD81" s="42"/>
      <c r="GGE81" s="42"/>
      <c r="GGF81" s="42"/>
      <c r="GGG81" s="42"/>
      <c r="GGH81" s="42"/>
      <c r="GGI81" s="42"/>
      <c r="GGJ81" s="42"/>
      <c r="GGK81" s="42"/>
      <c r="GGL81" s="42"/>
      <c r="GGM81" s="42"/>
      <c r="GGN81" s="42"/>
      <c r="GGO81" s="42"/>
      <c r="GGP81" s="42"/>
      <c r="GGQ81" s="42"/>
      <c r="GGR81" s="42"/>
      <c r="GGS81" s="42"/>
      <c r="GGT81" s="42"/>
      <c r="GGU81" s="42"/>
      <c r="GGV81" s="42"/>
      <c r="GGW81" s="42"/>
      <c r="GGX81" s="42"/>
      <c r="GGY81" s="42"/>
      <c r="GGZ81" s="42"/>
      <c r="GHA81" s="42"/>
      <c r="GHB81" s="42"/>
      <c r="GHC81" s="42"/>
      <c r="GHD81" s="42"/>
      <c r="GHE81" s="42"/>
      <c r="GHF81" s="42"/>
      <c r="GHG81" s="42"/>
      <c r="GHH81" s="42"/>
      <c r="GHI81" s="42"/>
      <c r="GHJ81" s="42"/>
      <c r="GHK81" s="42"/>
      <c r="GHL81" s="42"/>
      <c r="GHM81" s="42"/>
      <c r="GHN81" s="42"/>
      <c r="GHO81" s="42"/>
      <c r="GHP81" s="42"/>
      <c r="GHQ81" s="42"/>
      <c r="GHR81" s="42"/>
      <c r="GHS81" s="42"/>
      <c r="GHT81" s="42"/>
      <c r="GHU81" s="42"/>
      <c r="GHV81" s="42"/>
      <c r="GHW81" s="42"/>
      <c r="GHX81" s="42"/>
      <c r="GHY81" s="42"/>
      <c r="GHZ81" s="42"/>
      <c r="GIA81" s="42"/>
      <c r="GIB81" s="42"/>
      <c r="GIC81" s="42"/>
      <c r="GID81" s="42"/>
      <c r="GIE81" s="42"/>
      <c r="GIF81" s="42"/>
      <c r="GIG81" s="42"/>
      <c r="GIH81" s="42"/>
      <c r="GII81" s="42"/>
      <c r="GIJ81" s="42"/>
      <c r="GIK81" s="42"/>
      <c r="GIL81" s="42"/>
      <c r="GIM81" s="42"/>
      <c r="GIN81" s="42"/>
      <c r="GIO81" s="42"/>
      <c r="GIP81" s="42"/>
      <c r="GIQ81" s="42"/>
      <c r="GIR81" s="42"/>
      <c r="GIS81" s="42"/>
      <c r="GIT81" s="42"/>
      <c r="GIU81" s="42"/>
      <c r="GIV81" s="42"/>
      <c r="GIW81" s="42"/>
      <c r="GIX81" s="42"/>
      <c r="GIY81" s="42"/>
      <c r="GIZ81" s="42"/>
      <c r="GJA81" s="42"/>
      <c r="GJB81" s="42"/>
      <c r="GJC81" s="42"/>
      <c r="GJD81" s="42"/>
      <c r="GJE81" s="42"/>
      <c r="GJF81" s="42"/>
      <c r="GJG81" s="42"/>
      <c r="GJH81" s="42"/>
      <c r="GJI81" s="42"/>
      <c r="GJJ81" s="42"/>
      <c r="GJK81" s="42"/>
      <c r="GJL81" s="42"/>
      <c r="GJM81" s="42"/>
      <c r="GJN81" s="42"/>
      <c r="GJO81" s="42"/>
      <c r="GJP81" s="42"/>
      <c r="GJQ81" s="42"/>
      <c r="GJR81" s="42"/>
      <c r="GJS81" s="42"/>
      <c r="GJT81" s="42"/>
      <c r="GJU81" s="42"/>
      <c r="GJV81" s="42"/>
      <c r="GJW81" s="42"/>
      <c r="GJX81" s="42"/>
      <c r="GJY81" s="42"/>
      <c r="GJZ81" s="42"/>
      <c r="GKA81" s="42"/>
      <c r="GKB81" s="42"/>
      <c r="GKC81" s="42"/>
      <c r="GKD81" s="42"/>
      <c r="GKE81" s="42"/>
      <c r="GKF81" s="42"/>
      <c r="GKG81" s="42"/>
      <c r="GKH81" s="42"/>
      <c r="GKI81" s="42"/>
      <c r="GKJ81" s="42"/>
      <c r="GKK81" s="42"/>
      <c r="GKL81" s="42"/>
      <c r="GKM81" s="42"/>
      <c r="GKN81" s="42"/>
      <c r="GKO81" s="42"/>
      <c r="GKP81" s="42"/>
      <c r="GKQ81" s="42"/>
      <c r="GKR81" s="42"/>
      <c r="GKS81" s="42"/>
      <c r="GKT81" s="42"/>
      <c r="GKU81" s="42"/>
      <c r="GKV81" s="42"/>
      <c r="GKW81" s="42"/>
      <c r="GKX81" s="42"/>
      <c r="GKY81" s="42"/>
      <c r="GKZ81" s="42"/>
      <c r="GLA81" s="42"/>
      <c r="GLB81" s="42"/>
      <c r="GLC81" s="42"/>
      <c r="GLD81" s="42"/>
      <c r="GLE81" s="42"/>
      <c r="GLF81" s="42"/>
      <c r="GLG81" s="42"/>
      <c r="GLH81" s="42"/>
      <c r="GLI81" s="42"/>
      <c r="GLJ81" s="42"/>
      <c r="GLK81" s="42"/>
      <c r="GLL81" s="42"/>
      <c r="GLM81" s="42"/>
      <c r="GLN81" s="42"/>
      <c r="GLO81" s="42"/>
      <c r="GLP81" s="42"/>
      <c r="GLQ81" s="42"/>
      <c r="GLR81" s="42"/>
      <c r="GLS81" s="42"/>
      <c r="GLT81" s="42"/>
      <c r="GLU81" s="42"/>
      <c r="GLV81" s="42"/>
      <c r="GLW81" s="42"/>
      <c r="GLX81" s="42"/>
      <c r="GLY81" s="42"/>
      <c r="GLZ81" s="42"/>
      <c r="GMA81" s="42"/>
      <c r="GMB81" s="42"/>
      <c r="GMC81" s="42"/>
      <c r="GMD81" s="42"/>
      <c r="GME81" s="42"/>
      <c r="GMF81" s="42"/>
      <c r="GMG81" s="42"/>
      <c r="GMH81" s="42"/>
      <c r="GMI81" s="42"/>
      <c r="GMJ81" s="42"/>
      <c r="GMK81" s="42"/>
      <c r="GML81" s="42"/>
      <c r="GMM81" s="42"/>
      <c r="GMN81" s="42"/>
      <c r="GMO81" s="42"/>
      <c r="GMP81" s="42"/>
      <c r="GMQ81" s="42"/>
      <c r="GMR81" s="42"/>
      <c r="GMS81" s="42"/>
      <c r="GMT81" s="42"/>
      <c r="GMU81" s="42"/>
      <c r="GMV81" s="42"/>
      <c r="GMW81" s="42"/>
      <c r="GMX81" s="42"/>
      <c r="GMY81" s="42"/>
      <c r="GMZ81" s="42"/>
      <c r="GNA81" s="42"/>
      <c r="GNB81" s="42"/>
      <c r="GNC81" s="42"/>
      <c r="GND81" s="42"/>
      <c r="GNE81" s="42"/>
      <c r="GNF81" s="42"/>
      <c r="GNG81" s="42"/>
      <c r="GNH81" s="42"/>
      <c r="GNI81" s="42"/>
      <c r="GNJ81" s="42"/>
      <c r="GNK81" s="42"/>
      <c r="GNL81" s="42"/>
      <c r="GNM81" s="42"/>
      <c r="GNN81" s="42"/>
      <c r="GNO81" s="42"/>
      <c r="GNP81" s="42"/>
      <c r="GNQ81" s="42"/>
      <c r="GNR81" s="42"/>
      <c r="GNS81" s="42"/>
      <c r="GNT81" s="42"/>
      <c r="GNU81" s="42"/>
      <c r="GNV81" s="42"/>
      <c r="GNW81" s="42"/>
      <c r="GNX81" s="42"/>
      <c r="GNY81" s="42"/>
      <c r="GNZ81" s="42"/>
      <c r="GOA81" s="42"/>
      <c r="GOB81" s="42"/>
      <c r="GOC81" s="42"/>
      <c r="GOD81" s="42"/>
      <c r="GOE81" s="42"/>
      <c r="GOF81" s="42"/>
      <c r="GOG81" s="42"/>
      <c r="GOH81" s="42"/>
      <c r="GOI81" s="42"/>
      <c r="GOJ81" s="42"/>
      <c r="GOK81" s="42"/>
      <c r="GOL81" s="42"/>
      <c r="GOM81" s="42"/>
      <c r="GON81" s="42"/>
      <c r="GOO81" s="42"/>
      <c r="GOP81" s="42"/>
      <c r="GOQ81" s="42"/>
      <c r="GOR81" s="42"/>
      <c r="GOS81" s="42"/>
      <c r="GOT81" s="42"/>
      <c r="GOU81" s="42"/>
      <c r="GOV81" s="42"/>
      <c r="GOW81" s="42"/>
      <c r="GOX81" s="42"/>
      <c r="GOY81" s="42"/>
      <c r="GOZ81" s="42"/>
      <c r="GPA81" s="42"/>
      <c r="GPB81" s="42"/>
      <c r="GPC81" s="42"/>
      <c r="GPD81" s="42"/>
      <c r="GPE81" s="42"/>
      <c r="GPF81" s="42"/>
      <c r="GPG81" s="42"/>
      <c r="GPH81" s="42"/>
      <c r="GPI81" s="42"/>
      <c r="GPJ81" s="42"/>
      <c r="GPK81" s="42"/>
      <c r="GPL81" s="42"/>
      <c r="GPM81" s="42"/>
      <c r="GPN81" s="42"/>
      <c r="GPO81" s="42"/>
      <c r="GPP81" s="42"/>
      <c r="GPQ81" s="42"/>
      <c r="GPR81" s="42"/>
      <c r="GPS81" s="42"/>
      <c r="GPT81" s="42"/>
      <c r="GPU81" s="42"/>
      <c r="GPV81" s="42"/>
      <c r="GPW81" s="42"/>
      <c r="GPX81" s="42"/>
      <c r="GPY81" s="42"/>
      <c r="GPZ81" s="42"/>
      <c r="GQA81" s="42"/>
      <c r="GQB81" s="42"/>
      <c r="GQC81" s="42"/>
      <c r="GQD81" s="42"/>
      <c r="GQE81" s="42"/>
      <c r="GQF81" s="42"/>
      <c r="GQG81" s="42"/>
      <c r="GQH81" s="42"/>
      <c r="GQI81" s="42"/>
      <c r="GQJ81" s="42"/>
      <c r="GQK81" s="42"/>
      <c r="GQL81" s="42"/>
      <c r="GQM81" s="42"/>
      <c r="GQN81" s="42"/>
      <c r="GQO81" s="42"/>
      <c r="GQP81" s="42"/>
      <c r="GQQ81" s="42"/>
      <c r="GQR81" s="42"/>
      <c r="GQS81" s="42"/>
      <c r="GQT81" s="42"/>
      <c r="GQU81" s="42"/>
      <c r="GQV81" s="42"/>
      <c r="GQW81" s="42"/>
      <c r="GQX81" s="42"/>
      <c r="GQY81" s="42"/>
      <c r="GQZ81" s="42"/>
      <c r="GRA81" s="42"/>
      <c r="GRB81" s="42"/>
      <c r="GRC81" s="42"/>
      <c r="GRD81" s="42"/>
      <c r="GRE81" s="42"/>
      <c r="GRF81" s="42"/>
      <c r="GRG81" s="42"/>
      <c r="GRH81" s="42"/>
      <c r="GRI81" s="42"/>
      <c r="GRJ81" s="42"/>
      <c r="GRK81" s="42"/>
      <c r="GRL81" s="42"/>
      <c r="GRM81" s="42"/>
      <c r="GRN81" s="42"/>
      <c r="GRO81" s="42"/>
      <c r="GRP81" s="42"/>
      <c r="GRQ81" s="42"/>
      <c r="GRR81" s="42"/>
      <c r="GRS81" s="42"/>
      <c r="GRT81" s="42"/>
      <c r="GRU81" s="42"/>
      <c r="GRV81" s="42"/>
      <c r="GRW81" s="42"/>
      <c r="GRX81" s="42"/>
      <c r="GRY81" s="42"/>
      <c r="GRZ81" s="42"/>
      <c r="GSA81" s="42"/>
      <c r="GSB81" s="42"/>
      <c r="GSC81" s="42"/>
      <c r="GSD81" s="42"/>
      <c r="GSE81" s="42"/>
      <c r="GSF81" s="42"/>
      <c r="GSG81" s="42"/>
      <c r="GSH81" s="42"/>
      <c r="GSI81" s="42"/>
      <c r="GSJ81" s="42"/>
      <c r="GSK81" s="42"/>
      <c r="GSL81" s="42"/>
      <c r="GSM81" s="42"/>
      <c r="GSN81" s="42"/>
      <c r="GSO81" s="42"/>
      <c r="GSP81" s="42"/>
      <c r="GSQ81" s="42"/>
      <c r="GSR81" s="42"/>
      <c r="GSS81" s="42"/>
      <c r="GST81" s="42"/>
      <c r="GSU81" s="42"/>
      <c r="GSV81" s="42"/>
      <c r="GSW81" s="42"/>
      <c r="GSX81" s="42"/>
      <c r="GSY81" s="42"/>
      <c r="GSZ81" s="42"/>
      <c r="GTA81" s="42"/>
      <c r="GTB81" s="42"/>
      <c r="GTC81" s="42"/>
      <c r="GTD81" s="42"/>
      <c r="GTE81" s="42"/>
      <c r="GTF81" s="42"/>
      <c r="GTG81" s="42"/>
      <c r="GTH81" s="42"/>
      <c r="GTI81" s="42"/>
      <c r="GTJ81" s="42"/>
      <c r="GTK81" s="42"/>
      <c r="GTL81" s="42"/>
      <c r="GTM81" s="42"/>
      <c r="GTN81" s="42"/>
      <c r="GTO81" s="42"/>
      <c r="GTP81" s="42"/>
      <c r="GTQ81" s="42"/>
      <c r="GTR81" s="42"/>
      <c r="GTS81" s="42"/>
      <c r="GTT81" s="42"/>
      <c r="GTU81" s="42"/>
      <c r="GTV81" s="42"/>
      <c r="GTW81" s="42"/>
      <c r="GTX81" s="42"/>
      <c r="GTY81" s="42"/>
      <c r="GTZ81" s="42"/>
      <c r="GUA81" s="42"/>
      <c r="GUB81" s="42"/>
      <c r="GUC81" s="42"/>
      <c r="GUD81" s="42"/>
      <c r="GUE81" s="42"/>
      <c r="GUF81" s="42"/>
      <c r="GUG81" s="42"/>
      <c r="GUH81" s="42"/>
      <c r="GUI81" s="42"/>
      <c r="GUJ81" s="42"/>
      <c r="GUK81" s="42"/>
      <c r="GUL81" s="42"/>
      <c r="GUM81" s="42"/>
      <c r="GUN81" s="42"/>
      <c r="GUO81" s="42"/>
      <c r="GUP81" s="42"/>
      <c r="GUQ81" s="42"/>
      <c r="GUR81" s="42"/>
      <c r="GUS81" s="42"/>
      <c r="GUT81" s="42"/>
      <c r="GUU81" s="42"/>
      <c r="GUV81" s="42"/>
      <c r="GUW81" s="42"/>
      <c r="GUX81" s="42"/>
      <c r="GUY81" s="42"/>
      <c r="GUZ81" s="42"/>
      <c r="GVA81" s="42"/>
      <c r="GVB81" s="42"/>
      <c r="GVC81" s="42"/>
      <c r="GVD81" s="42"/>
      <c r="GVE81" s="42"/>
      <c r="GVF81" s="42"/>
      <c r="GVG81" s="42"/>
      <c r="GVH81" s="42"/>
      <c r="GVI81" s="42"/>
      <c r="GVJ81" s="42"/>
      <c r="GVK81" s="42"/>
      <c r="GVL81" s="42"/>
      <c r="GVM81" s="42"/>
      <c r="GVN81" s="42"/>
      <c r="GVO81" s="42"/>
      <c r="GVP81" s="42"/>
      <c r="GVQ81" s="42"/>
      <c r="GVR81" s="42"/>
      <c r="GVS81" s="42"/>
      <c r="GVT81" s="42"/>
      <c r="GVU81" s="42"/>
      <c r="GVV81" s="42"/>
      <c r="GVW81" s="42"/>
      <c r="GVX81" s="42"/>
      <c r="GVY81" s="42"/>
      <c r="GVZ81" s="42"/>
      <c r="GWA81" s="42"/>
      <c r="GWB81" s="42"/>
      <c r="GWC81" s="42"/>
      <c r="GWD81" s="42"/>
      <c r="GWE81" s="42"/>
      <c r="GWF81" s="42"/>
      <c r="GWG81" s="42"/>
      <c r="GWH81" s="42"/>
      <c r="GWI81" s="42"/>
      <c r="GWJ81" s="42"/>
      <c r="GWK81" s="42"/>
      <c r="GWL81" s="42"/>
      <c r="GWM81" s="42"/>
      <c r="GWN81" s="42"/>
      <c r="GWO81" s="42"/>
      <c r="GWP81" s="42"/>
      <c r="GWQ81" s="42"/>
      <c r="GWR81" s="42"/>
      <c r="GWS81" s="42"/>
      <c r="GWT81" s="42"/>
      <c r="GWU81" s="42"/>
      <c r="GWV81" s="42"/>
      <c r="GWW81" s="42"/>
      <c r="GWX81" s="42"/>
      <c r="GWY81" s="42"/>
      <c r="GWZ81" s="42"/>
      <c r="GXA81" s="42"/>
      <c r="GXB81" s="42"/>
      <c r="GXC81" s="42"/>
      <c r="GXD81" s="42"/>
      <c r="GXE81" s="42"/>
      <c r="GXF81" s="42"/>
      <c r="GXG81" s="42"/>
      <c r="GXH81" s="42"/>
      <c r="GXI81" s="42"/>
      <c r="GXJ81" s="42"/>
      <c r="GXK81" s="42"/>
      <c r="GXL81" s="42"/>
      <c r="GXM81" s="42"/>
      <c r="GXN81" s="42"/>
      <c r="GXO81" s="42"/>
      <c r="GXP81" s="42"/>
      <c r="GXQ81" s="42"/>
      <c r="GXR81" s="42"/>
      <c r="GXS81" s="42"/>
      <c r="GXT81" s="42"/>
      <c r="GXU81" s="42"/>
      <c r="GXV81" s="42"/>
      <c r="GXW81" s="42"/>
      <c r="GXX81" s="42"/>
      <c r="GXY81" s="42"/>
      <c r="GXZ81" s="42"/>
      <c r="GYA81" s="42"/>
      <c r="GYB81" s="42"/>
      <c r="GYC81" s="42"/>
      <c r="GYD81" s="42"/>
      <c r="GYE81" s="42"/>
      <c r="GYF81" s="42"/>
      <c r="GYG81" s="42"/>
      <c r="GYH81" s="42"/>
      <c r="GYI81" s="42"/>
      <c r="GYJ81" s="42"/>
      <c r="GYK81" s="42"/>
      <c r="GYL81" s="42"/>
      <c r="GYM81" s="42"/>
      <c r="GYN81" s="42"/>
      <c r="GYO81" s="42"/>
      <c r="GYP81" s="42"/>
      <c r="GYQ81" s="42"/>
      <c r="GYR81" s="42"/>
      <c r="GYS81" s="42"/>
      <c r="GYT81" s="42"/>
      <c r="GYU81" s="42"/>
      <c r="GYV81" s="42"/>
      <c r="GYW81" s="42"/>
      <c r="GYX81" s="42"/>
      <c r="GYY81" s="42"/>
      <c r="GYZ81" s="42"/>
      <c r="GZA81" s="42"/>
      <c r="GZB81" s="42"/>
      <c r="GZC81" s="42"/>
      <c r="GZD81" s="42"/>
      <c r="GZE81" s="42"/>
      <c r="GZF81" s="42"/>
      <c r="GZG81" s="42"/>
      <c r="GZH81" s="42"/>
      <c r="GZI81" s="42"/>
      <c r="GZJ81" s="42"/>
      <c r="GZK81" s="42"/>
      <c r="GZL81" s="42"/>
      <c r="GZM81" s="42"/>
      <c r="GZN81" s="42"/>
      <c r="GZO81" s="42"/>
      <c r="GZP81" s="42"/>
      <c r="GZQ81" s="42"/>
      <c r="GZR81" s="42"/>
      <c r="GZS81" s="42"/>
      <c r="GZT81" s="42"/>
      <c r="GZU81" s="42"/>
      <c r="GZV81" s="42"/>
      <c r="GZW81" s="42"/>
      <c r="GZX81" s="42"/>
      <c r="GZY81" s="42"/>
      <c r="GZZ81" s="42"/>
      <c r="HAA81" s="42"/>
      <c r="HAB81" s="42"/>
      <c r="HAC81" s="42"/>
      <c r="HAD81" s="42"/>
      <c r="HAE81" s="42"/>
      <c r="HAF81" s="42"/>
      <c r="HAG81" s="42"/>
      <c r="HAH81" s="42"/>
      <c r="HAI81" s="42"/>
      <c r="HAJ81" s="42"/>
      <c r="HAK81" s="42"/>
      <c r="HAL81" s="42"/>
      <c r="HAM81" s="42"/>
      <c r="HAN81" s="42"/>
      <c r="HAO81" s="42"/>
      <c r="HAP81" s="42"/>
      <c r="HAQ81" s="42"/>
      <c r="HAR81" s="42"/>
      <c r="HAS81" s="42"/>
      <c r="HAT81" s="42"/>
      <c r="HAU81" s="42"/>
      <c r="HAV81" s="42"/>
      <c r="HAW81" s="42"/>
      <c r="HAX81" s="42"/>
      <c r="HAY81" s="42"/>
      <c r="HAZ81" s="42"/>
      <c r="HBA81" s="42"/>
      <c r="HBB81" s="42"/>
      <c r="HBC81" s="42"/>
      <c r="HBD81" s="42"/>
      <c r="HBE81" s="42"/>
      <c r="HBF81" s="42"/>
      <c r="HBG81" s="42"/>
      <c r="HBH81" s="42"/>
      <c r="HBI81" s="42"/>
      <c r="HBJ81" s="42"/>
      <c r="HBK81" s="42"/>
      <c r="HBL81" s="42"/>
      <c r="HBM81" s="42"/>
      <c r="HBN81" s="42"/>
      <c r="HBO81" s="42"/>
      <c r="HBP81" s="42"/>
      <c r="HBQ81" s="42"/>
      <c r="HBR81" s="42"/>
      <c r="HBS81" s="42"/>
      <c r="HBT81" s="42"/>
      <c r="HBU81" s="42"/>
      <c r="HBV81" s="42"/>
      <c r="HBW81" s="42"/>
      <c r="HBX81" s="42"/>
      <c r="HBY81" s="42"/>
      <c r="HBZ81" s="42"/>
      <c r="HCA81" s="42"/>
      <c r="HCB81" s="42"/>
      <c r="HCC81" s="42"/>
      <c r="HCD81" s="42"/>
      <c r="HCE81" s="42"/>
      <c r="HCF81" s="42"/>
      <c r="HCG81" s="42"/>
      <c r="HCH81" s="42"/>
      <c r="HCI81" s="42"/>
      <c r="HCJ81" s="42"/>
      <c r="HCK81" s="42"/>
      <c r="HCL81" s="42"/>
      <c r="HCM81" s="42"/>
      <c r="HCN81" s="42"/>
      <c r="HCO81" s="42"/>
      <c r="HCP81" s="42"/>
      <c r="HCQ81" s="42"/>
      <c r="HCR81" s="42"/>
      <c r="HCS81" s="42"/>
      <c r="HCT81" s="42"/>
      <c r="HCU81" s="42"/>
      <c r="HCV81" s="42"/>
      <c r="HCW81" s="42"/>
      <c r="HCX81" s="42"/>
      <c r="HCY81" s="42"/>
      <c r="HCZ81" s="42"/>
      <c r="HDA81" s="42"/>
      <c r="HDB81" s="42"/>
      <c r="HDC81" s="42"/>
      <c r="HDD81" s="42"/>
      <c r="HDE81" s="42"/>
      <c r="HDF81" s="42"/>
      <c r="HDG81" s="42"/>
      <c r="HDH81" s="42"/>
      <c r="HDI81" s="42"/>
      <c r="HDJ81" s="42"/>
      <c r="HDK81" s="42"/>
      <c r="HDL81" s="42"/>
      <c r="HDM81" s="42"/>
      <c r="HDN81" s="42"/>
      <c r="HDO81" s="42"/>
      <c r="HDP81" s="42"/>
      <c r="HDQ81" s="42"/>
      <c r="HDR81" s="42"/>
      <c r="HDS81" s="42"/>
      <c r="HDT81" s="42"/>
      <c r="HDU81" s="42"/>
      <c r="HDV81" s="42"/>
      <c r="HDW81" s="42"/>
      <c r="HDX81" s="42"/>
      <c r="HDY81" s="42"/>
      <c r="HDZ81" s="42"/>
      <c r="HEA81" s="42"/>
      <c r="HEB81" s="42"/>
      <c r="HEC81" s="42"/>
      <c r="HED81" s="42"/>
      <c r="HEE81" s="42"/>
      <c r="HEF81" s="42"/>
      <c r="HEG81" s="42"/>
      <c r="HEH81" s="42"/>
      <c r="HEI81" s="42"/>
      <c r="HEJ81" s="42"/>
      <c r="HEK81" s="42"/>
      <c r="HEL81" s="42"/>
      <c r="HEM81" s="42"/>
      <c r="HEN81" s="42"/>
      <c r="HEO81" s="42"/>
      <c r="HEP81" s="42"/>
      <c r="HEQ81" s="42"/>
      <c r="HER81" s="42"/>
      <c r="HES81" s="42"/>
      <c r="HET81" s="42"/>
      <c r="HEU81" s="42"/>
      <c r="HEV81" s="42"/>
      <c r="HEW81" s="42"/>
      <c r="HEX81" s="42"/>
      <c r="HEY81" s="42"/>
      <c r="HEZ81" s="42"/>
      <c r="HFA81" s="42"/>
      <c r="HFB81" s="42"/>
      <c r="HFC81" s="42"/>
      <c r="HFD81" s="42"/>
      <c r="HFE81" s="42"/>
      <c r="HFF81" s="42"/>
      <c r="HFG81" s="42"/>
      <c r="HFH81" s="42"/>
      <c r="HFI81" s="42"/>
      <c r="HFJ81" s="42"/>
      <c r="HFK81" s="42"/>
      <c r="HFL81" s="42"/>
      <c r="HFM81" s="42"/>
      <c r="HFN81" s="42"/>
      <c r="HFO81" s="42"/>
      <c r="HFP81" s="42"/>
      <c r="HFQ81" s="42"/>
      <c r="HFR81" s="42"/>
      <c r="HFS81" s="42"/>
      <c r="HFT81" s="42"/>
      <c r="HFU81" s="42"/>
      <c r="HFV81" s="42"/>
      <c r="HFW81" s="42"/>
      <c r="HFX81" s="42"/>
      <c r="HFY81" s="42"/>
      <c r="HFZ81" s="42"/>
      <c r="HGA81" s="42"/>
      <c r="HGB81" s="42"/>
      <c r="HGC81" s="42"/>
      <c r="HGD81" s="42"/>
      <c r="HGE81" s="42"/>
      <c r="HGF81" s="42"/>
      <c r="HGG81" s="42"/>
      <c r="HGH81" s="42"/>
      <c r="HGI81" s="42"/>
      <c r="HGJ81" s="42"/>
      <c r="HGK81" s="42"/>
      <c r="HGL81" s="42"/>
      <c r="HGM81" s="42"/>
      <c r="HGN81" s="42"/>
      <c r="HGO81" s="42"/>
      <c r="HGP81" s="42"/>
      <c r="HGQ81" s="42"/>
      <c r="HGR81" s="42"/>
      <c r="HGS81" s="42"/>
      <c r="HGT81" s="42"/>
      <c r="HGU81" s="42"/>
      <c r="HGV81" s="42"/>
      <c r="HGW81" s="42"/>
      <c r="HGX81" s="42"/>
      <c r="HGY81" s="42"/>
      <c r="HGZ81" s="42"/>
      <c r="HHA81" s="42"/>
      <c r="HHB81" s="42"/>
      <c r="HHC81" s="42"/>
      <c r="HHD81" s="42"/>
      <c r="HHE81" s="42"/>
      <c r="HHF81" s="42"/>
      <c r="HHG81" s="42"/>
      <c r="HHH81" s="42"/>
      <c r="HHI81" s="42"/>
      <c r="HHJ81" s="42"/>
      <c r="HHK81" s="42"/>
      <c r="HHL81" s="42"/>
      <c r="HHM81" s="42"/>
      <c r="HHN81" s="42"/>
      <c r="HHO81" s="42"/>
      <c r="HHP81" s="42"/>
      <c r="HHQ81" s="42"/>
      <c r="HHR81" s="42"/>
      <c r="HHS81" s="42"/>
      <c r="HHT81" s="42"/>
      <c r="HHU81" s="42"/>
      <c r="HHV81" s="42"/>
      <c r="HHW81" s="42"/>
      <c r="HHX81" s="42"/>
      <c r="HHY81" s="42"/>
      <c r="HHZ81" s="42"/>
      <c r="HIA81" s="42"/>
      <c r="HIB81" s="42"/>
      <c r="HIC81" s="42"/>
      <c r="HID81" s="42"/>
      <c r="HIE81" s="42"/>
      <c r="HIF81" s="42"/>
      <c r="HIG81" s="42"/>
      <c r="HIH81" s="42"/>
      <c r="HII81" s="42"/>
      <c r="HIJ81" s="42"/>
      <c r="HIK81" s="42"/>
      <c r="HIL81" s="42"/>
      <c r="HIM81" s="42"/>
      <c r="HIN81" s="42"/>
      <c r="HIO81" s="42"/>
      <c r="HIP81" s="42"/>
      <c r="HIQ81" s="42"/>
      <c r="HIR81" s="42"/>
      <c r="HIS81" s="42"/>
      <c r="HIT81" s="42"/>
      <c r="HIU81" s="42"/>
      <c r="HIV81" s="42"/>
      <c r="HIW81" s="42"/>
      <c r="HIX81" s="42"/>
      <c r="HIY81" s="42"/>
      <c r="HIZ81" s="42"/>
      <c r="HJA81" s="42"/>
      <c r="HJB81" s="42"/>
      <c r="HJC81" s="42"/>
      <c r="HJD81" s="42"/>
      <c r="HJE81" s="42"/>
      <c r="HJF81" s="42"/>
      <c r="HJG81" s="42"/>
      <c r="HJH81" s="42"/>
      <c r="HJI81" s="42"/>
      <c r="HJJ81" s="42"/>
      <c r="HJK81" s="42"/>
      <c r="HJL81" s="42"/>
      <c r="HJM81" s="42"/>
      <c r="HJN81" s="42"/>
      <c r="HJO81" s="42"/>
      <c r="HJP81" s="42"/>
      <c r="HJQ81" s="42"/>
      <c r="HJR81" s="42"/>
      <c r="HJS81" s="42"/>
      <c r="HJT81" s="42"/>
      <c r="HJU81" s="42"/>
      <c r="HJV81" s="42"/>
      <c r="HJW81" s="42"/>
      <c r="HJX81" s="42"/>
      <c r="HJY81" s="42"/>
      <c r="HJZ81" s="42"/>
      <c r="HKA81" s="42"/>
      <c r="HKB81" s="42"/>
      <c r="HKC81" s="42"/>
      <c r="HKD81" s="42"/>
      <c r="HKE81" s="42"/>
      <c r="HKF81" s="42"/>
      <c r="HKG81" s="42"/>
      <c r="HKH81" s="42"/>
      <c r="HKI81" s="42"/>
      <c r="HKJ81" s="42"/>
      <c r="HKK81" s="42"/>
      <c r="HKL81" s="42"/>
      <c r="HKM81" s="42"/>
      <c r="HKN81" s="42"/>
      <c r="HKO81" s="42"/>
      <c r="HKP81" s="42"/>
      <c r="HKQ81" s="42"/>
      <c r="HKR81" s="42"/>
      <c r="HKS81" s="42"/>
      <c r="HKT81" s="42"/>
      <c r="HKU81" s="42"/>
      <c r="HKV81" s="42"/>
      <c r="HKW81" s="42"/>
      <c r="HKX81" s="42"/>
      <c r="HKY81" s="42"/>
      <c r="HKZ81" s="42"/>
      <c r="HLA81" s="42"/>
      <c r="HLB81" s="42"/>
      <c r="HLC81" s="42"/>
      <c r="HLD81" s="42"/>
      <c r="HLE81" s="42"/>
      <c r="HLF81" s="42"/>
      <c r="HLG81" s="42"/>
      <c r="HLH81" s="42"/>
      <c r="HLI81" s="42"/>
      <c r="HLJ81" s="42"/>
      <c r="HLK81" s="42"/>
      <c r="HLL81" s="42"/>
      <c r="HLM81" s="42"/>
      <c r="HLN81" s="42"/>
      <c r="HLO81" s="42"/>
      <c r="HLP81" s="42"/>
      <c r="HLQ81" s="42"/>
      <c r="HLR81" s="42"/>
      <c r="HLS81" s="42"/>
      <c r="HLT81" s="42"/>
      <c r="HLU81" s="42"/>
      <c r="HLV81" s="42"/>
      <c r="HLW81" s="42"/>
      <c r="HLX81" s="42"/>
      <c r="HLY81" s="42"/>
      <c r="HLZ81" s="42"/>
      <c r="HMA81" s="42"/>
      <c r="HMB81" s="42"/>
      <c r="HMC81" s="42"/>
      <c r="HMD81" s="42"/>
      <c r="HME81" s="42"/>
      <c r="HMF81" s="42"/>
      <c r="HMG81" s="42"/>
      <c r="HMH81" s="42"/>
      <c r="HMI81" s="42"/>
      <c r="HMJ81" s="42"/>
      <c r="HMK81" s="42"/>
      <c r="HML81" s="42"/>
      <c r="HMM81" s="42"/>
      <c r="HMN81" s="42"/>
      <c r="HMO81" s="42"/>
      <c r="HMP81" s="42"/>
      <c r="HMQ81" s="42"/>
      <c r="HMR81" s="42"/>
      <c r="HMS81" s="42"/>
      <c r="HMT81" s="42"/>
      <c r="HMU81" s="42"/>
      <c r="HMV81" s="42"/>
      <c r="HMW81" s="42"/>
      <c r="HMX81" s="42"/>
      <c r="HMY81" s="42"/>
      <c r="HMZ81" s="42"/>
      <c r="HNA81" s="42"/>
      <c r="HNB81" s="42"/>
      <c r="HNC81" s="42"/>
      <c r="HND81" s="42"/>
      <c r="HNE81" s="42"/>
      <c r="HNF81" s="42"/>
      <c r="HNG81" s="42"/>
      <c r="HNH81" s="42"/>
      <c r="HNI81" s="42"/>
      <c r="HNJ81" s="42"/>
      <c r="HNK81" s="42"/>
      <c r="HNL81" s="42"/>
      <c r="HNM81" s="42"/>
      <c r="HNN81" s="42"/>
      <c r="HNO81" s="42"/>
      <c r="HNP81" s="42"/>
      <c r="HNQ81" s="42"/>
      <c r="HNR81" s="42"/>
      <c r="HNS81" s="42"/>
      <c r="HNT81" s="42"/>
      <c r="HNU81" s="42"/>
      <c r="HNV81" s="42"/>
      <c r="HNW81" s="42"/>
      <c r="HNX81" s="42"/>
      <c r="HNY81" s="42"/>
      <c r="HNZ81" s="42"/>
      <c r="HOA81" s="42"/>
      <c r="HOB81" s="42"/>
      <c r="HOC81" s="42"/>
      <c r="HOD81" s="42"/>
      <c r="HOE81" s="42"/>
      <c r="HOF81" s="42"/>
      <c r="HOG81" s="42"/>
      <c r="HOH81" s="42"/>
      <c r="HOI81" s="42"/>
      <c r="HOJ81" s="42"/>
      <c r="HOK81" s="42"/>
      <c r="HOL81" s="42"/>
      <c r="HOM81" s="42"/>
      <c r="HON81" s="42"/>
      <c r="HOO81" s="42"/>
      <c r="HOP81" s="42"/>
      <c r="HOQ81" s="42"/>
      <c r="HOR81" s="42"/>
      <c r="HOS81" s="42"/>
      <c r="HOT81" s="42"/>
      <c r="HOU81" s="42"/>
      <c r="HOV81" s="42"/>
      <c r="HOW81" s="42"/>
      <c r="HOX81" s="42"/>
      <c r="HOY81" s="42"/>
      <c r="HOZ81" s="42"/>
      <c r="HPA81" s="42"/>
      <c r="HPB81" s="42"/>
      <c r="HPC81" s="42"/>
      <c r="HPD81" s="42"/>
      <c r="HPE81" s="42"/>
      <c r="HPF81" s="42"/>
      <c r="HPG81" s="42"/>
      <c r="HPH81" s="42"/>
      <c r="HPI81" s="42"/>
      <c r="HPJ81" s="42"/>
      <c r="HPK81" s="42"/>
      <c r="HPL81" s="42"/>
      <c r="HPM81" s="42"/>
      <c r="HPN81" s="42"/>
      <c r="HPO81" s="42"/>
      <c r="HPP81" s="42"/>
      <c r="HPQ81" s="42"/>
      <c r="HPR81" s="42"/>
      <c r="HPS81" s="42"/>
      <c r="HPT81" s="42"/>
      <c r="HPU81" s="42"/>
      <c r="HPV81" s="42"/>
      <c r="HPW81" s="42"/>
      <c r="HPX81" s="42"/>
      <c r="HPY81" s="42"/>
      <c r="HPZ81" s="42"/>
      <c r="HQA81" s="42"/>
      <c r="HQB81" s="42"/>
      <c r="HQC81" s="42"/>
      <c r="HQD81" s="42"/>
      <c r="HQE81" s="42"/>
      <c r="HQF81" s="42"/>
      <c r="HQG81" s="42"/>
      <c r="HQH81" s="42"/>
      <c r="HQI81" s="42"/>
      <c r="HQJ81" s="42"/>
      <c r="HQK81" s="42"/>
      <c r="HQL81" s="42"/>
      <c r="HQM81" s="42"/>
      <c r="HQN81" s="42"/>
      <c r="HQO81" s="42"/>
      <c r="HQP81" s="42"/>
      <c r="HQQ81" s="42"/>
      <c r="HQR81" s="42"/>
      <c r="HQS81" s="42"/>
      <c r="HQT81" s="42"/>
      <c r="HQU81" s="42"/>
      <c r="HQV81" s="42"/>
      <c r="HQW81" s="42"/>
      <c r="HQX81" s="42"/>
      <c r="HQY81" s="42"/>
      <c r="HQZ81" s="42"/>
      <c r="HRA81" s="42"/>
      <c r="HRB81" s="42"/>
      <c r="HRC81" s="42"/>
      <c r="HRD81" s="42"/>
      <c r="HRE81" s="42"/>
      <c r="HRF81" s="42"/>
      <c r="HRG81" s="42"/>
      <c r="HRH81" s="42"/>
      <c r="HRI81" s="42"/>
      <c r="HRJ81" s="42"/>
      <c r="HRK81" s="42"/>
      <c r="HRL81" s="42"/>
      <c r="HRM81" s="42"/>
      <c r="HRN81" s="42"/>
      <c r="HRO81" s="42"/>
      <c r="HRP81" s="42"/>
      <c r="HRQ81" s="42"/>
      <c r="HRR81" s="42"/>
      <c r="HRS81" s="42"/>
      <c r="HRT81" s="42"/>
      <c r="HRU81" s="42"/>
      <c r="HRV81" s="42"/>
      <c r="HRW81" s="42"/>
      <c r="HRX81" s="42"/>
      <c r="HRY81" s="42"/>
      <c r="HRZ81" s="42"/>
      <c r="HSA81" s="42"/>
      <c r="HSB81" s="42"/>
      <c r="HSC81" s="42"/>
      <c r="HSD81" s="42"/>
      <c r="HSE81" s="42"/>
      <c r="HSF81" s="42"/>
      <c r="HSG81" s="42"/>
      <c r="HSH81" s="42"/>
      <c r="HSI81" s="42"/>
      <c r="HSJ81" s="42"/>
      <c r="HSK81" s="42"/>
      <c r="HSL81" s="42"/>
      <c r="HSM81" s="42"/>
      <c r="HSN81" s="42"/>
      <c r="HSO81" s="42"/>
      <c r="HSP81" s="42"/>
      <c r="HSQ81" s="42"/>
      <c r="HSR81" s="42"/>
      <c r="HSS81" s="42"/>
      <c r="HST81" s="42"/>
      <c r="HSU81" s="42"/>
      <c r="HSV81" s="42"/>
      <c r="HSW81" s="42"/>
      <c r="HSX81" s="42"/>
      <c r="HSY81" s="42"/>
      <c r="HSZ81" s="42"/>
      <c r="HTA81" s="42"/>
      <c r="HTB81" s="42"/>
      <c r="HTC81" s="42"/>
      <c r="HTD81" s="42"/>
      <c r="HTE81" s="42"/>
      <c r="HTF81" s="42"/>
      <c r="HTG81" s="42"/>
      <c r="HTH81" s="42"/>
      <c r="HTI81" s="42"/>
      <c r="HTJ81" s="42"/>
      <c r="HTK81" s="42"/>
      <c r="HTL81" s="42"/>
      <c r="HTM81" s="42"/>
      <c r="HTN81" s="42"/>
      <c r="HTO81" s="42"/>
      <c r="HTP81" s="42"/>
      <c r="HTQ81" s="42"/>
      <c r="HTR81" s="42"/>
      <c r="HTS81" s="42"/>
      <c r="HTT81" s="42"/>
      <c r="HTU81" s="42"/>
      <c r="HTV81" s="42"/>
      <c r="HTW81" s="42"/>
      <c r="HTX81" s="42"/>
      <c r="HTY81" s="42"/>
      <c r="HTZ81" s="42"/>
      <c r="HUA81" s="42"/>
      <c r="HUB81" s="42"/>
      <c r="HUC81" s="42"/>
      <c r="HUD81" s="42"/>
      <c r="HUE81" s="42"/>
      <c r="HUF81" s="42"/>
      <c r="HUG81" s="42"/>
      <c r="HUH81" s="42"/>
      <c r="HUI81" s="42"/>
      <c r="HUJ81" s="42"/>
      <c r="HUK81" s="42"/>
      <c r="HUL81" s="42"/>
      <c r="HUM81" s="42"/>
      <c r="HUN81" s="42"/>
      <c r="HUO81" s="42"/>
      <c r="HUP81" s="42"/>
      <c r="HUQ81" s="42"/>
      <c r="HUR81" s="42"/>
      <c r="HUS81" s="42"/>
      <c r="HUT81" s="42"/>
      <c r="HUU81" s="42"/>
      <c r="HUV81" s="42"/>
      <c r="HUW81" s="42"/>
      <c r="HUX81" s="42"/>
      <c r="HUY81" s="42"/>
      <c r="HUZ81" s="42"/>
      <c r="HVA81" s="42"/>
      <c r="HVB81" s="42"/>
      <c r="HVC81" s="42"/>
      <c r="HVD81" s="42"/>
      <c r="HVE81" s="42"/>
      <c r="HVF81" s="42"/>
      <c r="HVG81" s="42"/>
      <c r="HVH81" s="42"/>
      <c r="HVI81" s="42"/>
      <c r="HVJ81" s="42"/>
      <c r="HVK81" s="42"/>
      <c r="HVL81" s="42"/>
      <c r="HVM81" s="42"/>
      <c r="HVN81" s="42"/>
      <c r="HVO81" s="42"/>
      <c r="HVP81" s="42"/>
      <c r="HVQ81" s="42"/>
      <c r="HVR81" s="42"/>
      <c r="HVS81" s="42"/>
      <c r="HVT81" s="42"/>
      <c r="HVU81" s="42"/>
      <c r="HVV81" s="42"/>
      <c r="HVW81" s="42"/>
      <c r="HVX81" s="42"/>
      <c r="HVY81" s="42"/>
      <c r="HVZ81" s="42"/>
      <c r="HWA81" s="42"/>
      <c r="HWB81" s="42"/>
      <c r="HWC81" s="42"/>
      <c r="HWD81" s="42"/>
      <c r="HWE81" s="42"/>
      <c r="HWF81" s="42"/>
      <c r="HWG81" s="42"/>
      <c r="HWH81" s="42"/>
      <c r="HWI81" s="42"/>
      <c r="HWJ81" s="42"/>
      <c r="HWK81" s="42"/>
      <c r="HWL81" s="42"/>
      <c r="HWM81" s="42"/>
      <c r="HWN81" s="42"/>
      <c r="HWO81" s="42"/>
      <c r="HWP81" s="42"/>
      <c r="HWQ81" s="42"/>
      <c r="HWR81" s="42"/>
      <c r="HWS81" s="42"/>
      <c r="HWT81" s="42"/>
      <c r="HWU81" s="42"/>
      <c r="HWV81" s="42"/>
      <c r="HWW81" s="42"/>
      <c r="HWX81" s="42"/>
      <c r="HWY81" s="42"/>
      <c r="HWZ81" s="42"/>
      <c r="HXA81" s="42"/>
      <c r="HXB81" s="42"/>
      <c r="HXC81" s="42"/>
      <c r="HXD81" s="42"/>
      <c r="HXE81" s="42"/>
      <c r="HXF81" s="42"/>
      <c r="HXG81" s="42"/>
      <c r="HXH81" s="42"/>
      <c r="HXI81" s="42"/>
      <c r="HXJ81" s="42"/>
      <c r="HXK81" s="42"/>
      <c r="HXL81" s="42"/>
      <c r="HXM81" s="42"/>
      <c r="HXN81" s="42"/>
      <c r="HXO81" s="42"/>
      <c r="HXP81" s="42"/>
      <c r="HXQ81" s="42"/>
      <c r="HXR81" s="42"/>
      <c r="HXS81" s="42"/>
      <c r="HXT81" s="42"/>
      <c r="HXU81" s="42"/>
      <c r="HXV81" s="42"/>
      <c r="HXW81" s="42"/>
      <c r="HXX81" s="42"/>
      <c r="HXY81" s="42"/>
      <c r="HXZ81" s="42"/>
      <c r="HYA81" s="42"/>
      <c r="HYB81" s="42"/>
      <c r="HYC81" s="42"/>
      <c r="HYD81" s="42"/>
      <c r="HYE81" s="42"/>
      <c r="HYF81" s="42"/>
      <c r="HYG81" s="42"/>
      <c r="HYH81" s="42"/>
      <c r="HYI81" s="42"/>
      <c r="HYJ81" s="42"/>
      <c r="HYK81" s="42"/>
      <c r="HYL81" s="42"/>
      <c r="HYM81" s="42"/>
      <c r="HYN81" s="42"/>
      <c r="HYO81" s="42"/>
      <c r="HYP81" s="42"/>
      <c r="HYQ81" s="42"/>
      <c r="HYR81" s="42"/>
      <c r="HYS81" s="42"/>
      <c r="HYT81" s="42"/>
      <c r="HYU81" s="42"/>
      <c r="HYV81" s="42"/>
      <c r="HYW81" s="42"/>
      <c r="HYX81" s="42"/>
      <c r="HYY81" s="42"/>
      <c r="HYZ81" s="42"/>
      <c r="HZA81" s="42"/>
      <c r="HZB81" s="42"/>
      <c r="HZC81" s="42"/>
      <c r="HZD81" s="42"/>
      <c r="HZE81" s="42"/>
      <c r="HZF81" s="42"/>
      <c r="HZG81" s="42"/>
      <c r="HZH81" s="42"/>
      <c r="HZI81" s="42"/>
      <c r="HZJ81" s="42"/>
      <c r="HZK81" s="42"/>
      <c r="HZL81" s="42"/>
      <c r="HZM81" s="42"/>
      <c r="HZN81" s="42"/>
      <c r="HZO81" s="42"/>
      <c r="HZP81" s="42"/>
      <c r="HZQ81" s="42"/>
      <c r="HZR81" s="42"/>
      <c r="HZS81" s="42"/>
      <c r="HZT81" s="42"/>
      <c r="HZU81" s="42"/>
      <c r="HZV81" s="42"/>
      <c r="HZW81" s="42"/>
      <c r="HZX81" s="42"/>
      <c r="HZY81" s="42"/>
      <c r="HZZ81" s="42"/>
      <c r="IAA81" s="42"/>
      <c r="IAB81" s="42"/>
      <c r="IAC81" s="42"/>
      <c r="IAD81" s="42"/>
      <c r="IAE81" s="42"/>
      <c r="IAF81" s="42"/>
      <c r="IAG81" s="42"/>
      <c r="IAH81" s="42"/>
      <c r="IAI81" s="42"/>
      <c r="IAJ81" s="42"/>
      <c r="IAK81" s="42"/>
      <c r="IAL81" s="42"/>
      <c r="IAM81" s="42"/>
      <c r="IAN81" s="42"/>
      <c r="IAO81" s="42"/>
      <c r="IAP81" s="42"/>
      <c r="IAQ81" s="42"/>
      <c r="IAR81" s="42"/>
      <c r="IAS81" s="42"/>
      <c r="IAT81" s="42"/>
      <c r="IAU81" s="42"/>
      <c r="IAV81" s="42"/>
      <c r="IAW81" s="42"/>
      <c r="IAX81" s="42"/>
      <c r="IAY81" s="42"/>
      <c r="IAZ81" s="42"/>
      <c r="IBA81" s="42"/>
      <c r="IBB81" s="42"/>
      <c r="IBC81" s="42"/>
      <c r="IBD81" s="42"/>
      <c r="IBE81" s="42"/>
      <c r="IBF81" s="42"/>
      <c r="IBG81" s="42"/>
      <c r="IBH81" s="42"/>
      <c r="IBI81" s="42"/>
      <c r="IBJ81" s="42"/>
      <c r="IBK81" s="42"/>
      <c r="IBL81" s="42"/>
      <c r="IBM81" s="42"/>
      <c r="IBN81" s="42"/>
      <c r="IBO81" s="42"/>
      <c r="IBP81" s="42"/>
      <c r="IBQ81" s="42"/>
      <c r="IBR81" s="42"/>
      <c r="IBS81" s="42"/>
      <c r="IBT81" s="42"/>
      <c r="IBU81" s="42"/>
      <c r="IBV81" s="42"/>
      <c r="IBW81" s="42"/>
      <c r="IBX81" s="42"/>
      <c r="IBY81" s="42"/>
      <c r="IBZ81" s="42"/>
      <c r="ICA81" s="42"/>
      <c r="ICB81" s="42"/>
      <c r="ICC81" s="42"/>
      <c r="ICD81" s="42"/>
      <c r="ICE81" s="42"/>
      <c r="ICF81" s="42"/>
      <c r="ICG81" s="42"/>
      <c r="ICH81" s="42"/>
      <c r="ICI81" s="42"/>
      <c r="ICJ81" s="42"/>
      <c r="ICK81" s="42"/>
      <c r="ICL81" s="42"/>
      <c r="ICM81" s="42"/>
      <c r="ICN81" s="42"/>
      <c r="ICO81" s="42"/>
      <c r="ICP81" s="42"/>
      <c r="ICQ81" s="42"/>
      <c r="ICR81" s="42"/>
      <c r="ICS81" s="42"/>
      <c r="ICT81" s="42"/>
      <c r="ICU81" s="42"/>
      <c r="ICV81" s="42"/>
      <c r="ICW81" s="42"/>
      <c r="ICX81" s="42"/>
      <c r="ICY81" s="42"/>
      <c r="ICZ81" s="42"/>
      <c r="IDA81" s="42"/>
      <c r="IDB81" s="42"/>
      <c r="IDC81" s="42"/>
      <c r="IDD81" s="42"/>
      <c r="IDE81" s="42"/>
      <c r="IDF81" s="42"/>
      <c r="IDG81" s="42"/>
      <c r="IDH81" s="42"/>
      <c r="IDI81" s="42"/>
      <c r="IDJ81" s="42"/>
      <c r="IDK81" s="42"/>
      <c r="IDL81" s="42"/>
      <c r="IDM81" s="42"/>
      <c r="IDN81" s="42"/>
      <c r="IDO81" s="42"/>
      <c r="IDP81" s="42"/>
      <c r="IDQ81" s="42"/>
      <c r="IDR81" s="42"/>
      <c r="IDS81" s="42"/>
      <c r="IDT81" s="42"/>
      <c r="IDU81" s="42"/>
      <c r="IDV81" s="42"/>
      <c r="IDW81" s="42"/>
      <c r="IDX81" s="42"/>
      <c r="IDY81" s="42"/>
      <c r="IDZ81" s="42"/>
      <c r="IEA81" s="42"/>
      <c r="IEB81" s="42"/>
      <c r="IEC81" s="42"/>
      <c r="IED81" s="42"/>
      <c r="IEE81" s="42"/>
      <c r="IEF81" s="42"/>
      <c r="IEG81" s="42"/>
      <c r="IEH81" s="42"/>
      <c r="IEI81" s="42"/>
      <c r="IEJ81" s="42"/>
      <c r="IEK81" s="42"/>
      <c r="IEL81" s="42"/>
      <c r="IEM81" s="42"/>
      <c r="IEN81" s="42"/>
      <c r="IEO81" s="42"/>
      <c r="IEP81" s="42"/>
      <c r="IEQ81" s="42"/>
      <c r="IER81" s="42"/>
      <c r="IES81" s="42"/>
      <c r="IET81" s="42"/>
      <c r="IEU81" s="42"/>
      <c r="IEV81" s="42"/>
      <c r="IEW81" s="42"/>
      <c r="IEX81" s="42"/>
      <c r="IEY81" s="42"/>
      <c r="IEZ81" s="42"/>
      <c r="IFA81" s="42"/>
      <c r="IFB81" s="42"/>
      <c r="IFC81" s="42"/>
      <c r="IFD81" s="42"/>
      <c r="IFE81" s="42"/>
      <c r="IFF81" s="42"/>
      <c r="IFG81" s="42"/>
      <c r="IFH81" s="42"/>
      <c r="IFI81" s="42"/>
      <c r="IFJ81" s="42"/>
      <c r="IFK81" s="42"/>
      <c r="IFL81" s="42"/>
      <c r="IFM81" s="42"/>
      <c r="IFN81" s="42"/>
      <c r="IFO81" s="42"/>
      <c r="IFP81" s="42"/>
      <c r="IFQ81" s="42"/>
      <c r="IFR81" s="42"/>
      <c r="IFS81" s="42"/>
      <c r="IFT81" s="42"/>
      <c r="IFU81" s="42"/>
      <c r="IFV81" s="42"/>
      <c r="IFW81" s="42"/>
      <c r="IFX81" s="42"/>
      <c r="IFY81" s="42"/>
      <c r="IFZ81" s="42"/>
      <c r="IGA81" s="42"/>
      <c r="IGB81" s="42"/>
      <c r="IGC81" s="42"/>
      <c r="IGD81" s="42"/>
      <c r="IGE81" s="42"/>
      <c r="IGF81" s="42"/>
      <c r="IGG81" s="42"/>
      <c r="IGH81" s="42"/>
      <c r="IGI81" s="42"/>
      <c r="IGJ81" s="42"/>
      <c r="IGK81" s="42"/>
      <c r="IGL81" s="42"/>
      <c r="IGM81" s="42"/>
      <c r="IGN81" s="42"/>
      <c r="IGO81" s="42"/>
      <c r="IGP81" s="42"/>
      <c r="IGQ81" s="42"/>
      <c r="IGR81" s="42"/>
      <c r="IGS81" s="42"/>
      <c r="IGT81" s="42"/>
      <c r="IGU81" s="42"/>
      <c r="IGV81" s="42"/>
      <c r="IGW81" s="42"/>
      <c r="IGX81" s="42"/>
      <c r="IGY81" s="42"/>
      <c r="IGZ81" s="42"/>
      <c r="IHA81" s="42"/>
      <c r="IHB81" s="42"/>
      <c r="IHC81" s="42"/>
      <c r="IHD81" s="42"/>
      <c r="IHE81" s="42"/>
      <c r="IHF81" s="42"/>
      <c r="IHG81" s="42"/>
      <c r="IHH81" s="42"/>
      <c r="IHI81" s="42"/>
      <c r="IHJ81" s="42"/>
      <c r="IHK81" s="42"/>
      <c r="IHL81" s="42"/>
      <c r="IHM81" s="42"/>
      <c r="IHN81" s="42"/>
      <c r="IHO81" s="42"/>
      <c r="IHP81" s="42"/>
      <c r="IHQ81" s="42"/>
      <c r="IHR81" s="42"/>
      <c r="IHS81" s="42"/>
      <c r="IHT81" s="42"/>
      <c r="IHU81" s="42"/>
      <c r="IHV81" s="42"/>
      <c r="IHW81" s="42"/>
      <c r="IHX81" s="42"/>
      <c r="IHY81" s="42"/>
      <c r="IHZ81" s="42"/>
      <c r="IIA81" s="42"/>
      <c r="IIB81" s="42"/>
      <c r="IIC81" s="42"/>
      <c r="IID81" s="42"/>
      <c r="IIE81" s="42"/>
      <c r="IIF81" s="42"/>
      <c r="IIG81" s="42"/>
      <c r="IIH81" s="42"/>
      <c r="III81" s="42"/>
      <c r="IIJ81" s="42"/>
      <c r="IIK81" s="42"/>
      <c r="IIL81" s="42"/>
      <c r="IIM81" s="42"/>
      <c r="IIN81" s="42"/>
      <c r="IIO81" s="42"/>
      <c r="IIP81" s="42"/>
      <c r="IIQ81" s="42"/>
      <c r="IIR81" s="42"/>
      <c r="IIS81" s="42"/>
      <c r="IIT81" s="42"/>
      <c r="IIU81" s="42"/>
      <c r="IIV81" s="42"/>
      <c r="IIW81" s="42"/>
      <c r="IIX81" s="42"/>
      <c r="IIY81" s="42"/>
      <c r="IIZ81" s="42"/>
      <c r="IJA81" s="42"/>
      <c r="IJB81" s="42"/>
      <c r="IJC81" s="42"/>
      <c r="IJD81" s="42"/>
      <c r="IJE81" s="42"/>
      <c r="IJF81" s="42"/>
      <c r="IJG81" s="42"/>
      <c r="IJH81" s="42"/>
      <c r="IJI81" s="42"/>
      <c r="IJJ81" s="42"/>
      <c r="IJK81" s="42"/>
      <c r="IJL81" s="42"/>
      <c r="IJM81" s="42"/>
      <c r="IJN81" s="42"/>
      <c r="IJO81" s="42"/>
      <c r="IJP81" s="42"/>
      <c r="IJQ81" s="42"/>
      <c r="IJR81" s="42"/>
      <c r="IJS81" s="42"/>
      <c r="IJT81" s="42"/>
      <c r="IJU81" s="42"/>
      <c r="IJV81" s="42"/>
      <c r="IJW81" s="42"/>
      <c r="IJX81" s="42"/>
      <c r="IJY81" s="42"/>
      <c r="IJZ81" s="42"/>
      <c r="IKA81" s="42"/>
      <c r="IKB81" s="42"/>
      <c r="IKC81" s="42"/>
      <c r="IKD81" s="42"/>
      <c r="IKE81" s="42"/>
      <c r="IKF81" s="42"/>
      <c r="IKG81" s="42"/>
      <c r="IKH81" s="42"/>
      <c r="IKI81" s="42"/>
      <c r="IKJ81" s="42"/>
      <c r="IKK81" s="42"/>
      <c r="IKL81" s="42"/>
      <c r="IKM81" s="42"/>
      <c r="IKN81" s="42"/>
      <c r="IKO81" s="42"/>
      <c r="IKP81" s="42"/>
      <c r="IKQ81" s="42"/>
      <c r="IKR81" s="42"/>
      <c r="IKS81" s="42"/>
      <c r="IKT81" s="42"/>
      <c r="IKU81" s="42"/>
      <c r="IKV81" s="42"/>
      <c r="IKW81" s="42"/>
      <c r="IKX81" s="42"/>
      <c r="IKY81" s="42"/>
      <c r="IKZ81" s="42"/>
      <c r="ILA81" s="42"/>
      <c r="ILB81" s="42"/>
      <c r="ILC81" s="42"/>
      <c r="ILD81" s="42"/>
      <c r="ILE81" s="42"/>
      <c r="ILF81" s="42"/>
      <c r="ILG81" s="42"/>
      <c r="ILH81" s="42"/>
      <c r="ILI81" s="42"/>
      <c r="ILJ81" s="42"/>
      <c r="ILK81" s="42"/>
      <c r="ILL81" s="42"/>
      <c r="ILM81" s="42"/>
      <c r="ILN81" s="42"/>
      <c r="ILO81" s="42"/>
      <c r="ILP81" s="42"/>
      <c r="ILQ81" s="42"/>
      <c r="ILR81" s="42"/>
      <c r="ILS81" s="42"/>
      <c r="ILT81" s="42"/>
      <c r="ILU81" s="42"/>
      <c r="ILV81" s="42"/>
      <c r="ILW81" s="42"/>
      <c r="ILX81" s="42"/>
      <c r="ILY81" s="42"/>
      <c r="ILZ81" s="42"/>
      <c r="IMA81" s="42"/>
      <c r="IMB81" s="42"/>
      <c r="IMC81" s="42"/>
      <c r="IMD81" s="42"/>
      <c r="IME81" s="42"/>
      <c r="IMF81" s="42"/>
      <c r="IMG81" s="42"/>
      <c r="IMH81" s="42"/>
      <c r="IMI81" s="42"/>
      <c r="IMJ81" s="42"/>
      <c r="IMK81" s="42"/>
      <c r="IML81" s="42"/>
      <c r="IMM81" s="42"/>
      <c r="IMN81" s="42"/>
      <c r="IMO81" s="42"/>
      <c r="IMP81" s="42"/>
      <c r="IMQ81" s="42"/>
      <c r="IMR81" s="42"/>
      <c r="IMS81" s="42"/>
      <c r="IMT81" s="42"/>
      <c r="IMU81" s="42"/>
      <c r="IMV81" s="42"/>
      <c r="IMW81" s="42"/>
      <c r="IMX81" s="42"/>
      <c r="IMY81" s="42"/>
      <c r="IMZ81" s="42"/>
      <c r="INA81" s="42"/>
      <c r="INB81" s="42"/>
      <c r="INC81" s="42"/>
      <c r="IND81" s="42"/>
      <c r="INE81" s="42"/>
      <c r="INF81" s="42"/>
      <c r="ING81" s="42"/>
      <c r="INH81" s="42"/>
      <c r="INI81" s="42"/>
      <c r="INJ81" s="42"/>
      <c r="INK81" s="42"/>
      <c r="INL81" s="42"/>
      <c r="INM81" s="42"/>
      <c r="INN81" s="42"/>
      <c r="INO81" s="42"/>
      <c r="INP81" s="42"/>
      <c r="INQ81" s="42"/>
      <c r="INR81" s="42"/>
      <c r="INS81" s="42"/>
      <c r="INT81" s="42"/>
      <c r="INU81" s="42"/>
      <c r="INV81" s="42"/>
      <c r="INW81" s="42"/>
      <c r="INX81" s="42"/>
      <c r="INY81" s="42"/>
      <c r="INZ81" s="42"/>
      <c r="IOA81" s="42"/>
      <c r="IOB81" s="42"/>
      <c r="IOC81" s="42"/>
      <c r="IOD81" s="42"/>
      <c r="IOE81" s="42"/>
      <c r="IOF81" s="42"/>
      <c r="IOG81" s="42"/>
      <c r="IOH81" s="42"/>
      <c r="IOI81" s="42"/>
      <c r="IOJ81" s="42"/>
      <c r="IOK81" s="42"/>
      <c r="IOL81" s="42"/>
      <c r="IOM81" s="42"/>
      <c r="ION81" s="42"/>
      <c r="IOO81" s="42"/>
      <c r="IOP81" s="42"/>
      <c r="IOQ81" s="42"/>
      <c r="IOR81" s="42"/>
      <c r="IOS81" s="42"/>
      <c r="IOT81" s="42"/>
      <c r="IOU81" s="42"/>
      <c r="IOV81" s="42"/>
      <c r="IOW81" s="42"/>
      <c r="IOX81" s="42"/>
      <c r="IOY81" s="42"/>
      <c r="IOZ81" s="42"/>
      <c r="IPA81" s="42"/>
      <c r="IPB81" s="42"/>
      <c r="IPC81" s="42"/>
      <c r="IPD81" s="42"/>
      <c r="IPE81" s="42"/>
      <c r="IPF81" s="42"/>
      <c r="IPG81" s="42"/>
      <c r="IPH81" s="42"/>
      <c r="IPI81" s="42"/>
      <c r="IPJ81" s="42"/>
      <c r="IPK81" s="42"/>
      <c r="IPL81" s="42"/>
      <c r="IPM81" s="42"/>
      <c r="IPN81" s="42"/>
      <c r="IPO81" s="42"/>
      <c r="IPP81" s="42"/>
      <c r="IPQ81" s="42"/>
      <c r="IPR81" s="42"/>
      <c r="IPS81" s="42"/>
      <c r="IPT81" s="42"/>
      <c r="IPU81" s="42"/>
      <c r="IPV81" s="42"/>
      <c r="IPW81" s="42"/>
      <c r="IPX81" s="42"/>
      <c r="IPY81" s="42"/>
      <c r="IPZ81" s="42"/>
      <c r="IQA81" s="42"/>
      <c r="IQB81" s="42"/>
      <c r="IQC81" s="42"/>
      <c r="IQD81" s="42"/>
      <c r="IQE81" s="42"/>
      <c r="IQF81" s="42"/>
      <c r="IQG81" s="42"/>
      <c r="IQH81" s="42"/>
      <c r="IQI81" s="42"/>
      <c r="IQJ81" s="42"/>
      <c r="IQK81" s="42"/>
      <c r="IQL81" s="42"/>
      <c r="IQM81" s="42"/>
      <c r="IQN81" s="42"/>
      <c r="IQO81" s="42"/>
      <c r="IQP81" s="42"/>
      <c r="IQQ81" s="42"/>
      <c r="IQR81" s="42"/>
      <c r="IQS81" s="42"/>
      <c r="IQT81" s="42"/>
      <c r="IQU81" s="42"/>
      <c r="IQV81" s="42"/>
      <c r="IQW81" s="42"/>
      <c r="IQX81" s="42"/>
      <c r="IQY81" s="42"/>
      <c r="IQZ81" s="42"/>
      <c r="IRA81" s="42"/>
      <c r="IRB81" s="42"/>
      <c r="IRC81" s="42"/>
      <c r="IRD81" s="42"/>
      <c r="IRE81" s="42"/>
      <c r="IRF81" s="42"/>
      <c r="IRG81" s="42"/>
      <c r="IRH81" s="42"/>
      <c r="IRI81" s="42"/>
      <c r="IRJ81" s="42"/>
      <c r="IRK81" s="42"/>
      <c r="IRL81" s="42"/>
      <c r="IRM81" s="42"/>
      <c r="IRN81" s="42"/>
      <c r="IRO81" s="42"/>
      <c r="IRP81" s="42"/>
      <c r="IRQ81" s="42"/>
      <c r="IRR81" s="42"/>
      <c r="IRS81" s="42"/>
      <c r="IRT81" s="42"/>
      <c r="IRU81" s="42"/>
      <c r="IRV81" s="42"/>
      <c r="IRW81" s="42"/>
      <c r="IRX81" s="42"/>
      <c r="IRY81" s="42"/>
      <c r="IRZ81" s="42"/>
      <c r="ISA81" s="42"/>
      <c r="ISB81" s="42"/>
      <c r="ISC81" s="42"/>
      <c r="ISD81" s="42"/>
      <c r="ISE81" s="42"/>
      <c r="ISF81" s="42"/>
      <c r="ISG81" s="42"/>
      <c r="ISH81" s="42"/>
      <c r="ISI81" s="42"/>
      <c r="ISJ81" s="42"/>
      <c r="ISK81" s="42"/>
      <c r="ISL81" s="42"/>
      <c r="ISM81" s="42"/>
      <c r="ISN81" s="42"/>
      <c r="ISO81" s="42"/>
      <c r="ISP81" s="42"/>
      <c r="ISQ81" s="42"/>
      <c r="ISR81" s="42"/>
      <c r="ISS81" s="42"/>
      <c r="IST81" s="42"/>
      <c r="ISU81" s="42"/>
      <c r="ISV81" s="42"/>
      <c r="ISW81" s="42"/>
      <c r="ISX81" s="42"/>
      <c r="ISY81" s="42"/>
      <c r="ISZ81" s="42"/>
      <c r="ITA81" s="42"/>
      <c r="ITB81" s="42"/>
      <c r="ITC81" s="42"/>
      <c r="ITD81" s="42"/>
      <c r="ITE81" s="42"/>
      <c r="ITF81" s="42"/>
      <c r="ITG81" s="42"/>
      <c r="ITH81" s="42"/>
      <c r="ITI81" s="42"/>
      <c r="ITJ81" s="42"/>
      <c r="ITK81" s="42"/>
      <c r="ITL81" s="42"/>
      <c r="ITM81" s="42"/>
      <c r="ITN81" s="42"/>
      <c r="ITO81" s="42"/>
      <c r="ITP81" s="42"/>
      <c r="ITQ81" s="42"/>
      <c r="ITR81" s="42"/>
      <c r="ITS81" s="42"/>
      <c r="ITT81" s="42"/>
      <c r="ITU81" s="42"/>
      <c r="ITV81" s="42"/>
      <c r="ITW81" s="42"/>
      <c r="ITX81" s="42"/>
      <c r="ITY81" s="42"/>
      <c r="ITZ81" s="42"/>
      <c r="IUA81" s="42"/>
      <c r="IUB81" s="42"/>
      <c r="IUC81" s="42"/>
      <c r="IUD81" s="42"/>
      <c r="IUE81" s="42"/>
      <c r="IUF81" s="42"/>
      <c r="IUG81" s="42"/>
      <c r="IUH81" s="42"/>
      <c r="IUI81" s="42"/>
      <c r="IUJ81" s="42"/>
      <c r="IUK81" s="42"/>
      <c r="IUL81" s="42"/>
      <c r="IUM81" s="42"/>
      <c r="IUN81" s="42"/>
      <c r="IUO81" s="42"/>
      <c r="IUP81" s="42"/>
      <c r="IUQ81" s="42"/>
      <c r="IUR81" s="42"/>
      <c r="IUS81" s="42"/>
      <c r="IUT81" s="42"/>
      <c r="IUU81" s="42"/>
      <c r="IUV81" s="42"/>
      <c r="IUW81" s="42"/>
      <c r="IUX81" s="42"/>
      <c r="IUY81" s="42"/>
      <c r="IUZ81" s="42"/>
      <c r="IVA81" s="42"/>
      <c r="IVB81" s="42"/>
      <c r="IVC81" s="42"/>
      <c r="IVD81" s="42"/>
      <c r="IVE81" s="42"/>
      <c r="IVF81" s="42"/>
      <c r="IVG81" s="42"/>
      <c r="IVH81" s="42"/>
      <c r="IVI81" s="42"/>
      <c r="IVJ81" s="42"/>
      <c r="IVK81" s="42"/>
      <c r="IVL81" s="42"/>
      <c r="IVM81" s="42"/>
      <c r="IVN81" s="42"/>
      <c r="IVO81" s="42"/>
      <c r="IVP81" s="42"/>
      <c r="IVQ81" s="42"/>
      <c r="IVR81" s="42"/>
      <c r="IVS81" s="42"/>
      <c r="IVT81" s="42"/>
      <c r="IVU81" s="42"/>
      <c r="IVV81" s="42"/>
      <c r="IVW81" s="42"/>
      <c r="IVX81" s="42"/>
      <c r="IVY81" s="42"/>
      <c r="IVZ81" s="42"/>
      <c r="IWA81" s="42"/>
      <c r="IWB81" s="42"/>
      <c r="IWC81" s="42"/>
      <c r="IWD81" s="42"/>
      <c r="IWE81" s="42"/>
      <c r="IWF81" s="42"/>
      <c r="IWG81" s="42"/>
      <c r="IWH81" s="42"/>
      <c r="IWI81" s="42"/>
      <c r="IWJ81" s="42"/>
      <c r="IWK81" s="42"/>
      <c r="IWL81" s="42"/>
      <c r="IWM81" s="42"/>
      <c r="IWN81" s="42"/>
      <c r="IWO81" s="42"/>
      <c r="IWP81" s="42"/>
      <c r="IWQ81" s="42"/>
      <c r="IWR81" s="42"/>
      <c r="IWS81" s="42"/>
      <c r="IWT81" s="42"/>
      <c r="IWU81" s="42"/>
      <c r="IWV81" s="42"/>
      <c r="IWW81" s="42"/>
      <c r="IWX81" s="42"/>
      <c r="IWY81" s="42"/>
      <c r="IWZ81" s="42"/>
      <c r="IXA81" s="42"/>
      <c r="IXB81" s="42"/>
      <c r="IXC81" s="42"/>
      <c r="IXD81" s="42"/>
      <c r="IXE81" s="42"/>
      <c r="IXF81" s="42"/>
      <c r="IXG81" s="42"/>
      <c r="IXH81" s="42"/>
      <c r="IXI81" s="42"/>
      <c r="IXJ81" s="42"/>
      <c r="IXK81" s="42"/>
      <c r="IXL81" s="42"/>
      <c r="IXM81" s="42"/>
      <c r="IXN81" s="42"/>
      <c r="IXO81" s="42"/>
      <c r="IXP81" s="42"/>
      <c r="IXQ81" s="42"/>
      <c r="IXR81" s="42"/>
      <c r="IXS81" s="42"/>
      <c r="IXT81" s="42"/>
      <c r="IXU81" s="42"/>
      <c r="IXV81" s="42"/>
      <c r="IXW81" s="42"/>
      <c r="IXX81" s="42"/>
      <c r="IXY81" s="42"/>
      <c r="IXZ81" s="42"/>
      <c r="IYA81" s="42"/>
      <c r="IYB81" s="42"/>
      <c r="IYC81" s="42"/>
      <c r="IYD81" s="42"/>
      <c r="IYE81" s="42"/>
      <c r="IYF81" s="42"/>
      <c r="IYG81" s="42"/>
      <c r="IYH81" s="42"/>
      <c r="IYI81" s="42"/>
      <c r="IYJ81" s="42"/>
      <c r="IYK81" s="42"/>
      <c r="IYL81" s="42"/>
      <c r="IYM81" s="42"/>
      <c r="IYN81" s="42"/>
      <c r="IYO81" s="42"/>
      <c r="IYP81" s="42"/>
      <c r="IYQ81" s="42"/>
      <c r="IYR81" s="42"/>
      <c r="IYS81" s="42"/>
      <c r="IYT81" s="42"/>
      <c r="IYU81" s="42"/>
      <c r="IYV81" s="42"/>
      <c r="IYW81" s="42"/>
      <c r="IYX81" s="42"/>
      <c r="IYY81" s="42"/>
      <c r="IYZ81" s="42"/>
      <c r="IZA81" s="42"/>
      <c r="IZB81" s="42"/>
      <c r="IZC81" s="42"/>
      <c r="IZD81" s="42"/>
      <c r="IZE81" s="42"/>
      <c r="IZF81" s="42"/>
      <c r="IZG81" s="42"/>
      <c r="IZH81" s="42"/>
      <c r="IZI81" s="42"/>
      <c r="IZJ81" s="42"/>
      <c r="IZK81" s="42"/>
      <c r="IZL81" s="42"/>
      <c r="IZM81" s="42"/>
      <c r="IZN81" s="42"/>
      <c r="IZO81" s="42"/>
      <c r="IZP81" s="42"/>
      <c r="IZQ81" s="42"/>
      <c r="IZR81" s="42"/>
      <c r="IZS81" s="42"/>
      <c r="IZT81" s="42"/>
      <c r="IZU81" s="42"/>
      <c r="IZV81" s="42"/>
      <c r="IZW81" s="42"/>
      <c r="IZX81" s="42"/>
      <c r="IZY81" s="42"/>
      <c r="IZZ81" s="42"/>
      <c r="JAA81" s="42"/>
      <c r="JAB81" s="42"/>
      <c r="JAC81" s="42"/>
      <c r="JAD81" s="42"/>
      <c r="JAE81" s="42"/>
      <c r="JAF81" s="42"/>
      <c r="JAG81" s="42"/>
      <c r="JAH81" s="42"/>
      <c r="JAI81" s="42"/>
      <c r="JAJ81" s="42"/>
      <c r="JAK81" s="42"/>
      <c r="JAL81" s="42"/>
      <c r="JAM81" s="42"/>
      <c r="JAN81" s="42"/>
      <c r="JAO81" s="42"/>
      <c r="JAP81" s="42"/>
      <c r="JAQ81" s="42"/>
      <c r="JAR81" s="42"/>
      <c r="JAS81" s="42"/>
      <c r="JAT81" s="42"/>
      <c r="JAU81" s="42"/>
      <c r="JAV81" s="42"/>
      <c r="JAW81" s="42"/>
      <c r="JAX81" s="42"/>
      <c r="JAY81" s="42"/>
      <c r="JAZ81" s="42"/>
      <c r="JBA81" s="42"/>
      <c r="JBB81" s="42"/>
      <c r="JBC81" s="42"/>
      <c r="JBD81" s="42"/>
      <c r="JBE81" s="42"/>
      <c r="JBF81" s="42"/>
      <c r="JBG81" s="42"/>
      <c r="JBH81" s="42"/>
      <c r="JBI81" s="42"/>
      <c r="JBJ81" s="42"/>
      <c r="JBK81" s="42"/>
      <c r="JBL81" s="42"/>
      <c r="JBM81" s="42"/>
      <c r="JBN81" s="42"/>
      <c r="JBO81" s="42"/>
      <c r="JBP81" s="42"/>
      <c r="JBQ81" s="42"/>
      <c r="JBR81" s="42"/>
      <c r="JBS81" s="42"/>
      <c r="JBT81" s="42"/>
      <c r="JBU81" s="42"/>
      <c r="JBV81" s="42"/>
      <c r="JBW81" s="42"/>
      <c r="JBX81" s="42"/>
      <c r="JBY81" s="42"/>
      <c r="JBZ81" s="42"/>
      <c r="JCA81" s="42"/>
      <c r="JCB81" s="42"/>
      <c r="JCC81" s="42"/>
      <c r="JCD81" s="42"/>
      <c r="JCE81" s="42"/>
      <c r="JCF81" s="42"/>
      <c r="JCG81" s="42"/>
      <c r="JCH81" s="42"/>
      <c r="JCI81" s="42"/>
      <c r="JCJ81" s="42"/>
      <c r="JCK81" s="42"/>
      <c r="JCL81" s="42"/>
      <c r="JCM81" s="42"/>
      <c r="JCN81" s="42"/>
      <c r="JCO81" s="42"/>
      <c r="JCP81" s="42"/>
      <c r="JCQ81" s="42"/>
      <c r="JCR81" s="42"/>
      <c r="JCS81" s="42"/>
      <c r="JCT81" s="42"/>
      <c r="JCU81" s="42"/>
      <c r="JCV81" s="42"/>
      <c r="JCW81" s="42"/>
      <c r="JCX81" s="42"/>
      <c r="JCY81" s="42"/>
      <c r="JCZ81" s="42"/>
      <c r="JDA81" s="42"/>
      <c r="JDB81" s="42"/>
      <c r="JDC81" s="42"/>
      <c r="JDD81" s="42"/>
      <c r="JDE81" s="42"/>
      <c r="JDF81" s="42"/>
      <c r="JDG81" s="42"/>
      <c r="JDH81" s="42"/>
      <c r="JDI81" s="42"/>
      <c r="JDJ81" s="42"/>
      <c r="JDK81" s="42"/>
      <c r="JDL81" s="42"/>
      <c r="JDM81" s="42"/>
      <c r="JDN81" s="42"/>
      <c r="JDO81" s="42"/>
      <c r="JDP81" s="42"/>
      <c r="JDQ81" s="42"/>
      <c r="JDR81" s="42"/>
      <c r="JDS81" s="42"/>
      <c r="JDT81" s="42"/>
      <c r="JDU81" s="42"/>
      <c r="JDV81" s="42"/>
      <c r="JDW81" s="42"/>
      <c r="JDX81" s="42"/>
      <c r="JDY81" s="42"/>
      <c r="JDZ81" s="42"/>
      <c r="JEA81" s="42"/>
      <c r="JEB81" s="42"/>
      <c r="JEC81" s="42"/>
      <c r="JED81" s="42"/>
      <c r="JEE81" s="42"/>
      <c r="JEF81" s="42"/>
      <c r="JEG81" s="42"/>
      <c r="JEH81" s="42"/>
      <c r="JEI81" s="42"/>
      <c r="JEJ81" s="42"/>
      <c r="JEK81" s="42"/>
      <c r="JEL81" s="42"/>
      <c r="JEM81" s="42"/>
      <c r="JEN81" s="42"/>
      <c r="JEO81" s="42"/>
      <c r="JEP81" s="42"/>
      <c r="JEQ81" s="42"/>
      <c r="JER81" s="42"/>
      <c r="JES81" s="42"/>
      <c r="JET81" s="42"/>
      <c r="JEU81" s="42"/>
      <c r="JEV81" s="42"/>
      <c r="JEW81" s="42"/>
      <c r="JEX81" s="42"/>
      <c r="JEY81" s="42"/>
      <c r="JEZ81" s="42"/>
      <c r="JFA81" s="42"/>
      <c r="JFB81" s="42"/>
      <c r="JFC81" s="42"/>
      <c r="JFD81" s="42"/>
      <c r="JFE81" s="42"/>
      <c r="JFF81" s="42"/>
      <c r="JFG81" s="42"/>
      <c r="JFH81" s="42"/>
      <c r="JFI81" s="42"/>
      <c r="JFJ81" s="42"/>
      <c r="JFK81" s="42"/>
      <c r="JFL81" s="42"/>
      <c r="JFM81" s="42"/>
      <c r="JFN81" s="42"/>
      <c r="JFO81" s="42"/>
      <c r="JFP81" s="42"/>
      <c r="JFQ81" s="42"/>
      <c r="JFR81" s="42"/>
      <c r="JFS81" s="42"/>
      <c r="JFT81" s="42"/>
      <c r="JFU81" s="42"/>
      <c r="JFV81" s="42"/>
      <c r="JFW81" s="42"/>
      <c r="JFX81" s="42"/>
      <c r="JFY81" s="42"/>
      <c r="JFZ81" s="42"/>
      <c r="JGA81" s="42"/>
      <c r="JGB81" s="42"/>
      <c r="JGC81" s="42"/>
      <c r="JGD81" s="42"/>
      <c r="JGE81" s="42"/>
      <c r="JGF81" s="42"/>
      <c r="JGG81" s="42"/>
      <c r="JGH81" s="42"/>
      <c r="JGI81" s="42"/>
      <c r="JGJ81" s="42"/>
      <c r="JGK81" s="42"/>
      <c r="JGL81" s="42"/>
      <c r="JGM81" s="42"/>
      <c r="JGN81" s="42"/>
      <c r="JGO81" s="42"/>
      <c r="JGP81" s="42"/>
      <c r="JGQ81" s="42"/>
      <c r="JGR81" s="42"/>
      <c r="JGS81" s="42"/>
      <c r="JGT81" s="42"/>
      <c r="JGU81" s="42"/>
      <c r="JGV81" s="42"/>
      <c r="JGW81" s="42"/>
      <c r="JGX81" s="42"/>
      <c r="JGY81" s="42"/>
      <c r="JGZ81" s="42"/>
      <c r="JHA81" s="42"/>
      <c r="JHB81" s="42"/>
      <c r="JHC81" s="42"/>
      <c r="JHD81" s="42"/>
      <c r="JHE81" s="42"/>
      <c r="JHF81" s="42"/>
      <c r="JHG81" s="42"/>
      <c r="JHH81" s="42"/>
      <c r="JHI81" s="42"/>
      <c r="JHJ81" s="42"/>
      <c r="JHK81" s="42"/>
      <c r="JHL81" s="42"/>
      <c r="JHM81" s="42"/>
      <c r="JHN81" s="42"/>
      <c r="JHO81" s="42"/>
      <c r="JHP81" s="42"/>
      <c r="JHQ81" s="42"/>
      <c r="JHR81" s="42"/>
      <c r="JHS81" s="42"/>
      <c r="JHT81" s="42"/>
      <c r="JHU81" s="42"/>
      <c r="JHV81" s="42"/>
      <c r="JHW81" s="42"/>
      <c r="JHX81" s="42"/>
      <c r="JHY81" s="42"/>
      <c r="JHZ81" s="42"/>
      <c r="JIA81" s="42"/>
      <c r="JIB81" s="42"/>
      <c r="JIC81" s="42"/>
      <c r="JID81" s="42"/>
      <c r="JIE81" s="42"/>
      <c r="JIF81" s="42"/>
      <c r="JIG81" s="42"/>
      <c r="JIH81" s="42"/>
      <c r="JII81" s="42"/>
      <c r="JIJ81" s="42"/>
      <c r="JIK81" s="42"/>
      <c r="JIL81" s="42"/>
      <c r="JIM81" s="42"/>
      <c r="JIN81" s="42"/>
      <c r="JIO81" s="42"/>
      <c r="JIP81" s="42"/>
      <c r="JIQ81" s="42"/>
      <c r="JIR81" s="42"/>
      <c r="JIS81" s="42"/>
      <c r="JIT81" s="42"/>
      <c r="JIU81" s="42"/>
      <c r="JIV81" s="42"/>
      <c r="JIW81" s="42"/>
      <c r="JIX81" s="42"/>
      <c r="JIY81" s="42"/>
      <c r="JIZ81" s="42"/>
      <c r="JJA81" s="42"/>
      <c r="JJB81" s="42"/>
      <c r="JJC81" s="42"/>
      <c r="JJD81" s="42"/>
      <c r="JJE81" s="42"/>
      <c r="JJF81" s="42"/>
      <c r="JJG81" s="42"/>
      <c r="JJH81" s="42"/>
      <c r="JJI81" s="42"/>
      <c r="JJJ81" s="42"/>
      <c r="JJK81" s="42"/>
      <c r="JJL81" s="42"/>
      <c r="JJM81" s="42"/>
      <c r="JJN81" s="42"/>
      <c r="JJO81" s="42"/>
      <c r="JJP81" s="42"/>
      <c r="JJQ81" s="42"/>
      <c r="JJR81" s="42"/>
      <c r="JJS81" s="42"/>
      <c r="JJT81" s="42"/>
      <c r="JJU81" s="42"/>
      <c r="JJV81" s="42"/>
      <c r="JJW81" s="42"/>
      <c r="JJX81" s="42"/>
      <c r="JJY81" s="42"/>
      <c r="JJZ81" s="42"/>
      <c r="JKA81" s="42"/>
      <c r="JKB81" s="42"/>
      <c r="JKC81" s="42"/>
      <c r="JKD81" s="42"/>
      <c r="JKE81" s="42"/>
      <c r="JKF81" s="42"/>
      <c r="JKG81" s="42"/>
      <c r="JKH81" s="42"/>
      <c r="JKI81" s="42"/>
      <c r="JKJ81" s="42"/>
      <c r="JKK81" s="42"/>
      <c r="JKL81" s="42"/>
      <c r="JKM81" s="42"/>
      <c r="JKN81" s="42"/>
      <c r="JKO81" s="42"/>
      <c r="JKP81" s="42"/>
      <c r="JKQ81" s="42"/>
      <c r="JKR81" s="42"/>
      <c r="JKS81" s="42"/>
      <c r="JKT81" s="42"/>
      <c r="JKU81" s="42"/>
      <c r="JKV81" s="42"/>
      <c r="JKW81" s="42"/>
      <c r="JKX81" s="42"/>
      <c r="JKY81" s="42"/>
      <c r="JKZ81" s="42"/>
      <c r="JLA81" s="42"/>
      <c r="JLB81" s="42"/>
      <c r="JLC81" s="42"/>
      <c r="JLD81" s="42"/>
      <c r="JLE81" s="42"/>
      <c r="JLF81" s="42"/>
      <c r="JLG81" s="42"/>
      <c r="JLH81" s="42"/>
      <c r="JLI81" s="42"/>
      <c r="JLJ81" s="42"/>
      <c r="JLK81" s="42"/>
      <c r="JLL81" s="42"/>
      <c r="JLM81" s="42"/>
      <c r="JLN81" s="42"/>
      <c r="JLO81" s="42"/>
      <c r="JLP81" s="42"/>
      <c r="JLQ81" s="42"/>
      <c r="JLR81" s="42"/>
      <c r="JLS81" s="42"/>
      <c r="JLT81" s="42"/>
      <c r="JLU81" s="42"/>
      <c r="JLV81" s="42"/>
      <c r="JLW81" s="42"/>
      <c r="JLX81" s="42"/>
      <c r="JLY81" s="42"/>
      <c r="JLZ81" s="42"/>
      <c r="JMA81" s="42"/>
      <c r="JMB81" s="42"/>
      <c r="JMC81" s="42"/>
      <c r="JMD81" s="42"/>
      <c r="JME81" s="42"/>
      <c r="JMF81" s="42"/>
      <c r="JMG81" s="42"/>
      <c r="JMH81" s="42"/>
      <c r="JMI81" s="42"/>
      <c r="JMJ81" s="42"/>
      <c r="JMK81" s="42"/>
      <c r="JML81" s="42"/>
      <c r="JMM81" s="42"/>
      <c r="JMN81" s="42"/>
      <c r="JMO81" s="42"/>
      <c r="JMP81" s="42"/>
      <c r="JMQ81" s="42"/>
      <c r="JMR81" s="42"/>
      <c r="JMS81" s="42"/>
      <c r="JMT81" s="42"/>
      <c r="JMU81" s="42"/>
      <c r="JMV81" s="42"/>
      <c r="JMW81" s="42"/>
      <c r="JMX81" s="42"/>
      <c r="JMY81" s="42"/>
      <c r="JMZ81" s="42"/>
      <c r="JNA81" s="42"/>
      <c r="JNB81" s="42"/>
      <c r="JNC81" s="42"/>
      <c r="JND81" s="42"/>
      <c r="JNE81" s="42"/>
      <c r="JNF81" s="42"/>
      <c r="JNG81" s="42"/>
      <c r="JNH81" s="42"/>
      <c r="JNI81" s="42"/>
      <c r="JNJ81" s="42"/>
      <c r="JNK81" s="42"/>
      <c r="JNL81" s="42"/>
      <c r="JNM81" s="42"/>
      <c r="JNN81" s="42"/>
      <c r="JNO81" s="42"/>
      <c r="JNP81" s="42"/>
      <c r="JNQ81" s="42"/>
      <c r="JNR81" s="42"/>
      <c r="JNS81" s="42"/>
      <c r="JNT81" s="42"/>
      <c r="JNU81" s="42"/>
      <c r="JNV81" s="42"/>
      <c r="JNW81" s="42"/>
      <c r="JNX81" s="42"/>
      <c r="JNY81" s="42"/>
      <c r="JNZ81" s="42"/>
      <c r="JOA81" s="42"/>
      <c r="JOB81" s="42"/>
      <c r="JOC81" s="42"/>
      <c r="JOD81" s="42"/>
      <c r="JOE81" s="42"/>
      <c r="JOF81" s="42"/>
      <c r="JOG81" s="42"/>
      <c r="JOH81" s="42"/>
      <c r="JOI81" s="42"/>
      <c r="JOJ81" s="42"/>
      <c r="JOK81" s="42"/>
      <c r="JOL81" s="42"/>
      <c r="JOM81" s="42"/>
      <c r="JON81" s="42"/>
      <c r="JOO81" s="42"/>
      <c r="JOP81" s="42"/>
      <c r="JOQ81" s="42"/>
      <c r="JOR81" s="42"/>
      <c r="JOS81" s="42"/>
      <c r="JOT81" s="42"/>
      <c r="JOU81" s="42"/>
      <c r="JOV81" s="42"/>
      <c r="JOW81" s="42"/>
      <c r="JOX81" s="42"/>
      <c r="JOY81" s="42"/>
      <c r="JOZ81" s="42"/>
      <c r="JPA81" s="42"/>
      <c r="JPB81" s="42"/>
      <c r="JPC81" s="42"/>
      <c r="JPD81" s="42"/>
      <c r="JPE81" s="42"/>
      <c r="JPF81" s="42"/>
      <c r="JPG81" s="42"/>
      <c r="JPH81" s="42"/>
      <c r="JPI81" s="42"/>
      <c r="JPJ81" s="42"/>
      <c r="JPK81" s="42"/>
      <c r="JPL81" s="42"/>
      <c r="JPM81" s="42"/>
      <c r="JPN81" s="42"/>
      <c r="JPO81" s="42"/>
      <c r="JPP81" s="42"/>
      <c r="JPQ81" s="42"/>
      <c r="JPR81" s="42"/>
      <c r="JPS81" s="42"/>
      <c r="JPT81" s="42"/>
      <c r="JPU81" s="42"/>
      <c r="JPV81" s="42"/>
      <c r="JPW81" s="42"/>
      <c r="JPX81" s="42"/>
      <c r="JPY81" s="42"/>
      <c r="JPZ81" s="42"/>
      <c r="JQA81" s="42"/>
      <c r="JQB81" s="42"/>
      <c r="JQC81" s="42"/>
      <c r="JQD81" s="42"/>
      <c r="JQE81" s="42"/>
      <c r="JQF81" s="42"/>
      <c r="JQG81" s="42"/>
      <c r="JQH81" s="42"/>
      <c r="JQI81" s="42"/>
      <c r="JQJ81" s="42"/>
      <c r="JQK81" s="42"/>
      <c r="JQL81" s="42"/>
      <c r="JQM81" s="42"/>
      <c r="JQN81" s="42"/>
      <c r="JQO81" s="42"/>
      <c r="JQP81" s="42"/>
      <c r="JQQ81" s="42"/>
      <c r="JQR81" s="42"/>
      <c r="JQS81" s="42"/>
      <c r="JQT81" s="42"/>
      <c r="JQU81" s="42"/>
      <c r="JQV81" s="42"/>
      <c r="JQW81" s="42"/>
      <c r="JQX81" s="42"/>
      <c r="JQY81" s="42"/>
      <c r="JQZ81" s="42"/>
      <c r="JRA81" s="42"/>
      <c r="JRB81" s="42"/>
      <c r="JRC81" s="42"/>
      <c r="JRD81" s="42"/>
      <c r="JRE81" s="42"/>
      <c r="JRF81" s="42"/>
      <c r="JRG81" s="42"/>
      <c r="JRH81" s="42"/>
      <c r="JRI81" s="42"/>
      <c r="JRJ81" s="42"/>
      <c r="JRK81" s="42"/>
      <c r="JRL81" s="42"/>
      <c r="JRM81" s="42"/>
      <c r="JRN81" s="42"/>
      <c r="JRO81" s="42"/>
      <c r="JRP81" s="42"/>
      <c r="JRQ81" s="42"/>
      <c r="JRR81" s="42"/>
      <c r="JRS81" s="42"/>
      <c r="JRT81" s="42"/>
      <c r="JRU81" s="42"/>
      <c r="JRV81" s="42"/>
      <c r="JRW81" s="42"/>
      <c r="JRX81" s="42"/>
      <c r="JRY81" s="42"/>
      <c r="JRZ81" s="42"/>
      <c r="JSA81" s="42"/>
      <c r="JSB81" s="42"/>
      <c r="JSC81" s="42"/>
      <c r="JSD81" s="42"/>
      <c r="JSE81" s="42"/>
      <c r="JSF81" s="42"/>
      <c r="JSG81" s="42"/>
      <c r="JSH81" s="42"/>
      <c r="JSI81" s="42"/>
      <c r="JSJ81" s="42"/>
      <c r="JSK81" s="42"/>
      <c r="JSL81" s="42"/>
      <c r="JSM81" s="42"/>
      <c r="JSN81" s="42"/>
      <c r="JSO81" s="42"/>
      <c r="JSP81" s="42"/>
      <c r="JSQ81" s="42"/>
      <c r="JSR81" s="42"/>
      <c r="JSS81" s="42"/>
      <c r="JST81" s="42"/>
      <c r="JSU81" s="42"/>
      <c r="JSV81" s="42"/>
      <c r="JSW81" s="42"/>
      <c r="JSX81" s="42"/>
      <c r="JSY81" s="42"/>
      <c r="JSZ81" s="42"/>
      <c r="JTA81" s="42"/>
      <c r="JTB81" s="42"/>
      <c r="JTC81" s="42"/>
      <c r="JTD81" s="42"/>
      <c r="JTE81" s="42"/>
      <c r="JTF81" s="42"/>
      <c r="JTG81" s="42"/>
      <c r="JTH81" s="42"/>
      <c r="JTI81" s="42"/>
      <c r="JTJ81" s="42"/>
      <c r="JTK81" s="42"/>
      <c r="JTL81" s="42"/>
      <c r="JTM81" s="42"/>
      <c r="JTN81" s="42"/>
      <c r="JTO81" s="42"/>
      <c r="JTP81" s="42"/>
      <c r="JTQ81" s="42"/>
      <c r="JTR81" s="42"/>
      <c r="JTS81" s="42"/>
      <c r="JTT81" s="42"/>
      <c r="JTU81" s="42"/>
      <c r="JTV81" s="42"/>
      <c r="JTW81" s="42"/>
      <c r="JTX81" s="42"/>
      <c r="JTY81" s="42"/>
      <c r="JTZ81" s="42"/>
      <c r="JUA81" s="42"/>
      <c r="JUB81" s="42"/>
      <c r="JUC81" s="42"/>
      <c r="JUD81" s="42"/>
      <c r="JUE81" s="42"/>
      <c r="JUF81" s="42"/>
      <c r="JUG81" s="42"/>
      <c r="JUH81" s="42"/>
      <c r="JUI81" s="42"/>
      <c r="JUJ81" s="42"/>
      <c r="JUK81" s="42"/>
      <c r="JUL81" s="42"/>
      <c r="JUM81" s="42"/>
      <c r="JUN81" s="42"/>
      <c r="JUO81" s="42"/>
      <c r="JUP81" s="42"/>
      <c r="JUQ81" s="42"/>
      <c r="JUR81" s="42"/>
      <c r="JUS81" s="42"/>
      <c r="JUT81" s="42"/>
      <c r="JUU81" s="42"/>
      <c r="JUV81" s="42"/>
      <c r="JUW81" s="42"/>
      <c r="JUX81" s="42"/>
      <c r="JUY81" s="42"/>
      <c r="JUZ81" s="42"/>
      <c r="JVA81" s="42"/>
      <c r="JVB81" s="42"/>
      <c r="JVC81" s="42"/>
      <c r="JVD81" s="42"/>
      <c r="JVE81" s="42"/>
      <c r="JVF81" s="42"/>
      <c r="JVG81" s="42"/>
      <c r="JVH81" s="42"/>
      <c r="JVI81" s="42"/>
      <c r="JVJ81" s="42"/>
      <c r="JVK81" s="42"/>
      <c r="JVL81" s="42"/>
      <c r="JVM81" s="42"/>
      <c r="JVN81" s="42"/>
      <c r="JVO81" s="42"/>
      <c r="JVP81" s="42"/>
      <c r="JVQ81" s="42"/>
      <c r="JVR81" s="42"/>
      <c r="JVS81" s="42"/>
      <c r="JVT81" s="42"/>
      <c r="JVU81" s="42"/>
      <c r="JVV81" s="42"/>
      <c r="JVW81" s="42"/>
      <c r="JVX81" s="42"/>
      <c r="JVY81" s="42"/>
      <c r="JVZ81" s="42"/>
      <c r="JWA81" s="42"/>
      <c r="JWB81" s="42"/>
      <c r="JWC81" s="42"/>
      <c r="JWD81" s="42"/>
      <c r="JWE81" s="42"/>
      <c r="JWF81" s="42"/>
      <c r="JWG81" s="42"/>
      <c r="JWH81" s="42"/>
      <c r="JWI81" s="42"/>
      <c r="JWJ81" s="42"/>
      <c r="JWK81" s="42"/>
      <c r="JWL81" s="42"/>
      <c r="JWM81" s="42"/>
      <c r="JWN81" s="42"/>
      <c r="JWO81" s="42"/>
      <c r="JWP81" s="42"/>
      <c r="JWQ81" s="42"/>
      <c r="JWR81" s="42"/>
      <c r="JWS81" s="42"/>
      <c r="JWT81" s="42"/>
      <c r="JWU81" s="42"/>
      <c r="JWV81" s="42"/>
      <c r="JWW81" s="42"/>
      <c r="JWX81" s="42"/>
      <c r="JWY81" s="42"/>
      <c r="JWZ81" s="42"/>
      <c r="JXA81" s="42"/>
      <c r="JXB81" s="42"/>
      <c r="JXC81" s="42"/>
      <c r="JXD81" s="42"/>
      <c r="JXE81" s="42"/>
      <c r="JXF81" s="42"/>
      <c r="JXG81" s="42"/>
      <c r="JXH81" s="42"/>
      <c r="JXI81" s="42"/>
      <c r="JXJ81" s="42"/>
      <c r="JXK81" s="42"/>
      <c r="JXL81" s="42"/>
      <c r="JXM81" s="42"/>
      <c r="JXN81" s="42"/>
      <c r="JXO81" s="42"/>
      <c r="JXP81" s="42"/>
      <c r="JXQ81" s="42"/>
      <c r="JXR81" s="42"/>
      <c r="JXS81" s="42"/>
      <c r="JXT81" s="42"/>
      <c r="JXU81" s="42"/>
      <c r="JXV81" s="42"/>
      <c r="JXW81" s="42"/>
      <c r="JXX81" s="42"/>
      <c r="JXY81" s="42"/>
      <c r="JXZ81" s="42"/>
      <c r="JYA81" s="42"/>
      <c r="JYB81" s="42"/>
      <c r="JYC81" s="42"/>
      <c r="JYD81" s="42"/>
      <c r="JYE81" s="42"/>
      <c r="JYF81" s="42"/>
      <c r="JYG81" s="42"/>
      <c r="JYH81" s="42"/>
      <c r="JYI81" s="42"/>
      <c r="JYJ81" s="42"/>
      <c r="JYK81" s="42"/>
      <c r="JYL81" s="42"/>
      <c r="JYM81" s="42"/>
      <c r="JYN81" s="42"/>
      <c r="JYO81" s="42"/>
      <c r="JYP81" s="42"/>
      <c r="JYQ81" s="42"/>
      <c r="JYR81" s="42"/>
      <c r="JYS81" s="42"/>
      <c r="JYT81" s="42"/>
      <c r="JYU81" s="42"/>
      <c r="JYV81" s="42"/>
      <c r="JYW81" s="42"/>
      <c r="JYX81" s="42"/>
      <c r="JYY81" s="42"/>
      <c r="JYZ81" s="42"/>
      <c r="JZA81" s="42"/>
      <c r="JZB81" s="42"/>
      <c r="JZC81" s="42"/>
      <c r="JZD81" s="42"/>
      <c r="JZE81" s="42"/>
      <c r="JZF81" s="42"/>
      <c r="JZG81" s="42"/>
      <c r="JZH81" s="42"/>
      <c r="JZI81" s="42"/>
      <c r="JZJ81" s="42"/>
      <c r="JZK81" s="42"/>
      <c r="JZL81" s="42"/>
      <c r="JZM81" s="42"/>
      <c r="JZN81" s="42"/>
      <c r="JZO81" s="42"/>
      <c r="JZP81" s="42"/>
      <c r="JZQ81" s="42"/>
      <c r="JZR81" s="42"/>
      <c r="JZS81" s="42"/>
      <c r="JZT81" s="42"/>
      <c r="JZU81" s="42"/>
      <c r="JZV81" s="42"/>
      <c r="JZW81" s="42"/>
      <c r="JZX81" s="42"/>
      <c r="JZY81" s="42"/>
      <c r="JZZ81" s="42"/>
      <c r="KAA81" s="42"/>
      <c r="KAB81" s="42"/>
      <c r="KAC81" s="42"/>
      <c r="KAD81" s="42"/>
      <c r="KAE81" s="42"/>
      <c r="KAF81" s="42"/>
      <c r="KAG81" s="42"/>
      <c r="KAH81" s="42"/>
      <c r="KAI81" s="42"/>
      <c r="KAJ81" s="42"/>
      <c r="KAK81" s="42"/>
      <c r="KAL81" s="42"/>
      <c r="KAM81" s="42"/>
      <c r="KAN81" s="42"/>
      <c r="KAO81" s="42"/>
      <c r="KAP81" s="42"/>
      <c r="KAQ81" s="42"/>
      <c r="KAR81" s="42"/>
      <c r="KAS81" s="42"/>
      <c r="KAT81" s="42"/>
      <c r="KAU81" s="42"/>
      <c r="KAV81" s="42"/>
      <c r="KAW81" s="42"/>
      <c r="KAX81" s="42"/>
      <c r="KAY81" s="42"/>
      <c r="KAZ81" s="42"/>
      <c r="KBA81" s="42"/>
      <c r="KBB81" s="42"/>
      <c r="KBC81" s="42"/>
      <c r="KBD81" s="42"/>
      <c r="KBE81" s="42"/>
      <c r="KBF81" s="42"/>
      <c r="KBG81" s="42"/>
      <c r="KBH81" s="42"/>
      <c r="KBI81" s="42"/>
      <c r="KBJ81" s="42"/>
      <c r="KBK81" s="42"/>
      <c r="KBL81" s="42"/>
      <c r="KBM81" s="42"/>
      <c r="KBN81" s="42"/>
      <c r="KBO81" s="42"/>
      <c r="KBP81" s="42"/>
      <c r="KBQ81" s="42"/>
      <c r="KBR81" s="42"/>
      <c r="KBS81" s="42"/>
      <c r="KBT81" s="42"/>
      <c r="KBU81" s="42"/>
      <c r="KBV81" s="42"/>
      <c r="KBW81" s="42"/>
      <c r="KBX81" s="42"/>
      <c r="KBY81" s="42"/>
      <c r="KBZ81" s="42"/>
      <c r="KCA81" s="42"/>
      <c r="KCB81" s="42"/>
      <c r="KCC81" s="42"/>
      <c r="KCD81" s="42"/>
      <c r="KCE81" s="42"/>
      <c r="KCF81" s="42"/>
      <c r="KCG81" s="42"/>
      <c r="KCH81" s="42"/>
      <c r="KCI81" s="42"/>
      <c r="KCJ81" s="42"/>
      <c r="KCK81" s="42"/>
      <c r="KCL81" s="42"/>
      <c r="KCM81" s="42"/>
      <c r="KCN81" s="42"/>
      <c r="KCO81" s="42"/>
      <c r="KCP81" s="42"/>
      <c r="KCQ81" s="42"/>
      <c r="KCR81" s="42"/>
      <c r="KCS81" s="42"/>
      <c r="KCT81" s="42"/>
      <c r="KCU81" s="42"/>
      <c r="KCV81" s="42"/>
      <c r="KCW81" s="42"/>
      <c r="KCX81" s="42"/>
      <c r="KCY81" s="42"/>
      <c r="KCZ81" s="42"/>
      <c r="KDA81" s="42"/>
      <c r="KDB81" s="42"/>
      <c r="KDC81" s="42"/>
      <c r="KDD81" s="42"/>
      <c r="KDE81" s="42"/>
      <c r="KDF81" s="42"/>
      <c r="KDG81" s="42"/>
      <c r="KDH81" s="42"/>
      <c r="KDI81" s="42"/>
      <c r="KDJ81" s="42"/>
      <c r="KDK81" s="42"/>
      <c r="KDL81" s="42"/>
      <c r="KDM81" s="42"/>
      <c r="KDN81" s="42"/>
      <c r="KDO81" s="42"/>
      <c r="KDP81" s="42"/>
      <c r="KDQ81" s="42"/>
      <c r="KDR81" s="42"/>
      <c r="KDS81" s="42"/>
      <c r="KDT81" s="42"/>
      <c r="KDU81" s="42"/>
      <c r="KDV81" s="42"/>
      <c r="KDW81" s="42"/>
      <c r="KDX81" s="42"/>
      <c r="KDY81" s="42"/>
      <c r="KDZ81" s="42"/>
      <c r="KEA81" s="42"/>
      <c r="KEB81" s="42"/>
      <c r="KEC81" s="42"/>
      <c r="KED81" s="42"/>
      <c r="KEE81" s="42"/>
      <c r="KEF81" s="42"/>
      <c r="KEG81" s="42"/>
      <c r="KEH81" s="42"/>
      <c r="KEI81" s="42"/>
      <c r="KEJ81" s="42"/>
      <c r="KEK81" s="42"/>
      <c r="KEL81" s="42"/>
      <c r="KEM81" s="42"/>
      <c r="KEN81" s="42"/>
      <c r="KEO81" s="42"/>
      <c r="KEP81" s="42"/>
      <c r="KEQ81" s="42"/>
      <c r="KER81" s="42"/>
      <c r="KES81" s="42"/>
      <c r="KET81" s="42"/>
      <c r="KEU81" s="42"/>
      <c r="KEV81" s="42"/>
      <c r="KEW81" s="42"/>
      <c r="KEX81" s="42"/>
      <c r="KEY81" s="42"/>
      <c r="KEZ81" s="42"/>
      <c r="KFA81" s="42"/>
      <c r="KFB81" s="42"/>
      <c r="KFC81" s="42"/>
      <c r="KFD81" s="42"/>
      <c r="KFE81" s="42"/>
      <c r="KFF81" s="42"/>
      <c r="KFG81" s="42"/>
      <c r="KFH81" s="42"/>
      <c r="KFI81" s="42"/>
      <c r="KFJ81" s="42"/>
      <c r="KFK81" s="42"/>
      <c r="KFL81" s="42"/>
      <c r="KFM81" s="42"/>
      <c r="KFN81" s="42"/>
      <c r="KFO81" s="42"/>
      <c r="KFP81" s="42"/>
      <c r="KFQ81" s="42"/>
      <c r="KFR81" s="42"/>
      <c r="KFS81" s="42"/>
      <c r="KFT81" s="42"/>
      <c r="KFU81" s="42"/>
      <c r="KFV81" s="42"/>
      <c r="KFW81" s="42"/>
      <c r="KFX81" s="42"/>
      <c r="KFY81" s="42"/>
      <c r="KFZ81" s="42"/>
      <c r="KGA81" s="42"/>
      <c r="KGB81" s="42"/>
      <c r="KGC81" s="42"/>
      <c r="KGD81" s="42"/>
      <c r="KGE81" s="42"/>
      <c r="KGF81" s="42"/>
      <c r="KGG81" s="42"/>
      <c r="KGH81" s="42"/>
      <c r="KGI81" s="42"/>
      <c r="KGJ81" s="42"/>
      <c r="KGK81" s="42"/>
      <c r="KGL81" s="42"/>
      <c r="KGM81" s="42"/>
      <c r="KGN81" s="42"/>
      <c r="KGO81" s="42"/>
      <c r="KGP81" s="42"/>
      <c r="KGQ81" s="42"/>
      <c r="KGR81" s="42"/>
      <c r="KGS81" s="42"/>
      <c r="KGT81" s="42"/>
      <c r="KGU81" s="42"/>
      <c r="KGV81" s="42"/>
      <c r="KGW81" s="42"/>
      <c r="KGX81" s="42"/>
      <c r="KGY81" s="42"/>
      <c r="KGZ81" s="42"/>
      <c r="KHA81" s="42"/>
      <c r="KHB81" s="42"/>
      <c r="KHC81" s="42"/>
      <c r="KHD81" s="42"/>
      <c r="KHE81" s="42"/>
      <c r="KHF81" s="42"/>
      <c r="KHG81" s="42"/>
      <c r="KHH81" s="42"/>
      <c r="KHI81" s="42"/>
      <c r="KHJ81" s="42"/>
      <c r="KHK81" s="42"/>
      <c r="KHL81" s="42"/>
      <c r="KHM81" s="42"/>
      <c r="KHN81" s="42"/>
      <c r="KHO81" s="42"/>
      <c r="KHP81" s="42"/>
      <c r="KHQ81" s="42"/>
      <c r="KHR81" s="42"/>
      <c r="KHS81" s="42"/>
      <c r="KHT81" s="42"/>
      <c r="KHU81" s="42"/>
      <c r="KHV81" s="42"/>
      <c r="KHW81" s="42"/>
      <c r="KHX81" s="42"/>
      <c r="KHY81" s="42"/>
      <c r="KHZ81" s="42"/>
      <c r="KIA81" s="42"/>
      <c r="KIB81" s="42"/>
      <c r="KIC81" s="42"/>
      <c r="KID81" s="42"/>
      <c r="KIE81" s="42"/>
      <c r="KIF81" s="42"/>
      <c r="KIG81" s="42"/>
      <c r="KIH81" s="42"/>
      <c r="KII81" s="42"/>
      <c r="KIJ81" s="42"/>
      <c r="KIK81" s="42"/>
      <c r="KIL81" s="42"/>
      <c r="KIM81" s="42"/>
      <c r="KIN81" s="42"/>
      <c r="KIO81" s="42"/>
      <c r="KIP81" s="42"/>
      <c r="KIQ81" s="42"/>
      <c r="KIR81" s="42"/>
      <c r="KIS81" s="42"/>
      <c r="KIT81" s="42"/>
      <c r="KIU81" s="42"/>
      <c r="KIV81" s="42"/>
      <c r="KIW81" s="42"/>
      <c r="KIX81" s="42"/>
      <c r="KIY81" s="42"/>
      <c r="KIZ81" s="42"/>
      <c r="KJA81" s="42"/>
      <c r="KJB81" s="42"/>
      <c r="KJC81" s="42"/>
      <c r="KJD81" s="42"/>
      <c r="KJE81" s="42"/>
      <c r="KJF81" s="42"/>
      <c r="KJG81" s="42"/>
      <c r="KJH81" s="42"/>
      <c r="KJI81" s="42"/>
      <c r="KJJ81" s="42"/>
      <c r="KJK81" s="42"/>
      <c r="KJL81" s="42"/>
      <c r="KJM81" s="42"/>
      <c r="KJN81" s="42"/>
      <c r="KJO81" s="42"/>
      <c r="KJP81" s="42"/>
      <c r="KJQ81" s="42"/>
      <c r="KJR81" s="42"/>
      <c r="KJS81" s="42"/>
      <c r="KJT81" s="42"/>
      <c r="KJU81" s="42"/>
      <c r="KJV81" s="42"/>
      <c r="KJW81" s="42"/>
      <c r="KJX81" s="42"/>
      <c r="KJY81" s="42"/>
      <c r="KJZ81" s="42"/>
      <c r="KKA81" s="42"/>
      <c r="KKB81" s="42"/>
      <c r="KKC81" s="42"/>
      <c r="KKD81" s="42"/>
      <c r="KKE81" s="42"/>
      <c r="KKF81" s="42"/>
      <c r="KKG81" s="42"/>
      <c r="KKH81" s="42"/>
      <c r="KKI81" s="42"/>
      <c r="KKJ81" s="42"/>
      <c r="KKK81" s="42"/>
      <c r="KKL81" s="42"/>
      <c r="KKM81" s="42"/>
      <c r="KKN81" s="42"/>
      <c r="KKO81" s="42"/>
      <c r="KKP81" s="42"/>
      <c r="KKQ81" s="42"/>
      <c r="KKR81" s="42"/>
      <c r="KKS81" s="42"/>
      <c r="KKT81" s="42"/>
      <c r="KKU81" s="42"/>
      <c r="KKV81" s="42"/>
      <c r="KKW81" s="42"/>
      <c r="KKX81" s="42"/>
      <c r="KKY81" s="42"/>
      <c r="KKZ81" s="42"/>
      <c r="KLA81" s="42"/>
      <c r="KLB81" s="42"/>
      <c r="KLC81" s="42"/>
      <c r="KLD81" s="42"/>
      <c r="KLE81" s="42"/>
      <c r="KLF81" s="42"/>
      <c r="KLG81" s="42"/>
      <c r="KLH81" s="42"/>
      <c r="KLI81" s="42"/>
      <c r="KLJ81" s="42"/>
      <c r="KLK81" s="42"/>
      <c r="KLL81" s="42"/>
      <c r="KLM81" s="42"/>
      <c r="KLN81" s="42"/>
      <c r="KLO81" s="42"/>
      <c r="KLP81" s="42"/>
      <c r="KLQ81" s="42"/>
      <c r="KLR81" s="42"/>
      <c r="KLS81" s="42"/>
      <c r="KLT81" s="42"/>
      <c r="KLU81" s="42"/>
      <c r="KLV81" s="42"/>
      <c r="KLW81" s="42"/>
      <c r="KLX81" s="42"/>
      <c r="KLY81" s="42"/>
      <c r="KLZ81" s="42"/>
      <c r="KMA81" s="42"/>
      <c r="KMB81" s="42"/>
      <c r="KMC81" s="42"/>
      <c r="KMD81" s="42"/>
      <c r="KME81" s="42"/>
      <c r="KMF81" s="42"/>
      <c r="KMG81" s="42"/>
      <c r="KMH81" s="42"/>
      <c r="KMI81" s="42"/>
      <c r="KMJ81" s="42"/>
      <c r="KMK81" s="42"/>
      <c r="KML81" s="42"/>
      <c r="KMM81" s="42"/>
      <c r="KMN81" s="42"/>
      <c r="KMO81" s="42"/>
      <c r="KMP81" s="42"/>
      <c r="KMQ81" s="42"/>
      <c r="KMR81" s="42"/>
      <c r="KMS81" s="42"/>
      <c r="KMT81" s="42"/>
      <c r="KMU81" s="42"/>
      <c r="KMV81" s="42"/>
      <c r="KMW81" s="42"/>
      <c r="KMX81" s="42"/>
      <c r="KMY81" s="42"/>
      <c r="KMZ81" s="42"/>
      <c r="KNA81" s="42"/>
      <c r="KNB81" s="42"/>
      <c r="KNC81" s="42"/>
      <c r="KND81" s="42"/>
      <c r="KNE81" s="42"/>
      <c r="KNF81" s="42"/>
      <c r="KNG81" s="42"/>
      <c r="KNH81" s="42"/>
      <c r="KNI81" s="42"/>
      <c r="KNJ81" s="42"/>
      <c r="KNK81" s="42"/>
      <c r="KNL81" s="42"/>
      <c r="KNM81" s="42"/>
      <c r="KNN81" s="42"/>
      <c r="KNO81" s="42"/>
      <c r="KNP81" s="42"/>
      <c r="KNQ81" s="42"/>
      <c r="KNR81" s="42"/>
      <c r="KNS81" s="42"/>
      <c r="KNT81" s="42"/>
      <c r="KNU81" s="42"/>
      <c r="KNV81" s="42"/>
      <c r="KNW81" s="42"/>
      <c r="KNX81" s="42"/>
      <c r="KNY81" s="42"/>
      <c r="KNZ81" s="42"/>
      <c r="KOA81" s="42"/>
      <c r="KOB81" s="42"/>
      <c r="KOC81" s="42"/>
      <c r="KOD81" s="42"/>
      <c r="KOE81" s="42"/>
      <c r="KOF81" s="42"/>
      <c r="KOG81" s="42"/>
      <c r="KOH81" s="42"/>
      <c r="KOI81" s="42"/>
      <c r="KOJ81" s="42"/>
      <c r="KOK81" s="42"/>
      <c r="KOL81" s="42"/>
      <c r="KOM81" s="42"/>
      <c r="KON81" s="42"/>
      <c r="KOO81" s="42"/>
      <c r="KOP81" s="42"/>
      <c r="KOQ81" s="42"/>
      <c r="KOR81" s="42"/>
      <c r="KOS81" s="42"/>
      <c r="KOT81" s="42"/>
      <c r="KOU81" s="42"/>
      <c r="KOV81" s="42"/>
      <c r="KOW81" s="42"/>
      <c r="KOX81" s="42"/>
      <c r="KOY81" s="42"/>
      <c r="KOZ81" s="42"/>
      <c r="KPA81" s="42"/>
      <c r="KPB81" s="42"/>
      <c r="KPC81" s="42"/>
      <c r="KPD81" s="42"/>
      <c r="KPE81" s="42"/>
      <c r="KPF81" s="42"/>
      <c r="KPG81" s="42"/>
      <c r="KPH81" s="42"/>
      <c r="KPI81" s="42"/>
      <c r="KPJ81" s="42"/>
      <c r="KPK81" s="42"/>
      <c r="KPL81" s="42"/>
      <c r="KPM81" s="42"/>
      <c r="KPN81" s="42"/>
      <c r="KPO81" s="42"/>
      <c r="KPP81" s="42"/>
      <c r="KPQ81" s="42"/>
      <c r="KPR81" s="42"/>
      <c r="KPS81" s="42"/>
      <c r="KPT81" s="42"/>
      <c r="KPU81" s="42"/>
      <c r="KPV81" s="42"/>
      <c r="KPW81" s="42"/>
      <c r="KPX81" s="42"/>
      <c r="KPY81" s="42"/>
      <c r="KPZ81" s="42"/>
      <c r="KQA81" s="42"/>
      <c r="KQB81" s="42"/>
      <c r="KQC81" s="42"/>
      <c r="KQD81" s="42"/>
      <c r="KQE81" s="42"/>
      <c r="KQF81" s="42"/>
      <c r="KQG81" s="42"/>
      <c r="KQH81" s="42"/>
      <c r="KQI81" s="42"/>
      <c r="KQJ81" s="42"/>
      <c r="KQK81" s="42"/>
      <c r="KQL81" s="42"/>
      <c r="KQM81" s="42"/>
      <c r="KQN81" s="42"/>
      <c r="KQO81" s="42"/>
      <c r="KQP81" s="42"/>
      <c r="KQQ81" s="42"/>
      <c r="KQR81" s="42"/>
      <c r="KQS81" s="42"/>
      <c r="KQT81" s="42"/>
      <c r="KQU81" s="42"/>
      <c r="KQV81" s="42"/>
      <c r="KQW81" s="42"/>
      <c r="KQX81" s="42"/>
      <c r="KQY81" s="42"/>
      <c r="KQZ81" s="42"/>
      <c r="KRA81" s="42"/>
      <c r="KRB81" s="42"/>
      <c r="KRC81" s="42"/>
      <c r="KRD81" s="42"/>
      <c r="KRE81" s="42"/>
      <c r="KRF81" s="42"/>
      <c r="KRG81" s="42"/>
      <c r="KRH81" s="42"/>
      <c r="KRI81" s="42"/>
      <c r="KRJ81" s="42"/>
      <c r="KRK81" s="42"/>
      <c r="KRL81" s="42"/>
      <c r="KRM81" s="42"/>
      <c r="KRN81" s="42"/>
      <c r="KRO81" s="42"/>
      <c r="KRP81" s="42"/>
      <c r="KRQ81" s="42"/>
      <c r="KRR81" s="42"/>
      <c r="KRS81" s="42"/>
      <c r="KRT81" s="42"/>
      <c r="KRU81" s="42"/>
      <c r="KRV81" s="42"/>
      <c r="KRW81" s="42"/>
      <c r="KRX81" s="42"/>
      <c r="KRY81" s="42"/>
      <c r="KRZ81" s="42"/>
      <c r="KSA81" s="42"/>
      <c r="KSB81" s="42"/>
      <c r="KSC81" s="42"/>
      <c r="KSD81" s="42"/>
      <c r="KSE81" s="42"/>
      <c r="KSF81" s="42"/>
      <c r="KSG81" s="42"/>
      <c r="KSH81" s="42"/>
      <c r="KSI81" s="42"/>
      <c r="KSJ81" s="42"/>
      <c r="KSK81" s="42"/>
      <c r="KSL81" s="42"/>
      <c r="KSM81" s="42"/>
      <c r="KSN81" s="42"/>
      <c r="KSO81" s="42"/>
      <c r="KSP81" s="42"/>
      <c r="KSQ81" s="42"/>
      <c r="KSR81" s="42"/>
      <c r="KSS81" s="42"/>
      <c r="KST81" s="42"/>
      <c r="KSU81" s="42"/>
      <c r="KSV81" s="42"/>
      <c r="KSW81" s="42"/>
      <c r="KSX81" s="42"/>
      <c r="KSY81" s="42"/>
      <c r="KSZ81" s="42"/>
      <c r="KTA81" s="42"/>
      <c r="KTB81" s="42"/>
      <c r="KTC81" s="42"/>
      <c r="KTD81" s="42"/>
      <c r="KTE81" s="42"/>
      <c r="KTF81" s="42"/>
      <c r="KTG81" s="42"/>
      <c r="KTH81" s="42"/>
      <c r="KTI81" s="42"/>
      <c r="KTJ81" s="42"/>
      <c r="KTK81" s="42"/>
      <c r="KTL81" s="42"/>
      <c r="KTM81" s="42"/>
      <c r="KTN81" s="42"/>
      <c r="KTO81" s="42"/>
      <c r="KTP81" s="42"/>
      <c r="KTQ81" s="42"/>
      <c r="KTR81" s="42"/>
      <c r="KTS81" s="42"/>
      <c r="KTT81" s="42"/>
      <c r="KTU81" s="42"/>
      <c r="KTV81" s="42"/>
      <c r="KTW81" s="42"/>
      <c r="KTX81" s="42"/>
      <c r="KTY81" s="42"/>
      <c r="KTZ81" s="42"/>
      <c r="KUA81" s="42"/>
      <c r="KUB81" s="42"/>
      <c r="KUC81" s="42"/>
      <c r="KUD81" s="42"/>
      <c r="KUE81" s="42"/>
      <c r="KUF81" s="42"/>
      <c r="KUG81" s="42"/>
      <c r="KUH81" s="42"/>
      <c r="KUI81" s="42"/>
      <c r="KUJ81" s="42"/>
      <c r="KUK81" s="42"/>
      <c r="KUL81" s="42"/>
      <c r="KUM81" s="42"/>
      <c r="KUN81" s="42"/>
      <c r="KUO81" s="42"/>
      <c r="KUP81" s="42"/>
      <c r="KUQ81" s="42"/>
      <c r="KUR81" s="42"/>
      <c r="KUS81" s="42"/>
      <c r="KUT81" s="42"/>
      <c r="KUU81" s="42"/>
      <c r="KUV81" s="42"/>
      <c r="KUW81" s="42"/>
      <c r="KUX81" s="42"/>
      <c r="KUY81" s="42"/>
      <c r="KUZ81" s="42"/>
      <c r="KVA81" s="42"/>
      <c r="KVB81" s="42"/>
      <c r="KVC81" s="42"/>
      <c r="KVD81" s="42"/>
      <c r="KVE81" s="42"/>
      <c r="KVF81" s="42"/>
      <c r="KVG81" s="42"/>
      <c r="KVH81" s="42"/>
      <c r="KVI81" s="42"/>
      <c r="KVJ81" s="42"/>
      <c r="KVK81" s="42"/>
      <c r="KVL81" s="42"/>
      <c r="KVM81" s="42"/>
      <c r="KVN81" s="42"/>
      <c r="KVO81" s="42"/>
      <c r="KVP81" s="42"/>
      <c r="KVQ81" s="42"/>
      <c r="KVR81" s="42"/>
      <c r="KVS81" s="42"/>
      <c r="KVT81" s="42"/>
      <c r="KVU81" s="42"/>
      <c r="KVV81" s="42"/>
      <c r="KVW81" s="42"/>
      <c r="KVX81" s="42"/>
      <c r="KVY81" s="42"/>
      <c r="KVZ81" s="42"/>
      <c r="KWA81" s="42"/>
      <c r="KWB81" s="42"/>
      <c r="KWC81" s="42"/>
      <c r="KWD81" s="42"/>
      <c r="KWE81" s="42"/>
      <c r="KWF81" s="42"/>
      <c r="KWG81" s="42"/>
      <c r="KWH81" s="42"/>
      <c r="KWI81" s="42"/>
      <c r="KWJ81" s="42"/>
      <c r="KWK81" s="42"/>
      <c r="KWL81" s="42"/>
      <c r="KWM81" s="42"/>
      <c r="KWN81" s="42"/>
      <c r="KWO81" s="42"/>
      <c r="KWP81" s="42"/>
      <c r="KWQ81" s="42"/>
      <c r="KWR81" s="42"/>
      <c r="KWS81" s="42"/>
      <c r="KWT81" s="42"/>
      <c r="KWU81" s="42"/>
      <c r="KWV81" s="42"/>
      <c r="KWW81" s="42"/>
      <c r="KWX81" s="42"/>
      <c r="KWY81" s="42"/>
      <c r="KWZ81" s="42"/>
      <c r="KXA81" s="42"/>
      <c r="KXB81" s="42"/>
      <c r="KXC81" s="42"/>
      <c r="KXD81" s="42"/>
      <c r="KXE81" s="42"/>
      <c r="KXF81" s="42"/>
      <c r="KXG81" s="42"/>
      <c r="KXH81" s="42"/>
      <c r="KXI81" s="42"/>
      <c r="KXJ81" s="42"/>
      <c r="KXK81" s="42"/>
      <c r="KXL81" s="42"/>
      <c r="KXM81" s="42"/>
      <c r="KXN81" s="42"/>
      <c r="KXO81" s="42"/>
      <c r="KXP81" s="42"/>
      <c r="KXQ81" s="42"/>
      <c r="KXR81" s="42"/>
      <c r="KXS81" s="42"/>
      <c r="KXT81" s="42"/>
      <c r="KXU81" s="42"/>
      <c r="KXV81" s="42"/>
      <c r="KXW81" s="42"/>
      <c r="KXX81" s="42"/>
      <c r="KXY81" s="42"/>
      <c r="KXZ81" s="42"/>
      <c r="KYA81" s="42"/>
      <c r="KYB81" s="42"/>
      <c r="KYC81" s="42"/>
      <c r="KYD81" s="42"/>
      <c r="KYE81" s="42"/>
      <c r="KYF81" s="42"/>
      <c r="KYG81" s="42"/>
      <c r="KYH81" s="42"/>
      <c r="KYI81" s="42"/>
      <c r="KYJ81" s="42"/>
      <c r="KYK81" s="42"/>
      <c r="KYL81" s="42"/>
      <c r="KYM81" s="42"/>
      <c r="KYN81" s="42"/>
      <c r="KYO81" s="42"/>
      <c r="KYP81" s="42"/>
      <c r="KYQ81" s="42"/>
      <c r="KYR81" s="42"/>
      <c r="KYS81" s="42"/>
      <c r="KYT81" s="42"/>
      <c r="KYU81" s="42"/>
      <c r="KYV81" s="42"/>
      <c r="KYW81" s="42"/>
      <c r="KYX81" s="42"/>
      <c r="KYY81" s="42"/>
      <c r="KYZ81" s="42"/>
      <c r="KZA81" s="42"/>
      <c r="KZB81" s="42"/>
      <c r="KZC81" s="42"/>
      <c r="KZD81" s="42"/>
      <c r="KZE81" s="42"/>
      <c r="KZF81" s="42"/>
      <c r="KZG81" s="42"/>
      <c r="KZH81" s="42"/>
      <c r="KZI81" s="42"/>
      <c r="KZJ81" s="42"/>
      <c r="KZK81" s="42"/>
      <c r="KZL81" s="42"/>
      <c r="KZM81" s="42"/>
      <c r="KZN81" s="42"/>
      <c r="KZO81" s="42"/>
      <c r="KZP81" s="42"/>
      <c r="KZQ81" s="42"/>
      <c r="KZR81" s="42"/>
      <c r="KZS81" s="42"/>
      <c r="KZT81" s="42"/>
      <c r="KZU81" s="42"/>
      <c r="KZV81" s="42"/>
      <c r="KZW81" s="42"/>
      <c r="KZX81" s="42"/>
      <c r="KZY81" s="42"/>
      <c r="KZZ81" s="42"/>
      <c r="LAA81" s="42"/>
      <c r="LAB81" s="42"/>
      <c r="LAC81" s="42"/>
      <c r="LAD81" s="42"/>
      <c r="LAE81" s="42"/>
      <c r="LAF81" s="42"/>
      <c r="LAG81" s="42"/>
      <c r="LAH81" s="42"/>
      <c r="LAI81" s="42"/>
      <c r="LAJ81" s="42"/>
      <c r="LAK81" s="42"/>
      <c r="LAL81" s="42"/>
      <c r="LAM81" s="42"/>
      <c r="LAN81" s="42"/>
      <c r="LAO81" s="42"/>
      <c r="LAP81" s="42"/>
      <c r="LAQ81" s="42"/>
      <c r="LAR81" s="42"/>
      <c r="LAS81" s="42"/>
      <c r="LAT81" s="42"/>
      <c r="LAU81" s="42"/>
      <c r="LAV81" s="42"/>
      <c r="LAW81" s="42"/>
      <c r="LAX81" s="42"/>
      <c r="LAY81" s="42"/>
      <c r="LAZ81" s="42"/>
      <c r="LBA81" s="42"/>
      <c r="LBB81" s="42"/>
      <c r="LBC81" s="42"/>
      <c r="LBD81" s="42"/>
      <c r="LBE81" s="42"/>
      <c r="LBF81" s="42"/>
      <c r="LBG81" s="42"/>
      <c r="LBH81" s="42"/>
      <c r="LBI81" s="42"/>
      <c r="LBJ81" s="42"/>
      <c r="LBK81" s="42"/>
      <c r="LBL81" s="42"/>
      <c r="LBM81" s="42"/>
      <c r="LBN81" s="42"/>
      <c r="LBO81" s="42"/>
      <c r="LBP81" s="42"/>
      <c r="LBQ81" s="42"/>
      <c r="LBR81" s="42"/>
      <c r="LBS81" s="42"/>
      <c r="LBT81" s="42"/>
      <c r="LBU81" s="42"/>
      <c r="LBV81" s="42"/>
      <c r="LBW81" s="42"/>
      <c r="LBX81" s="42"/>
      <c r="LBY81" s="42"/>
      <c r="LBZ81" s="42"/>
      <c r="LCA81" s="42"/>
      <c r="LCB81" s="42"/>
      <c r="LCC81" s="42"/>
      <c r="LCD81" s="42"/>
      <c r="LCE81" s="42"/>
      <c r="LCF81" s="42"/>
      <c r="LCG81" s="42"/>
      <c r="LCH81" s="42"/>
      <c r="LCI81" s="42"/>
      <c r="LCJ81" s="42"/>
      <c r="LCK81" s="42"/>
      <c r="LCL81" s="42"/>
      <c r="LCM81" s="42"/>
      <c r="LCN81" s="42"/>
      <c r="LCO81" s="42"/>
      <c r="LCP81" s="42"/>
      <c r="LCQ81" s="42"/>
      <c r="LCR81" s="42"/>
      <c r="LCS81" s="42"/>
      <c r="LCT81" s="42"/>
      <c r="LCU81" s="42"/>
      <c r="LCV81" s="42"/>
      <c r="LCW81" s="42"/>
      <c r="LCX81" s="42"/>
      <c r="LCY81" s="42"/>
      <c r="LCZ81" s="42"/>
      <c r="LDA81" s="42"/>
      <c r="LDB81" s="42"/>
      <c r="LDC81" s="42"/>
      <c r="LDD81" s="42"/>
      <c r="LDE81" s="42"/>
      <c r="LDF81" s="42"/>
      <c r="LDG81" s="42"/>
      <c r="LDH81" s="42"/>
      <c r="LDI81" s="42"/>
      <c r="LDJ81" s="42"/>
      <c r="LDK81" s="42"/>
      <c r="LDL81" s="42"/>
      <c r="LDM81" s="42"/>
      <c r="LDN81" s="42"/>
      <c r="LDO81" s="42"/>
      <c r="LDP81" s="42"/>
      <c r="LDQ81" s="42"/>
      <c r="LDR81" s="42"/>
      <c r="LDS81" s="42"/>
      <c r="LDT81" s="42"/>
      <c r="LDU81" s="42"/>
      <c r="LDV81" s="42"/>
      <c r="LDW81" s="42"/>
      <c r="LDX81" s="42"/>
      <c r="LDY81" s="42"/>
      <c r="LDZ81" s="42"/>
      <c r="LEA81" s="42"/>
      <c r="LEB81" s="42"/>
      <c r="LEC81" s="42"/>
      <c r="LED81" s="42"/>
      <c r="LEE81" s="42"/>
      <c r="LEF81" s="42"/>
      <c r="LEG81" s="42"/>
      <c r="LEH81" s="42"/>
      <c r="LEI81" s="42"/>
      <c r="LEJ81" s="42"/>
      <c r="LEK81" s="42"/>
      <c r="LEL81" s="42"/>
      <c r="LEM81" s="42"/>
      <c r="LEN81" s="42"/>
      <c r="LEO81" s="42"/>
      <c r="LEP81" s="42"/>
      <c r="LEQ81" s="42"/>
      <c r="LER81" s="42"/>
      <c r="LES81" s="42"/>
      <c r="LET81" s="42"/>
      <c r="LEU81" s="42"/>
      <c r="LEV81" s="42"/>
      <c r="LEW81" s="42"/>
      <c r="LEX81" s="42"/>
      <c r="LEY81" s="42"/>
      <c r="LEZ81" s="42"/>
      <c r="LFA81" s="42"/>
      <c r="LFB81" s="42"/>
      <c r="LFC81" s="42"/>
      <c r="LFD81" s="42"/>
      <c r="LFE81" s="42"/>
      <c r="LFF81" s="42"/>
      <c r="LFG81" s="42"/>
      <c r="LFH81" s="42"/>
      <c r="LFI81" s="42"/>
      <c r="LFJ81" s="42"/>
      <c r="LFK81" s="42"/>
      <c r="LFL81" s="42"/>
      <c r="LFM81" s="42"/>
      <c r="LFN81" s="42"/>
      <c r="LFO81" s="42"/>
      <c r="LFP81" s="42"/>
      <c r="LFQ81" s="42"/>
      <c r="LFR81" s="42"/>
      <c r="LFS81" s="42"/>
      <c r="LFT81" s="42"/>
      <c r="LFU81" s="42"/>
      <c r="LFV81" s="42"/>
      <c r="LFW81" s="42"/>
      <c r="LFX81" s="42"/>
      <c r="LFY81" s="42"/>
      <c r="LFZ81" s="42"/>
      <c r="LGA81" s="42"/>
      <c r="LGB81" s="42"/>
      <c r="LGC81" s="42"/>
      <c r="LGD81" s="42"/>
      <c r="LGE81" s="42"/>
      <c r="LGF81" s="42"/>
      <c r="LGG81" s="42"/>
      <c r="LGH81" s="42"/>
      <c r="LGI81" s="42"/>
      <c r="LGJ81" s="42"/>
      <c r="LGK81" s="42"/>
      <c r="LGL81" s="42"/>
      <c r="LGM81" s="42"/>
      <c r="LGN81" s="42"/>
      <c r="LGO81" s="42"/>
      <c r="LGP81" s="42"/>
      <c r="LGQ81" s="42"/>
      <c r="LGR81" s="42"/>
      <c r="LGS81" s="42"/>
      <c r="LGT81" s="42"/>
      <c r="LGU81" s="42"/>
      <c r="LGV81" s="42"/>
      <c r="LGW81" s="42"/>
      <c r="LGX81" s="42"/>
      <c r="LGY81" s="42"/>
      <c r="LGZ81" s="42"/>
      <c r="LHA81" s="42"/>
      <c r="LHB81" s="42"/>
      <c r="LHC81" s="42"/>
      <c r="LHD81" s="42"/>
      <c r="LHE81" s="42"/>
      <c r="LHF81" s="42"/>
      <c r="LHG81" s="42"/>
      <c r="LHH81" s="42"/>
      <c r="LHI81" s="42"/>
      <c r="LHJ81" s="42"/>
      <c r="LHK81" s="42"/>
      <c r="LHL81" s="42"/>
      <c r="LHM81" s="42"/>
      <c r="LHN81" s="42"/>
      <c r="LHO81" s="42"/>
      <c r="LHP81" s="42"/>
      <c r="LHQ81" s="42"/>
      <c r="LHR81" s="42"/>
      <c r="LHS81" s="42"/>
      <c r="LHT81" s="42"/>
      <c r="LHU81" s="42"/>
      <c r="LHV81" s="42"/>
      <c r="LHW81" s="42"/>
      <c r="LHX81" s="42"/>
      <c r="LHY81" s="42"/>
      <c r="LHZ81" s="42"/>
      <c r="LIA81" s="42"/>
      <c r="LIB81" s="42"/>
      <c r="LIC81" s="42"/>
      <c r="LID81" s="42"/>
      <c r="LIE81" s="42"/>
      <c r="LIF81" s="42"/>
      <c r="LIG81" s="42"/>
      <c r="LIH81" s="42"/>
      <c r="LII81" s="42"/>
      <c r="LIJ81" s="42"/>
      <c r="LIK81" s="42"/>
      <c r="LIL81" s="42"/>
      <c r="LIM81" s="42"/>
      <c r="LIN81" s="42"/>
      <c r="LIO81" s="42"/>
      <c r="LIP81" s="42"/>
      <c r="LIQ81" s="42"/>
      <c r="LIR81" s="42"/>
      <c r="LIS81" s="42"/>
      <c r="LIT81" s="42"/>
      <c r="LIU81" s="42"/>
      <c r="LIV81" s="42"/>
      <c r="LIW81" s="42"/>
      <c r="LIX81" s="42"/>
      <c r="LIY81" s="42"/>
      <c r="LIZ81" s="42"/>
      <c r="LJA81" s="42"/>
      <c r="LJB81" s="42"/>
      <c r="LJC81" s="42"/>
      <c r="LJD81" s="42"/>
      <c r="LJE81" s="42"/>
      <c r="LJF81" s="42"/>
      <c r="LJG81" s="42"/>
      <c r="LJH81" s="42"/>
      <c r="LJI81" s="42"/>
      <c r="LJJ81" s="42"/>
      <c r="LJK81" s="42"/>
      <c r="LJL81" s="42"/>
      <c r="LJM81" s="42"/>
      <c r="LJN81" s="42"/>
      <c r="LJO81" s="42"/>
      <c r="LJP81" s="42"/>
      <c r="LJQ81" s="42"/>
      <c r="LJR81" s="42"/>
      <c r="LJS81" s="42"/>
      <c r="LJT81" s="42"/>
      <c r="LJU81" s="42"/>
      <c r="LJV81" s="42"/>
      <c r="LJW81" s="42"/>
      <c r="LJX81" s="42"/>
      <c r="LJY81" s="42"/>
      <c r="LJZ81" s="42"/>
      <c r="LKA81" s="42"/>
      <c r="LKB81" s="42"/>
      <c r="LKC81" s="42"/>
      <c r="LKD81" s="42"/>
      <c r="LKE81" s="42"/>
      <c r="LKF81" s="42"/>
      <c r="LKG81" s="42"/>
      <c r="LKH81" s="42"/>
      <c r="LKI81" s="42"/>
      <c r="LKJ81" s="42"/>
      <c r="LKK81" s="42"/>
      <c r="LKL81" s="42"/>
      <c r="LKM81" s="42"/>
      <c r="LKN81" s="42"/>
      <c r="LKO81" s="42"/>
      <c r="LKP81" s="42"/>
      <c r="LKQ81" s="42"/>
      <c r="LKR81" s="42"/>
      <c r="LKS81" s="42"/>
      <c r="LKT81" s="42"/>
      <c r="LKU81" s="42"/>
      <c r="LKV81" s="42"/>
      <c r="LKW81" s="42"/>
      <c r="LKX81" s="42"/>
      <c r="LKY81" s="42"/>
      <c r="LKZ81" s="42"/>
      <c r="LLA81" s="42"/>
      <c r="LLB81" s="42"/>
      <c r="LLC81" s="42"/>
      <c r="LLD81" s="42"/>
      <c r="LLE81" s="42"/>
      <c r="LLF81" s="42"/>
      <c r="LLG81" s="42"/>
      <c r="LLH81" s="42"/>
      <c r="LLI81" s="42"/>
      <c r="LLJ81" s="42"/>
      <c r="LLK81" s="42"/>
      <c r="LLL81" s="42"/>
      <c r="LLM81" s="42"/>
      <c r="LLN81" s="42"/>
      <c r="LLO81" s="42"/>
      <c r="LLP81" s="42"/>
      <c r="LLQ81" s="42"/>
      <c r="LLR81" s="42"/>
      <c r="LLS81" s="42"/>
      <c r="LLT81" s="42"/>
      <c r="LLU81" s="42"/>
      <c r="LLV81" s="42"/>
      <c r="LLW81" s="42"/>
      <c r="LLX81" s="42"/>
      <c r="LLY81" s="42"/>
      <c r="LLZ81" s="42"/>
      <c r="LMA81" s="42"/>
      <c r="LMB81" s="42"/>
      <c r="LMC81" s="42"/>
      <c r="LMD81" s="42"/>
      <c r="LME81" s="42"/>
      <c r="LMF81" s="42"/>
      <c r="LMG81" s="42"/>
      <c r="LMH81" s="42"/>
      <c r="LMI81" s="42"/>
      <c r="LMJ81" s="42"/>
      <c r="LMK81" s="42"/>
      <c r="LML81" s="42"/>
      <c r="LMM81" s="42"/>
      <c r="LMN81" s="42"/>
      <c r="LMO81" s="42"/>
      <c r="LMP81" s="42"/>
      <c r="LMQ81" s="42"/>
      <c r="LMR81" s="42"/>
      <c r="LMS81" s="42"/>
      <c r="LMT81" s="42"/>
      <c r="LMU81" s="42"/>
      <c r="LMV81" s="42"/>
      <c r="LMW81" s="42"/>
      <c r="LMX81" s="42"/>
      <c r="LMY81" s="42"/>
      <c r="LMZ81" s="42"/>
      <c r="LNA81" s="42"/>
      <c r="LNB81" s="42"/>
      <c r="LNC81" s="42"/>
      <c r="LND81" s="42"/>
      <c r="LNE81" s="42"/>
      <c r="LNF81" s="42"/>
      <c r="LNG81" s="42"/>
      <c r="LNH81" s="42"/>
      <c r="LNI81" s="42"/>
      <c r="LNJ81" s="42"/>
      <c r="LNK81" s="42"/>
      <c r="LNL81" s="42"/>
      <c r="LNM81" s="42"/>
      <c r="LNN81" s="42"/>
      <c r="LNO81" s="42"/>
      <c r="LNP81" s="42"/>
      <c r="LNQ81" s="42"/>
      <c r="LNR81" s="42"/>
      <c r="LNS81" s="42"/>
      <c r="LNT81" s="42"/>
      <c r="LNU81" s="42"/>
      <c r="LNV81" s="42"/>
      <c r="LNW81" s="42"/>
      <c r="LNX81" s="42"/>
      <c r="LNY81" s="42"/>
      <c r="LNZ81" s="42"/>
      <c r="LOA81" s="42"/>
      <c r="LOB81" s="42"/>
      <c r="LOC81" s="42"/>
      <c r="LOD81" s="42"/>
      <c r="LOE81" s="42"/>
      <c r="LOF81" s="42"/>
      <c r="LOG81" s="42"/>
      <c r="LOH81" s="42"/>
      <c r="LOI81" s="42"/>
      <c r="LOJ81" s="42"/>
      <c r="LOK81" s="42"/>
      <c r="LOL81" s="42"/>
      <c r="LOM81" s="42"/>
      <c r="LON81" s="42"/>
      <c r="LOO81" s="42"/>
      <c r="LOP81" s="42"/>
      <c r="LOQ81" s="42"/>
      <c r="LOR81" s="42"/>
      <c r="LOS81" s="42"/>
      <c r="LOT81" s="42"/>
      <c r="LOU81" s="42"/>
      <c r="LOV81" s="42"/>
      <c r="LOW81" s="42"/>
      <c r="LOX81" s="42"/>
      <c r="LOY81" s="42"/>
      <c r="LOZ81" s="42"/>
      <c r="LPA81" s="42"/>
      <c r="LPB81" s="42"/>
      <c r="LPC81" s="42"/>
      <c r="LPD81" s="42"/>
      <c r="LPE81" s="42"/>
      <c r="LPF81" s="42"/>
      <c r="LPG81" s="42"/>
      <c r="LPH81" s="42"/>
      <c r="LPI81" s="42"/>
      <c r="LPJ81" s="42"/>
      <c r="LPK81" s="42"/>
      <c r="LPL81" s="42"/>
      <c r="LPM81" s="42"/>
      <c r="LPN81" s="42"/>
      <c r="LPO81" s="42"/>
      <c r="LPP81" s="42"/>
      <c r="LPQ81" s="42"/>
      <c r="LPR81" s="42"/>
      <c r="LPS81" s="42"/>
      <c r="LPT81" s="42"/>
      <c r="LPU81" s="42"/>
      <c r="LPV81" s="42"/>
      <c r="LPW81" s="42"/>
      <c r="LPX81" s="42"/>
      <c r="LPY81" s="42"/>
      <c r="LPZ81" s="42"/>
      <c r="LQA81" s="42"/>
      <c r="LQB81" s="42"/>
      <c r="LQC81" s="42"/>
      <c r="LQD81" s="42"/>
      <c r="LQE81" s="42"/>
      <c r="LQF81" s="42"/>
      <c r="LQG81" s="42"/>
      <c r="LQH81" s="42"/>
      <c r="LQI81" s="42"/>
      <c r="LQJ81" s="42"/>
      <c r="LQK81" s="42"/>
      <c r="LQL81" s="42"/>
      <c r="LQM81" s="42"/>
      <c r="LQN81" s="42"/>
      <c r="LQO81" s="42"/>
      <c r="LQP81" s="42"/>
      <c r="LQQ81" s="42"/>
      <c r="LQR81" s="42"/>
      <c r="LQS81" s="42"/>
      <c r="LQT81" s="42"/>
      <c r="LQU81" s="42"/>
      <c r="LQV81" s="42"/>
      <c r="LQW81" s="42"/>
      <c r="LQX81" s="42"/>
      <c r="LQY81" s="42"/>
      <c r="LQZ81" s="42"/>
      <c r="LRA81" s="42"/>
      <c r="LRB81" s="42"/>
      <c r="LRC81" s="42"/>
      <c r="LRD81" s="42"/>
      <c r="LRE81" s="42"/>
      <c r="LRF81" s="42"/>
      <c r="LRG81" s="42"/>
      <c r="LRH81" s="42"/>
      <c r="LRI81" s="42"/>
      <c r="LRJ81" s="42"/>
      <c r="LRK81" s="42"/>
      <c r="LRL81" s="42"/>
      <c r="LRM81" s="42"/>
      <c r="LRN81" s="42"/>
      <c r="LRO81" s="42"/>
      <c r="LRP81" s="42"/>
      <c r="LRQ81" s="42"/>
      <c r="LRR81" s="42"/>
      <c r="LRS81" s="42"/>
      <c r="LRT81" s="42"/>
      <c r="LRU81" s="42"/>
      <c r="LRV81" s="42"/>
      <c r="LRW81" s="42"/>
      <c r="LRX81" s="42"/>
      <c r="LRY81" s="42"/>
      <c r="LRZ81" s="42"/>
      <c r="LSA81" s="42"/>
      <c r="LSB81" s="42"/>
      <c r="LSC81" s="42"/>
      <c r="LSD81" s="42"/>
      <c r="LSE81" s="42"/>
      <c r="LSF81" s="42"/>
      <c r="LSG81" s="42"/>
      <c r="LSH81" s="42"/>
      <c r="LSI81" s="42"/>
      <c r="LSJ81" s="42"/>
      <c r="LSK81" s="42"/>
      <c r="LSL81" s="42"/>
      <c r="LSM81" s="42"/>
      <c r="LSN81" s="42"/>
      <c r="LSO81" s="42"/>
      <c r="LSP81" s="42"/>
      <c r="LSQ81" s="42"/>
      <c r="LSR81" s="42"/>
      <c r="LSS81" s="42"/>
      <c r="LST81" s="42"/>
      <c r="LSU81" s="42"/>
      <c r="LSV81" s="42"/>
      <c r="LSW81" s="42"/>
      <c r="LSX81" s="42"/>
      <c r="LSY81" s="42"/>
      <c r="LSZ81" s="42"/>
      <c r="LTA81" s="42"/>
      <c r="LTB81" s="42"/>
      <c r="LTC81" s="42"/>
      <c r="LTD81" s="42"/>
      <c r="LTE81" s="42"/>
      <c r="LTF81" s="42"/>
      <c r="LTG81" s="42"/>
      <c r="LTH81" s="42"/>
      <c r="LTI81" s="42"/>
      <c r="LTJ81" s="42"/>
      <c r="LTK81" s="42"/>
      <c r="LTL81" s="42"/>
      <c r="LTM81" s="42"/>
      <c r="LTN81" s="42"/>
      <c r="LTO81" s="42"/>
      <c r="LTP81" s="42"/>
      <c r="LTQ81" s="42"/>
      <c r="LTR81" s="42"/>
      <c r="LTS81" s="42"/>
      <c r="LTT81" s="42"/>
      <c r="LTU81" s="42"/>
      <c r="LTV81" s="42"/>
      <c r="LTW81" s="42"/>
      <c r="LTX81" s="42"/>
      <c r="LTY81" s="42"/>
      <c r="LTZ81" s="42"/>
      <c r="LUA81" s="42"/>
      <c r="LUB81" s="42"/>
      <c r="LUC81" s="42"/>
      <c r="LUD81" s="42"/>
      <c r="LUE81" s="42"/>
      <c r="LUF81" s="42"/>
      <c r="LUG81" s="42"/>
      <c r="LUH81" s="42"/>
      <c r="LUI81" s="42"/>
      <c r="LUJ81" s="42"/>
      <c r="LUK81" s="42"/>
      <c r="LUL81" s="42"/>
      <c r="LUM81" s="42"/>
      <c r="LUN81" s="42"/>
      <c r="LUO81" s="42"/>
      <c r="LUP81" s="42"/>
      <c r="LUQ81" s="42"/>
      <c r="LUR81" s="42"/>
      <c r="LUS81" s="42"/>
      <c r="LUT81" s="42"/>
      <c r="LUU81" s="42"/>
      <c r="LUV81" s="42"/>
      <c r="LUW81" s="42"/>
      <c r="LUX81" s="42"/>
      <c r="LUY81" s="42"/>
      <c r="LUZ81" s="42"/>
      <c r="LVA81" s="42"/>
      <c r="LVB81" s="42"/>
      <c r="LVC81" s="42"/>
      <c r="LVD81" s="42"/>
      <c r="LVE81" s="42"/>
      <c r="LVF81" s="42"/>
      <c r="LVG81" s="42"/>
      <c r="LVH81" s="42"/>
      <c r="LVI81" s="42"/>
      <c r="LVJ81" s="42"/>
      <c r="LVK81" s="42"/>
      <c r="LVL81" s="42"/>
      <c r="LVM81" s="42"/>
      <c r="LVN81" s="42"/>
      <c r="LVO81" s="42"/>
      <c r="LVP81" s="42"/>
      <c r="LVQ81" s="42"/>
      <c r="LVR81" s="42"/>
      <c r="LVS81" s="42"/>
      <c r="LVT81" s="42"/>
      <c r="LVU81" s="42"/>
      <c r="LVV81" s="42"/>
      <c r="LVW81" s="42"/>
      <c r="LVX81" s="42"/>
      <c r="LVY81" s="42"/>
      <c r="LVZ81" s="42"/>
      <c r="LWA81" s="42"/>
      <c r="LWB81" s="42"/>
      <c r="LWC81" s="42"/>
      <c r="LWD81" s="42"/>
      <c r="LWE81" s="42"/>
      <c r="LWF81" s="42"/>
      <c r="LWG81" s="42"/>
      <c r="LWH81" s="42"/>
      <c r="LWI81" s="42"/>
      <c r="LWJ81" s="42"/>
      <c r="LWK81" s="42"/>
      <c r="LWL81" s="42"/>
      <c r="LWM81" s="42"/>
      <c r="LWN81" s="42"/>
      <c r="LWO81" s="42"/>
      <c r="LWP81" s="42"/>
      <c r="LWQ81" s="42"/>
      <c r="LWR81" s="42"/>
      <c r="LWS81" s="42"/>
      <c r="LWT81" s="42"/>
      <c r="LWU81" s="42"/>
      <c r="LWV81" s="42"/>
      <c r="LWW81" s="42"/>
      <c r="LWX81" s="42"/>
      <c r="LWY81" s="42"/>
      <c r="LWZ81" s="42"/>
      <c r="LXA81" s="42"/>
      <c r="LXB81" s="42"/>
      <c r="LXC81" s="42"/>
      <c r="LXD81" s="42"/>
      <c r="LXE81" s="42"/>
      <c r="LXF81" s="42"/>
      <c r="LXG81" s="42"/>
      <c r="LXH81" s="42"/>
      <c r="LXI81" s="42"/>
      <c r="LXJ81" s="42"/>
      <c r="LXK81" s="42"/>
      <c r="LXL81" s="42"/>
      <c r="LXM81" s="42"/>
      <c r="LXN81" s="42"/>
      <c r="LXO81" s="42"/>
      <c r="LXP81" s="42"/>
      <c r="LXQ81" s="42"/>
      <c r="LXR81" s="42"/>
      <c r="LXS81" s="42"/>
      <c r="LXT81" s="42"/>
      <c r="LXU81" s="42"/>
      <c r="LXV81" s="42"/>
      <c r="LXW81" s="42"/>
      <c r="LXX81" s="42"/>
      <c r="LXY81" s="42"/>
      <c r="LXZ81" s="42"/>
      <c r="LYA81" s="42"/>
      <c r="LYB81" s="42"/>
      <c r="LYC81" s="42"/>
      <c r="LYD81" s="42"/>
      <c r="LYE81" s="42"/>
      <c r="LYF81" s="42"/>
      <c r="LYG81" s="42"/>
      <c r="LYH81" s="42"/>
      <c r="LYI81" s="42"/>
      <c r="LYJ81" s="42"/>
      <c r="LYK81" s="42"/>
      <c r="LYL81" s="42"/>
      <c r="LYM81" s="42"/>
      <c r="LYN81" s="42"/>
      <c r="LYO81" s="42"/>
      <c r="LYP81" s="42"/>
      <c r="LYQ81" s="42"/>
      <c r="LYR81" s="42"/>
      <c r="LYS81" s="42"/>
      <c r="LYT81" s="42"/>
      <c r="LYU81" s="42"/>
      <c r="LYV81" s="42"/>
      <c r="LYW81" s="42"/>
      <c r="LYX81" s="42"/>
      <c r="LYY81" s="42"/>
      <c r="LYZ81" s="42"/>
      <c r="LZA81" s="42"/>
      <c r="LZB81" s="42"/>
      <c r="LZC81" s="42"/>
      <c r="LZD81" s="42"/>
      <c r="LZE81" s="42"/>
      <c r="LZF81" s="42"/>
      <c r="LZG81" s="42"/>
      <c r="LZH81" s="42"/>
      <c r="LZI81" s="42"/>
      <c r="LZJ81" s="42"/>
      <c r="LZK81" s="42"/>
      <c r="LZL81" s="42"/>
      <c r="LZM81" s="42"/>
      <c r="LZN81" s="42"/>
      <c r="LZO81" s="42"/>
      <c r="LZP81" s="42"/>
      <c r="LZQ81" s="42"/>
      <c r="LZR81" s="42"/>
      <c r="LZS81" s="42"/>
      <c r="LZT81" s="42"/>
      <c r="LZU81" s="42"/>
      <c r="LZV81" s="42"/>
      <c r="LZW81" s="42"/>
      <c r="LZX81" s="42"/>
      <c r="LZY81" s="42"/>
      <c r="LZZ81" s="42"/>
      <c r="MAA81" s="42"/>
      <c r="MAB81" s="42"/>
      <c r="MAC81" s="42"/>
      <c r="MAD81" s="42"/>
      <c r="MAE81" s="42"/>
      <c r="MAF81" s="42"/>
      <c r="MAG81" s="42"/>
      <c r="MAH81" s="42"/>
      <c r="MAI81" s="42"/>
      <c r="MAJ81" s="42"/>
      <c r="MAK81" s="42"/>
      <c r="MAL81" s="42"/>
      <c r="MAM81" s="42"/>
      <c r="MAN81" s="42"/>
      <c r="MAO81" s="42"/>
      <c r="MAP81" s="42"/>
      <c r="MAQ81" s="42"/>
      <c r="MAR81" s="42"/>
      <c r="MAS81" s="42"/>
      <c r="MAT81" s="42"/>
      <c r="MAU81" s="42"/>
      <c r="MAV81" s="42"/>
      <c r="MAW81" s="42"/>
      <c r="MAX81" s="42"/>
      <c r="MAY81" s="42"/>
      <c r="MAZ81" s="42"/>
      <c r="MBA81" s="42"/>
      <c r="MBB81" s="42"/>
      <c r="MBC81" s="42"/>
      <c r="MBD81" s="42"/>
      <c r="MBE81" s="42"/>
      <c r="MBF81" s="42"/>
      <c r="MBG81" s="42"/>
      <c r="MBH81" s="42"/>
      <c r="MBI81" s="42"/>
      <c r="MBJ81" s="42"/>
      <c r="MBK81" s="42"/>
      <c r="MBL81" s="42"/>
      <c r="MBM81" s="42"/>
      <c r="MBN81" s="42"/>
      <c r="MBO81" s="42"/>
      <c r="MBP81" s="42"/>
      <c r="MBQ81" s="42"/>
      <c r="MBR81" s="42"/>
      <c r="MBS81" s="42"/>
      <c r="MBT81" s="42"/>
      <c r="MBU81" s="42"/>
      <c r="MBV81" s="42"/>
      <c r="MBW81" s="42"/>
      <c r="MBX81" s="42"/>
      <c r="MBY81" s="42"/>
      <c r="MBZ81" s="42"/>
      <c r="MCA81" s="42"/>
      <c r="MCB81" s="42"/>
      <c r="MCC81" s="42"/>
      <c r="MCD81" s="42"/>
      <c r="MCE81" s="42"/>
      <c r="MCF81" s="42"/>
      <c r="MCG81" s="42"/>
      <c r="MCH81" s="42"/>
      <c r="MCI81" s="42"/>
      <c r="MCJ81" s="42"/>
      <c r="MCK81" s="42"/>
      <c r="MCL81" s="42"/>
      <c r="MCM81" s="42"/>
      <c r="MCN81" s="42"/>
      <c r="MCO81" s="42"/>
      <c r="MCP81" s="42"/>
      <c r="MCQ81" s="42"/>
      <c r="MCR81" s="42"/>
      <c r="MCS81" s="42"/>
      <c r="MCT81" s="42"/>
      <c r="MCU81" s="42"/>
      <c r="MCV81" s="42"/>
      <c r="MCW81" s="42"/>
      <c r="MCX81" s="42"/>
      <c r="MCY81" s="42"/>
      <c r="MCZ81" s="42"/>
      <c r="MDA81" s="42"/>
      <c r="MDB81" s="42"/>
      <c r="MDC81" s="42"/>
      <c r="MDD81" s="42"/>
      <c r="MDE81" s="42"/>
      <c r="MDF81" s="42"/>
      <c r="MDG81" s="42"/>
      <c r="MDH81" s="42"/>
      <c r="MDI81" s="42"/>
      <c r="MDJ81" s="42"/>
      <c r="MDK81" s="42"/>
      <c r="MDL81" s="42"/>
      <c r="MDM81" s="42"/>
      <c r="MDN81" s="42"/>
      <c r="MDO81" s="42"/>
      <c r="MDP81" s="42"/>
      <c r="MDQ81" s="42"/>
      <c r="MDR81" s="42"/>
      <c r="MDS81" s="42"/>
      <c r="MDT81" s="42"/>
      <c r="MDU81" s="42"/>
      <c r="MDV81" s="42"/>
      <c r="MDW81" s="42"/>
      <c r="MDX81" s="42"/>
      <c r="MDY81" s="42"/>
      <c r="MDZ81" s="42"/>
      <c r="MEA81" s="42"/>
      <c r="MEB81" s="42"/>
      <c r="MEC81" s="42"/>
      <c r="MED81" s="42"/>
      <c r="MEE81" s="42"/>
      <c r="MEF81" s="42"/>
      <c r="MEG81" s="42"/>
      <c r="MEH81" s="42"/>
      <c r="MEI81" s="42"/>
      <c r="MEJ81" s="42"/>
      <c r="MEK81" s="42"/>
      <c r="MEL81" s="42"/>
      <c r="MEM81" s="42"/>
      <c r="MEN81" s="42"/>
      <c r="MEO81" s="42"/>
      <c r="MEP81" s="42"/>
      <c r="MEQ81" s="42"/>
      <c r="MER81" s="42"/>
      <c r="MES81" s="42"/>
      <c r="MET81" s="42"/>
      <c r="MEU81" s="42"/>
      <c r="MEV81" s="42"/>
      <c r="MEW81" s="42"/>
      <c r="MEX81" s="42"/>
      <c r="MEY81" s="42"/>
      <c r="MEZ81" s="42"/>
      <c r="MFA81" s="42"/>
      <c r="MFB81" s="42"/>
      <c r="MFC81" s="42"/>
      <c r="MFD81" s="42"/>
      <c r="MFE81" s="42"/>
      <c r="MFF81" s="42"/>
      <c r="MFG81" s="42"/>
      <c r="MFH81" s="42"/>
      <c r="MFI81" s="42"/>
      <c r="MFJ81" s="42"/>
      <c r="MFK81" s="42"/>
      <c r="MFL81" s="42"/>
      <c r="MFM81" s="42"/>
      <c r="MFN81" s="42"/>
      <c r="MFO81" s="42"/>
      <c r="MFP81" s="42"/>
      <c r="MFQ81" s="42"/>
      <c r="MFR81" s="42"/>
      <c r="MFS81" s="42"/>
      <c r="MFT81" s="42"/>
      <c r="MFU81" s="42"/>
      <c r="MFV81" s="42"/>
      <c r="MFW81" s="42"/>
      <c r="MFX81" s="42"/>
      <c r="MFY81" s="42"/>
      <c r="MFZ81" s="42"/>
      <c r="MGA81" s="42"/>
      <c r="MGB81" s="42"/>
      <c r="MGC81" s="42"/>
      <c r="MGD81" s="42"/>
      <c r="MGE81" s="42"/>
      <c r="MGF81" s="42"/>
      <c r="MGG81" s="42"/>
      <c r="MGH81" s="42"/>
      <c r="MGI81" s="42"/>
      <c r="MGJ81" s="42"/>
      <c r="MGK81" s="42"/>
      <c r="MGL81" s="42"/>
      <c r="MGM81" s="42"/>
      <c r="MGN81" s="42"/>
      <c r="MGO81" s="42"/>
      <c r="MGP81" s="42"/>
      <c r="MGQ81" s="42"/>
      <c r="MGR81" s="42"/>
      <c r="MGS81" s="42"/>
      <c r="MGT81" s="42"/>
      <c r="MGU81" s="42"/>
      <c r="MGV81" s="42"/>
      <c r="MGW81" s="42"/>
      <c r="MGX81" s="42"/>
      <c r="MGY81" s="42"/>
      <c r="MGZ81" s="42"/>
      <c r="MHA81" s="42"/>
      <c r="MHB81" s="42"/>
      <c r="MHC81" s="42"/>
      <c r="MHD81" s="42"/>
      <c r="MHE81" s="42"/>
      <c r="MHF81" s="42"/>
      <c r="MHG81" s="42"/>
      <c r="MHH81" s="42"/>
      <c r="MHI81" s="42"/>
      <c r="MHJ81" s="42"/>
      <c r="MHK81" s="42"/>
      <c r="MHL81" s="42"/>
      <c r="MHM81" s="42"/>
      <c r="MHN81" s="42"/>
      <c r="MHO81" s="42"/>
      <c r="MHP81" s="42"/>
      <c r="MHQ81" s="42"/>
      <c r="MHR81" s="42"/>
      <c r="MHS81" s="42"/>
      <c r="MHT81" s="42"/>
      <c r="MHU81" s="42"/>
      <c r="MHV81" s="42"/>
      <c r="MHW81" s="42"/>
      <c r="MHX81" s="42"/>
      <c r="MHY81" s="42"/>
      <c r="MHZ81" s="42"/>
      <c r="MIA81" s="42"/>
      <c r="MIB81" s="42"/>
      <c r="MIC81" s="42"/>
      <c r="MID81" s="42"/>
      <c r="MIE81" s="42"/>
      <c r="MIF81" s="42"/>
      <c r="MIG81" s="42"/>
      <c r="MIH81" s="42"/>
      <c r="MII81" s="42"/>
      <c r="MIJ81" s="42"/>
      <c r="MIK81" s="42"/>
      <c r="MIL81" s="42"/>
      <c r="MIM81" s="42"/>
      <c r="MIN81" s="42"/>
      <c r="MIO81" s="42"/>
      <c r="MIP81" s="42"/>
      <c r="MIQ81" s="42"/>
      <c r="MIR81" s="42"/>
      <c r="MIS81" s="42"/>
      <c r="MIT81" s="42"/>
      <c r="MIU81" s="42"/>
      <c r="MIV81" s="42"/>
      <c r="MIW81" s="42"/>
      <c r="MIX81" s="42"/>
      <c r="MIY81" s="42"/>
      <c r="MIZ81" s="42"/>
      <c r="MJA81" s="42"/>
      <c r="MJB81" s="42"/>
      <c r="MJC81" s="42"/>
      <c r="MJD81" s="42"/>
      <c r="MJE81" s="42"/>
      <c r="MJF81" s="42"/>
      <c r="MJG81" s="42"/>
      <c r="MJH81" s="42"/>
      <c r="MJI81" s="42"/>
      <c r="MJJ81" s="42"/>
      <c r="MJK81" s="42"/>
      <c r="MJL81" s="42"/>
      <c r="MJM81" s="42"/>
      <c r="MJN81" s="42"/>
      <c r="MJO81" s="42"/>
      <c r="MJP81" s="42"/>
      <c r="MJQ81" s="42"/>
      <c r="MJR81" s="42"/>
      <c r="MJS81" s="42"/>
      <c r="MJT81" s="42"/>
      <c r="MJU81" s="42"/>
      <c r="MJV81" s="42"/>
      <c r="MJW81" s="42"/>
      <c r="MJX81" s="42"/>
      <c r="MJY81" s="42"/>
      <c r="MJZ81" s="42"/>
      <c r="MKA81" s="42"/>
      <c r="MKB81" s="42"/>
      <c r="MKC81" s="42"/>
      <c r="MKD81" s="42"/>
      <c r="MKE81" s="42"/>
      <c r="MKF81" s="42"/>
      <c r="MKG81" s="42"/>
      <c r="MKH81" s="42"/>
      <c r="MKI81" s="42"/>
      <c r="MKJ81" s="42"/>
      <c r="MKK81" s="42"/>
      <c r="MKL81" s="42"/>
      <c r="MKM81" s="42"/>
      <c r="MKN81" s="42"/>
      <c r="MKO81" s="42"/>
      <c r="MKP81" s="42"/>
      <c r="MKQ81" s="42"/>
      <c r="MKR81" s="42"/>
      <c r="MKS81" s="42"/>
      <c r="MKT81" s="42"/>
      <c r="MKU81" s="42"/>
      <c r="MKV81" s="42"/>
      <c r="MKW81" s="42"/>
      <c r="MKX81" s="42"/>
      <c r="MKY81" s="42"/>
      <c r="MKZ81" s="42"/>
      <c r="MLA81" s="42"/>
      <c r="MLB81" s="42"/>
      <c r="MLC81" s="42"/>
      <c r="MLD81" s="42"/>
      <c r="MLE81" s="42"/>
      <c r="MLF81" s="42"/>
      <c r="MLG81" s="42"/>
      <c r="MLH81" s="42"/>
      <c r="MLI81" s="42"/>
      <c r="MLJ81" s="42"/>
      <c r="MLK81" s="42"/>
      <c r="MLL81" s="42"/>
      <c r="MLM81" s="42"/>
      <c r="MLN81" s="42"/>
      <c r="MLO81" s="42"/>
      <c r="MLP81" s="42"/>
      <c r="MLQ81" s="42"/>
      <c r="MLR81" s="42"/>
      <c r="MLS81" s="42"/>
      <c r="MLT81" s="42"/>
      <c r="MLU81" s="42"/>
      <c r="MLV81" s="42"/>
      <c r="MLW81" s="42"/>
      <c r="MLX81" s="42"/>
      <c r="MLY81" s="42"/>
      <c r="MLZ81" s="42"/>
      <c r="MMA81" s="42"/>
      <c r="MMB81" s="42"/>
      <c r="MMC81" s="42"/>
      <c r="MMD81" s="42"/>
      <c r="MME81" s="42"/>
      <c r="MMF81" s="42"/>
      <c r="MMG81" s="42"/>
      <c r="MMH81" s="42"/>
      <c r="MMI81" s="42"/>
      <c r="MMJ81" s="42"/>
      <c r="MMK81" s="42"/>
      <c r="MML81" s="42"/>
      <c r="MMM81" s="42"/>
      <c r="MMN81" s="42"/>
      <c r="MMO81" s="42"/>
      <c r="MMP81" s="42"/>
      <c r="MMQ81" s="42"/>
      <c r="MMR81" s="42"/>
      <c r="MMS81" s="42"/>
      <c r="MMT81" s="42"/>
      <c r="MMU81" s="42"/>
      <c r="MMV81" s="42"/>
      <c r="MMW81" s="42"/>
      <c r="MMX81" s="42"/>
      <c r="MMY81" s="42"/>
      <c r="MMZ81" s="42"/>
      <c r="MNA81" s="42"/>
      <c r="MNB81" s="42"/>
      <c r="MNC81" s="42"/>
      <c r="MND81" s="42"/>
      <c r="MNE81" s="42"/>
      <c r="MNF81" s="42"/>
      <c r="MNG81" s="42"/>
      <c r="MNH81" s="42"/>
      <c r="MNI81" s="42"/>
      <c r="MNJ81" s="42"/>
      <c r="MNK81" s="42"/>
      <c r="MNL81" s="42"/>
      <c r="MNM81" s="42"/>
      <c r="MNN81" s="42"/>
      <c r="MNO81" s="42"/>
      <c r="MNP81" s="42"/>
      <c r="MNQ81" s="42"/>
      <c r="MNR81" s="42"/>
      <c r="MNS81" s="42"/>
      <c r="MNT81" s="42"/>
      <c r="MNU81" s="42"/>
      <c r="MNV81" s="42"/>
      <c r="MNW81" s="42"/>
      <c r="MNX81" s="42"/>
      <c r="MNY81" s="42"/>
      <c r="MNZ81" s="42"/>
      <c r="MOA81" s="42"/>
      <c r="MOB81" s="42"/>
      <c r="MOC81" s="42"/>
      <c r="MOD81" s="42"/>
      <c r="MOE81" s="42"/>
      <c r="MOF81" s="42"/>
      <c r="MOG81" s="42"/>
      <c r="MOH81" s="42"/>
      <c r="MOI81" s="42"/>
      <c r="MOJ81" s="42"/>
      <c r="MOK81" s="42"/>
      <c r="MOL81" s="42"/>
      <c r="MOM81" s="42"/>
      <c r="MON81" s="42"/>
      <c r="MOO81" s="42"/>
      <c r="MOP81" s="42"/>
      <c r="MOQ81" s="42"/>
      <c r="MOR81" s="42"/>
      <c r="MOS81" s="42"/>
      <c r="MOT81" s="42"/>
      <c r="MOU81" s="42"/>
      <c r="MOV81" s="42"/>
      <c r="MOW81" s="42"/>
      <c r="MOX81" s="42"/>
      <c r="MOY81" s="42"/>
      <c r="MOZ81" s="42"/>
      <c r="MPA81" s="42"/>
      <c r="MPB81" s="42"/>
      <c r="MPC81" s="42"/>
      <c r="MPD81" s="42"/>
      <c r="MPE81" s="42"/>
      <c r="MPF81" s="42"/>
      <c r="MPG81" s="42"/>
      <c r="MPH81" s="42"/>
      <c r="MPI81" s="42"/>
      <c r="MPJ81" s="42"/>
      <c r="MPK81" s="42"/>
      <c r="MPL81" s="42"/>
      <c r="MPM81" s="42"/>
      <c r="MPN81" s="42"/>
      <c r="MPO81" s="42"/>
      <c r="MPP81" s="42"/>
      <c r="MPQ81" s="42"/>
      <c r="MPR81" s="42"/>
      <c r="MPS81" s="42"/>
      <c r="MPT81" s="42"/>
      <c r="MPU81" s="42"/>
      <c r="MPV81" s="42"/>
      <c r="MPW81" s="42"/>
      <c r="MPX81" s="42"/>
      <c r="MPY81" s="42"/>
      <c r="MPZ81" s="42"/>
      <c r="MQA81" s="42"/>
      <c r="MQB81" s="42"/>
      <c r="MQC81" s="42"/>
      <c r="MQD81" s="42"/>
      <c r="MQE81" s="42"/>
      <c r="MQF81" s="42"/>
      <c r="MQG81" s="42"/>
      <c r="MQH81" s="42"/>
      <c r="MQI81" s="42"/>
      <c r="MQJ81" s="42"/>
      <c r="MQK81" s="42"/>
      <c r="MQL81" s="42"/>
      <c r="MQM81" s="42"/>
      <c r="MQN81" s="42"/>
      <c r="MQO81" s="42"/>
      <c r="MQP81" s="42"/>
      <c r="MQQ81" s="42"/>
      <c r="MQR81" s="42"/>
      <c r="MQS81" s="42"/>
      <c r="MQT81" s="42"/>
      <c r="MQU81" s="42"/>
      <c r="MQV81" s="42"/>
      <c r="MQW81" s="42"/>
      <c r="MQX81" s="42"/>
      <c r="MQY81" s="42"/>
      <c r="MQZ81" s="42"/>
      <c r="MRA81" s="42"/>
      <c r="MRB81" s="42"/>
      <c r="MRC81" s="42"/>
      <c r="MRD81" s="42"/>
      <c r="MRE81" s="42"/>
      <c r="MRF81" s="42"/>
      <c r="MRG81" s="42"/>
      <c r="MRH81" s="42"/>
      <c r="MRI81" s="42"/>
      <c r="MRJ81" s="42"/>
      <c r="MRK81" s="42"/>
      <c r="MRL81" s="42"/>
      <c r="MRM81" s="42"/>
      <c r="MRN81" s="42"/>
      <c r="MRO81" s="42"/>
      <c r="MRP81" s="42"/>
      <c r="MRQ81" s="42"/>
      <c r="MRR81" s="42"/>
      <c r="MRS81" s="42"/>
      <c r="MRT81" s="42"/>
      <c r="MRU81" s="42"/>
      <c r="MRV81" s="42"/>
      <c r="MRW81" s="42"/>
      <c r="MRX81" s="42"/>
      <c r="MRY81" s="42"/>
      <c r="MRZ81" s="42"/>
      <c r="MSA81" s="42"/>
      <c r="MSB81" s="42"/>
      <c r="MSC81" s="42"/>
      <c r="MSD81" s="42"/>
      <c r="MSE81" s="42"/>
      <c r="MSF81" s="42"/>
      <c r="MSG81" s="42"/>
      <c r="MSH81" s="42"/>
      <c r="MSI81" s="42"/>
      <c r="MSJ81" s="42"/>
      <c r="MSK81" s="42"/>
      <c r="MSL81" s="42"/>
      <c r="MSM81" s="42"/>
      <c r="MSN81" s="42"/>
      <c r="MSO81" s="42"/>
      <c r="MSP81" s="42"/>
      <c r="MSQ81" s="42"/>
      <c r="MSR81" s="42"/>
      <c r="MSS81" s="42"/>
      <c r="MST81" s="42"/>
      <c r="MSU81" s="42"/>
      <c r="MSV81" s="42"/>
      <c r="MSW81" s="42"/>
      <c r="MSX81" s="42"/>
      <c r="MSY81" s="42"/>
      <c r="MSZ81" s="42"/>
      <c r="MTA81" s="42"/>
      <c r="MTB81" s="42"/>
      <c r="MTC81" s="42"/>
      <c r="MTD81" s="42"/>
      <c r="MTE81" s="42"/>
      <c r="MTF81" s="42"/>
      <c r="MTG81" s="42"/>
      <c r="MTH81" s="42"/>
      <c r="MTI81" s="42"/>
      <c r="MTJ81" s="42"/>
      <c r="MTK81" s="42"/>
      <c r="MTL81" s="42"/>
      <c r="MTM81" s="42"/>
      <c r="MTN81" s="42"/>
      <c r="MTO81" s="42"/>
      <c r="MTP81" s="42"/>
      <c r="MTQ81" s="42"/>
      <c r="MTR81" s="42"/>
      <c r="MTS81" s="42"/>
      <c r="MTT81" s="42"/>
      <c r="MTU81" s="42"/>
      <c r="MTV81" s="42"/>
      <c r="MTW81" s="42"/>
      <c r="MTX81" s="42"/>
      <c r="MTY81" s="42"/>
      <c r="MTZ81" s="42"/>
      <c r="MUA81" s="42"/>
      <c r="MUB81" s="42"/>
      <c r="MUC81" s="42"/>
      <c r="MUD81" s="42"/>
      <c r="MUE81" s="42"/>
      <c r="MUF81" s="42"/>
      <c r="MUG81" s="42"/>
      <c r="MUH81" s="42"/>
      <c r="MUI81" s="42"/>
      <c r="MUJ81" s="42"/>
      <c r="MUK81" s="42"/>
      <c r="MUL81" s="42"/>
      <c r="MUM81" s="42"/>
      <c r="MUN81" s="42"/>
      <c r="MUO81" s="42"/>
      <c r="MUP81" s="42"/>
      <c r="MUQ81" s="42"/>
      <c r="MUR81" s="42"/>
      <c r="MUS81" s="42"/>
      <c r="MUT81" s="42"/>
      <c r="MUU81" s="42"/>
      <c r="MUV81" s="42"/>
      <c r="MUW81" s="42"/>
      <c r="MUX81" s="42"/>
      <c r="MUY81" s="42"/>
      <c r="MUZ81" s="42"/>
      <c r="MVA81" s="42"/>
      <c r="MVB81" s="42"/>
      <c r="MVC81" s="42"/>
      <c r="MVD81" s="42"/>
      <c r="MVE81" s="42"/>
      <c r="MVF81" s="42"/>
      <c r="MVG81" s="42"/>
      <c r="MVH81" s="42"/>
      <c r="MVI81" s="42"/>
      <c r="MVJ81" s="42"/>
      <c r="MVK81" s="42"/>
      <c r="MVL81" s="42"/>
      <c r="MVM81" s="42"/>
      <c r="MVN81" s="42"/>
      <c r="MVO81" s="42"/>
      <c r="MVP81" s="42"/>
      <c r="MVQ81" s="42"/>
      <c r="MVR81" s="42"/>
      <c r="MVS81" s="42"/>
      <c r="MVT81" s="42"/>
      <c r="MVU81" s="42"/>
      <c r="MVV81" s="42"/>
      <c r="MVW81" s="42"/>
      <c r="MVX81" s="42"/>
      <c r="MVY81" s="42"/>
      <c r="MVZ81" s="42"/>
      <c r="MWA81" s="42"/>
      <c r="MWB81" s="42"/>
      <c r="MWC81" s="42"/>
      <c r="MWD81" s="42"/>
      <c r="MWE81" s="42"/>
      <c r="MWF81" s="42"/>
      <c r="MWG81" s="42"/>
      <c r="MWH81" s="42"/>
      <c r="MWI81" s="42"/>
      <c r="MWJ81" s="42"/>
      <c r="MWK81" s="42"/>
      <c r="MWL81" s="42"/>
      <c r="MWM81" s="42"/>
      <c r="MWN81" s="42"/>
      <c r="MWO81" s="42"/>
      <c r="MWP81" s="42"/>
      <c r="MWQ81" s="42"/>
      <c r="MWR81" s="42"/>
      <c r="MWS81" s="42"/>
      <c r="MWT81" s="42"/>
      <c r="MWU81" s="42"/>
      <c r="MWV81" s="42"/>
      <c r="MWW81" s="42"/>
      <c r="MWX81" s="42"/>
      <c r="MWY81" s="42"/>
      <c r="MWZ81" s="42"/>
      <c r="MXA81" s="42"/>
      <c r="MXB81" s="42"/>
      <c r="MXC81" s="42"/>
      <c r="MXD81" s="42"/>
      <c r="MXE81" s="42"/>
      <c r="MXF81" s="42"/>
      <c r="MXG81" s="42"/>
      <c r="MXH81" s="42"/>
      <c r="MXI81" s="42"/>
      <c r="MXJ81" s="42"/>
      <c r="MXK81" s="42"/>
      <c r="MXL81" s="42"/>
      <c r="MXM81" s="42"/>
      <c r="MXN81" s="42"/>
      <c r="MXO81" s="42"/>
      <c r="MXP81" s="42"/>
      <c r="MXQ81" s="42"/>
      <c r="MXR81" s="42"/>
      <c r="MXS81" s="42"/>
      <c r="MXT81" s="42"/>
      <c r="MXU81" s="42"/>
      <c r="MXV81" s="42"/>
      <c r="MXW81" s="42"/>
      <c r="MXX81" s="42"/>
      <c r="MXY81" s="42"/>
      <c r="MXZ81" s="42"/>
      <c r="MYA81" s="42"/>
      <c r="MYB81" s="42"/>
      <c r="MYC81" s="42"/>
      <c r="MYD81" s="42"/>
      <c r="MYE81" s="42"/>
      <c r="MYF81" s="42"/>
      <c r="MYG81" s="42"/>
      <c r="MYH81" s="42"/>
      <c r="MYI81" s="42"/>
      <c r="MYJ81" s="42"/>
      <c r="MYK81" s="42"/>
      <c r="MYL81" s="42"/>
      <c r="MYM81" s="42"/>
      <c r="MYN81" s="42"/>
      <c r="MYO81" s="42"/>
      <c r="MYP81" s="42"/>
      <c r="MYQ81" s="42"/>
      <c r="MYR81" s="42"/>
      <c r="MYS81" s="42"/>
      <c r="MYT81" s="42"/>
      <c r="MYU81" s="42"/>
      <c r="MYV81" s="42"/>
      <c r="MYW81" s="42"/>
      <c r="MYX81" s="42"/>
      <c r="MYY81" s="42"/>
      <c r="MYZ81" s="42"/>
      <c r="MZA81" s="42"/>
      <c r="MZB81" s="42"/>
      <c r="MZC81" s="42"/>
      <c r="MZD81" s="42"/>
      <c r="MZE81" s="42"/>
      <c r="MZF81" s="42"/>
      <c r="MZG81" s="42"/>
      <c r="MZH81" s="42"/>
      <c r="MZI81" s="42"/>
      <c r="MZJ81" s="42"/>
      <c r="MZK81" s="42"/>
      <c r="MZL81" s="42"/>
      <c r="MZM81" s="42"/>
      <c r="MZN81" s="42"/>
      <c r="MZO81" s="42"/>
      <c r="MZP81" s="42"/>
      <c r="MZQ81" s="42"/>
      <c r="MZR81" s="42"/>
      <c r="MZS81" s="42"/>
      <c r="MZT81" s="42"/>
      <c r="MZU81" s="42"/>
      <c r="MZV81" s="42"/>
      <c r="MZW81" s="42"/>
      <c r="MZX81" s="42"/>
      <c r="MZY81" s="42"/>
      <c r="MZZ81" s="42"/>
      <c r="NAA81" s="42"/>
      <c r="NAB81" s="42"/>
      <c r="NAC81" s="42"/>
      <c r="NAD81" s="42"/>
      <c r="NAE81" s="42"/>
      <c r="NAF81" s="42"/>
      <c r="NAG81" s="42"/>
      <c r="NAH81" s="42"/>
      <c r="NAI81" s="42"/>
      <c r="NAJ81" s="42"/>
      <c r="NAK81" s="42"/>
      <c r="NAL81" s="42"/>
      <c r="NAM81" s="42"/>
      <c r="NAN81" s="42"/>
      <c r="NAO81" s="42"/>
      <c r="NAP81" s="42"/>
      <c r="NAQ81" s="42"/>
      <c r="NAR81" s="42"/>
      <c r="NAS81" s="42"/>
      <c r="NAT81" s="42"/>
      <c r="NAU81" s="42"/>
      <c r="NAV81" s="42"/>
      <c r="NAW81" s="42"/>
      <c r="NAX81" s="42"/>
      <c r="NAY81" s="42"/>
      <c r="NAZ81" s="42"/>
      <c r="NBA81" s="42"/>
      <c r="NBB81" s="42"/>
      <c r="NBC81" s="42"/>
      <c r="NBD81" s="42"/>
      <c r="NBE81" s="42"/>
      <c r="NBF81" s="42"/>
      <c r="NBG81" s="42"/>
      <c r="NBH81" s="42"/>
      <c r="NBI81" s="42"/>
      <c r="NBJ81" s="42"/>
      <c r="NBK81" s="42"/>
      <c r="NBL81" s="42"/>
      <c r="NBM81" s="42"/>
      <c r="NBN81" s="42"/>
      <c r="NBO81" s="42"/>
      <c r="NBP81" s="42"/>
      <c r="NBQ81" s="42"/>
      <c r="NBR81" s="42"/>
      <c r="NBS81" s="42"/>
      <c r="NBT81" s="42"/>
      <c r="NBU81" s="42"/>
      <c r="NBV81" s="42"/>
      <c r="NBW81" s="42"/>
      <c r="NBX81" s="42"/>
      <c r="NBY81" s="42"/>
      <c r="NBZ81" s="42"/>
      <c r="NCA81" s="42"/>
      <c r="NCB81" s="42"/>
      <c r="NCC81" s="42"/>
      <c r="NCD81" s="42"/>
      <c r="NCE81" s="42"/>
      <c r="NCF81" s="42"/>
      <c r="NCG81" s="42"/>
      <c r="NCH81" s="42"/>
      <c r="NCI81" s="42"/>
      <c r="NCJ81" s="42"/>
      <c r="NCK81" s="42"/>
      <c r="NCL81" s="42"/>
      <c r="NCM81" s="42"/>
      <c r="NCN81" s="42"/>
      <c r="NCO81" s="42"/>
      <c r="NCP81" s="42"/>
      <c r="NCQ81" s="42"/>
      <c r="NCR81" s="42"/>
      <c r="NCS81" s="42"/>
      <c r="NCT81" s="42"/>
      <c r="NCU81" s="42"/>
      <c r="NCV81" s="42"/>
      <c r="NCW81" s="42"/>
      <c r="NCX81" s="42"/>
      <c r="NCY81" s="42"/>
      <c r="NCZ81" s="42"/>
      <c r="NDA81" s="42"/>
      <c r="NDB81" s="42"/>
      <c r="NDC81" s="42"/>
      <c r="NDD81" s="42"/>
      <c r="NDE81" s="42"/>
      <c r="NDF81" s="42"/>
      <c r="NDG81" s="42"/>
      <c r="NDH81" s="42"/>
      <c r="NDI81" s="42"/>
      <c r="NDJ81" s="42"/>
      <c r="NDK81" s="42"/>
      <c r="NDL81" s="42"/>
      <c r="NDM81" s="42"/>
      <c r="NDN81" s="42"/>
      <c r="NDO81" s="42"/>
      <c r="NDP81" s="42"/>
      <c r="NDQ81" s="42"/>
      <c r="NDR81" s="42"/>
      <c r="NDS81" s="42"/>
      <c r="NDT81" s="42"/>
      <c r="NDU81" s="42"/>
      <c r="NDV81" s="42"/>
      <c r="NDW81" s="42"/>
      <c r="NDX81" s="42"/>
      <c r="NDY81" s="42"/>
      <c r="NDZ81" s="42"/>
      <c r="NEA81" s="42"/>
      <c r="NEB81" s="42"/>
      <c r="NEC81" s="42"/>
      <c r="NED81" s="42"/>
      <c r="NEE81" s="42"/>
      <c r="NEF81" s="42"/>
      <c r="NEG81" s="42"/>
      <c r="NEH81" s="42"/>
      <c r="NEI81" s="42"/>
      <c r="NEJ81" s="42"/>
      <c r="NEK81" s="42"/>
      <c r="NEL81" s="42"/>
      <c r="NEM81" s="42"/>
      <c r="NEN81" s="42"/>
      <c r="NEO81" s="42"/>
      <c r="NEP81" s="42"/>
      <c r="NEQ81" s="42"/>
      <c r="NER81" s="42"/>
      <c r="NES81" s="42"/>
      <c r="NET81" s="42"/>
      <c r="NEU81" s="42"/>
      <c r="NEV81" s="42"/>
      <c r="NEW81" s="42"/>
      <c r="NEX81" s="42"/>
      <c r="NEY81" s="42"/>
      <c r="NEZ81" s="42"/>
      <c r="NFA81" s="42"/>
      <c r="NFB81" s="42"/>
      <c r="NFC81" s="42"/>
      <c r="NFD81" s="42"/>
      <c r="NFE81" s="42"/>
      <c r="NFF81" s="42"/>
      <c r="NFG81" s="42"/>
      <c r="NFH81" s="42"/>
      <c r="NFI81" s="42"/>
      <c r="NFJ81" s="42"/>
      <c r="NFK81" s="42"/>
      <c r="NFL81" s="42"/>
      <c r="NFM81" s="42"/>
      <c r="NFN81" s="42"/>
      <c r="NFO81" s="42"/>
      <c r="NFP81" s="42"/>
      <c r="NFQ81" s="42"/>
      <c r="NFR81" s="42"/>
      <c r="NFS81" s="42"/>
      <c r="NFT81" s="42"/>
      <c r="NFU81" s="42"/>
      <c r="NFV81" s="42"/>
      <c r="NFW81" s="42"/>
      <c r="NFX81" s="42"/>
      <c r="NFY81" s="42"/>
      <c r="NFZ81" s="42"/>
      <c r="NGA81" s="42"/>
      <c r="NGB81" s="42"/>
      <c r="NGC81" s="42"/>
      <c r="NGD81" s="42"/>
      <c r="NGE81" s="42"/>
      <c r="NGF81" s="42"/>
      <c r="NGG81" s="42"/>
      <c r="NGH81" s="42"/>
      <c r="NGI81" s="42"/>
      <c r="NGJ81" s="42"/>
      <c r="NGK81" s="42"/>
      <c r="NGL81" s="42"/>
      <c r="NGM81" s="42"/>
      <c r="NGN81" s="42"/>
      <c r="NGO81" s="42"/>
      <c r="NGP81" s="42"/>
      <c r="NGQ81" s="42"/>
      <c r="NGR81" s="42"/>
      <c r="NGS81" s="42"/>
      <c r="NGT81" s="42"/>
      <c r="NGU81" s="42"/>
      <c r="NGV81" s="42"/>
      <c r="NGW81" s="42"/>
      <c r="NGX81" s="42"/>
      <c r="NGY81" s="42"/>
      <c r="NGZ81" s="42"/>
      <c r="NHA81" s="42"/>
      <c r="NHB81" s="42"/>
      <c r="NHC81" s="42"/>
      <c r="NHD81" s="42"/>
      <c r="NHE81" s="42"/>
      <c r="NHF81" s="42"/>
      <c r="NHG81" s="42"/>
      <c r="NHH81" s="42"/>
      <c r="NHI81" s="42"/>
      <c r="NHJ81" s="42"/>
      <c r="NHK81" s="42"/>
      <c r="NHL81" s="42"/>
      <c r="NHM81" s="42"/>
      <c r="NHN81" s="42"/>
      <c r="NHO81" s="42"/>
      <c r="NHP81" s="42"/>
      <c r="NHQ81" s="42"/>
      <c r="NHR81" s="42"/>
      <c r="NHS81" s="42"/>
      <c r="NHT81" s="42"/>
      <c r="NHU81" s="42"/>
      <c r="NHV81" s="42"/>
      <c r="NHW81" s="42"/>
      <c r="NHX81" s="42"/>
      <c r="NHY81" s="42"/>
      <c r="NHZ81" s="42"/>
      <c r="NIA81" s="42"/>
      <c r="NIB81" s="42"/>
      <c r="NIC81" s="42"/>
      <c r="NID81" s="42"/>
      <c r="NIE81" s="42"/>
      <c r="NIF81" s="42"/>
      <c r="NIG81" s="42"/>
      <c r="NIH81" s="42"/>
      <c r="NII81" s="42"/>
      <c r="NIJ81" s="42"/>
      <c r="NIK81" s="42"/>
      <c r="NIL81" s="42"/>
      <c r="NIM81" s="42"/>
      <c r="NIN81" s="42"/>
      <c r="NIO81" s="42"/>
      <c r="NIP81" s="42"/>
      <c r="NIQ81" s="42"/>
      <c r="NIR81" s="42"/>
      <c r="NIS81" s="42"/>
      <c r="NIT81" s="42"/>
      <c r="NIU81" s="42"/>
      <c r="NIV81" s="42"/>
      <c r="NIW81" s="42"/>
      <c r="NIX81" s="42"/>
      <c r="NIY81" s="42"/>
      <c r="NIZ81" s="42"/>
      <c r="NJA81" s="42"/>
      <c r="NJB81" s="42"/>
      <c r="NJC81" s="42"/>
      <c r="NJD81" s="42"/>
      <c r="NJE81" s="42"/>
      <c r="NJF81" s="42"/>
      <c r="NJG81" s="42"/>
      <c r="NJH81" s="42"/>
      <c r="NJI81" s="42"/>
      <c r="NJJ81" s="42"/>
      <c r="NJK81" s="42"/>
      <c r="NJL81" s="42"/>
      <c r="NJM81" s="42"/>
      <c r="NJN81" s="42"/>
      <c r="NJO81" s="42"/>
      <c r="NJP81" s="42"/>
      <c r="NJQ81" s="42"/>
      <c r="NJR81" s="42"/>
      <c r="NJS81" s="42"/>
      <c r="NJT81" s="42"/>
      <c r="NJU81" s="42"/>
      <c r="NJV81" s="42"/>
      <c r="NJW81" s="42"/>
      <c r="NJX81" s="42"/>
      <c r="NJY81" s="42"/>
      <c r="NJZ81" s="42"/>
      <c r="NKA81" s="42"/>
      <c r="NKB81" s="42"/>
      <c r="NKC81" s="42"/>
      <c r="NKD81" s="42"/>
      <c r="NKE81" s="42"/>
      <c r="NKF81" s="42"/>
      <c r="NKG81" s="42"/>
      <c r="NKH81" s="42"/>
      <c r="NKI81" s="42"/>
      <c r="NKJ81" s="42"/>
      <c r="NKK81" s="42"/>
      <c r="NKL81" s="42"/>
      <c r="NKM81" s="42"/>
      <c r="NKN81" s="42"/>
      <c r="NKO81" s="42"/>
      <c r="NKP81" s="42"/>
      <c r="NKQ81" s="42"/>
      <c r="NKR81" s="42"/>
      <c r="NKS81" s="42"/>
      <c r="NKT81" s="42"/>
      <c r="NKU81" s="42"/>
      <c r="NKV81" s="42"/>
      <c r="NKW81" s="42"/>
      <c r="NKX81" s="42"/>
      <c r="NKY81" s="42"/>
      <c r="NKZ81" s="42"/>
      <c r="NLA81" s="42"/>
      <c r="NLB81" s="42"/>
      <c r="NLC81" s="42"/>
      <c r="NLD81" s="42"/>
      <c r="NLE81" s="42"/>
      <c r="NLF81" s="42"/>
      <c r="NLG81" s="42"/>
      <c r="NLH81" s="42"/>
      <c r="NLI81" s="42"/>
      <c r="NLJ81" s="42"/>
      <c r="NLK81" s="42"/>
      <c r="NLL81" s="42"/>
      <c r="NLM81" s="42"/>
      <c r="NLN81" s="42"/>
      <c r="NLO81" s="42"/>
      <c r="NLP81" s="42"/>
      <c r="NLQ81" s="42"/>
      <c r="NLR81" s="42"/>
      <c r="NLS81" s="42"/>
      <c r="NLT81" s="42"/>
      <c r="NLU81" s="42"/>
      <c r="NLV81" s="42"/>
      <c r="NLW81" s="42"/>
      <c r="NLX81" s="42"/>
      <c r="NLY81" s="42"/>
      <c r="NLZ81" s="42"/>
      <c r="NMA81" s="42"/>
      <c r="NMB81" s="42"/>
      <c r="NMC81" s="42"/>
      <c r="NMD81" s="42"/>
      <c r="NME81" s="42"/>
      <c r="NMF81" s="42"/>
      <c r="NMG81" s="42"/>
      <c r="NMH81" s="42"/>
      <c r="NMI81" s="42"/>
      <c r="NMJ81" s="42"/>
      <c r="NMK81" s="42"/>
      <c r="NML81" s="42"/>
      <c r="NMM81" s="42"/>
      <c r="NMN81" s="42"/>
      <c r="NMO81" s="42"/>
      <c r="NMP81" s="42"/>
      <c r="NMQ81" s="42"/>
      <c r="NMR81" s="42"/>
      <c r="NMS81" s="42"/>
      <c r="NMT81" s="42"/>
      <c r="NMU81" s="42"/>
      <c r="NMV81" s="42"/>
      <c r="NMW81" s="42"/>
      <c r="NMX81" s="42"/>
      <c r="NMY81" s="42"/>
      <c r="NMZ81" s="42"/>
      <c r="NNA81" s="42"/>
      <c r="NNB81" s="42"/>
      <c r="NNC81" s="42"/>
      <c r="NND81" s="42"/>
      <c r="NNE81" s="42"/>
      <c r="NNF81" s="42"/>
      <c r="NNG81" s="42"/>
      <c r="NNH81" s="42"/>
      <c r="NNI81" s="42"/>
      <c r="NNJ81" s="42"/>
      <c r="NNK81" s="42"/>
      <c r="NNL81" s="42"/>
      <c r="NNM81" s="42"/>
      <c r="NNN81" s="42"/>
      <c r="NNO81" s="42"/>
      <c r="NNP81" s="42"/>
      <c r="NNQ81" s="42"/>
      <c r="NNR81" s="42"/>
      <c r="NNS81" s="42"/>
      <c r="NNT81" s="42"/>
      <c r="NNU81" s="42"/>
      <c r="NNV81" s="42"/>
      <c r="NNW81" s="42"/>
      <c r="NNX81" s="42"/>
      <c r="NNY81" s="42"/>
      <c r="NNZ81" s="42"/>
      <c r="NOA81" s="42"/>
      <c r="NOB81" s="42"/>
      <c r="NOC81" s="42"/>
      <c r="NOD81" s="42"/>
      <c r="NOE81" s="42"/>
      <c r="NOF81" s="42"/>
      <c r="NOG81" s="42"/>
      <c r="NOH81" s="42"/>
      <c r="NOI81" s="42"/>
      <c r="NOJ81" s="42"/>
      <c r="NOK81" s="42"/>
      <c r="NOL81" s="42"/>
      <c r="NOM81" s="42"/>
      <c r="NON81" s="42"/>
      <c r="NOO81" s="42"/>
      <c r="NOP81" s="42"/>
      <c r="NOQ81" s="42"/>
      <c r="NOR81" s="42"/>
      <c r="NOS81" s="42"/>
      <c r="NOT81" s="42"/>
      <c r="NOU81" s="42"/>
      <c r="NOV81" s="42"/>
      <c r="NOW81" s="42"/>
      <c r="NOX81" s="42"/>
      <c r="NOY81" s="42"/>
      <c r="NOZ81" s="42"/>
      <c r="NPA81" s="42"/>
      <c r="NPB81" s="42"/>
      <c r="NPC81" s="42"/>
      <c r="NPD81" s="42"/>
      <c r="NPE81" s="42"/>
      <c r="NPF81" s="42"/>
      <c r="NPG81" s="42"/>
      <c r="NPH81" s="42"/>
      <c r="NPI81" s="42"/>
      <c r="NPJ81" s="42"/>
      <c r="NPK81" s="42"/>
      <c r="NPL81" s="42"/>
      <c r="NPM81" s="42"/>
      <c r="NPN81" s="42"/>
      <c r="NPO81" s="42"/>
      <c r="NPP81" s="42"/>
      <c r="NPQ81" s="42"/>
      <c r="NPR81" s="42"/>
      <c r="NPS81" s="42"/>
      <c r="NPT81" s="42"/>
      <c r="NPU81" s="42"/>
      <c r="NPV81" s="42"/>
      <c r="NPW81" s="42"/>
      <c r="NPX81" s="42"/>
      <c r="NPY81" s="42"/>
      <c r="NPZ81" s="42"/>
      <c r="NQA81" s="42"/>
      <c r="NQB81" s="42"/>
      <c r="NQC81" s="42"/>
      <c r="NQD81" s="42"/>
      <c r="NQE81" s="42"/>
      <c r="NQF81" s="42"/>
      <c r="NQG81" s="42"/>
      <c r="NQH81" s="42"/>
      <c r="NQI81" s="42"/>
      <c r="NQJ81" s="42"/>
      <c r="NQK81" s="42"/>
      <c r="NQL81" s="42"/>
      <c r="NQM81" s="42"/>
      <c r="NQN81" s="42"/>
      <c r="NQO81" s="42"/>
      <c r="NQP81" s="42"/>
      <c r="NQQ81" s="42"/>
      <c r="NQR81" s="42"/>
      <c r="NQS81" s="42"/>
      <c r="NQT81" s="42"/>
      <c r="NQU81" s="42"/>
      <c r="NQV81" s="42"/>
      <c r="NQW81" s="42"/>
      <c r="NQX81" s="42"/>
      <c r="NQY81" s="42"/>
      <c r="NQZ81" s="42"/>
      <c r="NRA81" s="42"/>
      <c r="NRB81" s="42"/>
      <c r="NRC81" s="42"/>
      <c r="NRD81" s="42"/>
      <c r="NRE81" s="42"/>
      <c r="NRF81" s="42"/>
      <c r="NRG81" s="42"/>
      <c r="NRH81" s="42"/>
      <c r="NRI81" s="42"/>
      <c r="NRJ81" s="42"/>
      <c r="NRK81" s="42"/>
      <c r="NRL81" s="42"/>
      <c r="NRM81" s="42"/>
      <c r="NRN81" s="42"/>
      <c r="NRO81" s="42"/>
      <c r="NRP81" s="42"/>
      <c r="NRQ81" s="42"/>
      <c r="NRR81" s="42"/>
      <c r="NRS81" s="42"/>
      <c r="NRT81" s="42"/>
      <c r="NRU81" s="42"/>
      <c r="NRV81" s="42"/>
      <c r="NRW81" s="42"/>
      <c r="NRX81" s="42"/>
      <c r="NRY81" s="42"/>
      <c r="NRZ81" s="42"/>
      <c r="NSA81" s="42"/>
      <c r="NSB81" s="42"/>
      <c r="NSC81" s="42"/>
      <c r="NSD81" s="42"/>
      <c r="NSE81" s="42"/>
      <c r="NSF81" s="42"/>
      <c r="NSG81" s="42"/>
      <c r="NSH81" s="42"/>
      <c r="NSI81" s="42"/>
      <c r="NSJ81" s="42"/>
      <c r="NSK81" s="42"/>
      <c r="NSL81" s="42"/>
      <c r="NSM81" s="42"/>
      <c r="NSN81" s="42"/>
      <c r="NSO81" s="42"/>
      <c r="NSP81" s="42"/>
      <c r="NSQ81" s="42"/>
      <c r="NSR81" s="42"/>
      <c r="NSS81" s="42"/>
      <c r="NST81" s="42"/>
      <c r="NSU81" s="42"/>
      <c r="NSV81" s="42"/>
      <c r="NSW81" s="42"/>
      <c r="NSX81" s="42"/>
      <c r="NSY81" s="42"/>
      <c r="NSZ81" s="42"/>
      <c r="NTA81" s="42"/>
      <c r="NTB81" s="42"/>
      <c r="NTC81" s="42"/>
      <c r="NTD81" s="42"/>
      <c r="NTE81" s="42"/>
      <c r="NTF81" s="42"/>
      <c r="NTG81" s="42"/>
      <c r="NTH81" s="42"/>
      <c r="NTI81" s="42"/>
      <c r="NTJ81" s="42"/>
      <c r="NTK81" s="42"/>
      <c r="NTL81" s="42"/>
      <c r="NTM81" s="42"/>
      <c r="NTN81" s="42"/>
      <c r="NTO81" s="42"/>
      <c r="NTP81" s="42"/>
      <c r="NTQ81" s="42"/>
      <c r="NTR81" s="42"/>
      <c r="NTS81" s="42"/>
      <c r="NTT81" s="42"/>
      <c r="NTU81" s="42"/>
      <c r="NTV81" s="42"/>
      <c r="NTW81" s="42"/>
      <c r="NTX81" s="42"/>
      <c r="NTY81" s="42"/>
      <c r="NTZ81" s="42"/>
      <c r="NUA81" s="42"/>
      <c r="NUB81" s="42"/>
      <c r="NUC81" s="42"/>
      <c r="NUD81" s="42"/>
      <c r="NUE81" s="42"/>
      <c r="NUF81" s="42"/>
      <c r="NUG81" s="42"/>
      <c r="NUH81" s="42"/>
      <c r="NUI81" s="42"/>
      <c r="NUJ81" s="42"/>
      <c r="NUK81" s="42"/>
      <c r="NUL81" s="42"/>
      <c r="NUM81" s="42"/>
      <c r="NUN81" s="42"/>
      <c r="NUO81" s="42"/>
      <c r="NUP81" s="42"/>
      <c r="NUQ81" s="42"/>
      <c r="NUR81" s="42"/>
      <c r="NUS81" s="42"/>
      <c r="NUT81" s="42"/>
      <c r="NUU81" s="42"/>
      <c r="NUV81" s="42"/>
      <c r="NUW81" s="42"/>
      <c r="NUX81" s="42"/>
      <c r="NUY81" s="42"/>
      <c r="NUZ81" s="42"/>
      <c r="NVA81" s="42"/>
      <c r="NVB81" s="42"/>
      <c r="NVC81" s="42"/>
      <c r="NVD81" s="42"/>
      <c r="NVE81" s="42"/>
      <c r="NVF81" s="42"/>
      <c r="NVG81" s="42"/>
      <c r="NVH81" s="42"/>
      <c r="NVI81" s="42"/>
      <c r="NVJ81" s="42"/>
      <c r="NVK81" s="42"/>
      <c r="NVL81" s="42"/>
      <c r="NVM81" s="42"/>
      <c r="NVN81" s="42"/>
      <c r="NVO81" s="42"/>
      <c r="NVP81" s="42"/>
      <c r="NVQ81" s="42"/>
      <c r="NVR81" s="42"/>
      <c r="NVS81" s="42"/>
      <c r="NVT81" s="42"/>
      <c r="NVU81" s="42"/>
      <c r="NVV81" s="42"/>
      <c r="NVW81" s="42"/>
      <c r="NVX81" s="42"/>
      <c r="NVY81" s="42"/>
      <c r="NVZ81" s="42"/>
      <c r="NWA81" s="42"/>
      <c r="NWB81" s="42"/>
      <c r="NWC81" s="42"/>
      <c r="NWD81" s="42"/>
      <c r="NWE81" s="42"/>
      <c r="NWF81" s="42"/>
      <c r="NWG81" s="42"/>
      <c r="NWH81" s="42"/>
      <c r="NWI81" s="42"/>
      <c r="NWJ81" s="42"/>
      <c r="NWK81" s="42"/>
      <c r="NWL81" s="42"/>
      <c r="NWM81" s="42"/>
      <c r="NWN81" s="42"/>
      <c r="NWO81" s="42"/>
      <c r="NWP81" s="42"/>
      <c r="NWQ81" s="42"/>
      <c r="NWR81" s="42"/>
      <c r="NWS81" s="42"/>
      <c r="NWT81" s="42"/>
      <c r="NWU81" s="42"/>
      <c r="NWV81" s="42"/>
      <c r="NWW81" s="42"/>
      <c r="NWX81" s="42"/>
      <c r="NWY81" s="42"/>
      <c r="NWZ81" s="42"/>
      <c r="NXA81" s="42"/>
      <c r="NXB81" s="42"/>
      <c r="NXC81" s="42"/>
      <c r="NXD81" s="42"/>
      <c r="NXE81" s="42"/>
      <c r="NXF81" s="42"/>
      <c r="NXG81" s="42"/>
      <c r="NXH81" s="42"/>
      <c r="NXI81" s="42"/>
      <c r="NXJ81" s="42"/>
      <c r="NXK81" s="42"/>
      <c r="NXL81" s="42"/>
      <c r="NXM81" s="42"/>
      <c r="NXN81" s="42"/>
      <c r="NXO81" s="42"/>
      <c r="NXP81" s="42"/>
      <c r="NXQ81" s="42"/>
      <c r="NXR81" s="42"/>
      <c r="NXS81" s="42"/>
      <c r="NXT81" s="42"/>
      <c r="NXU81" s="42"/>
      <c r="NXV81" s="42"/>
      <c r="NXW81" s="42"/>
      <c r="NXX81" s="42"/>
      <c r="NXY81" s="42"/>
      <c r="NXZ81" s="42"/>
      <c r="NYA81" s="42"/>
      <c r="NYB81" s="42"/>
      <c r="NYC81" s="42"/>
      <c r="NYD81" s="42"/>
      <c r="NYE81" s="42"/>
      <c r="NYF81" s="42"/>
      <c r="NYG81" s="42"/>
      <c r="NYH81" s="42"/>
      <c r="NYI81" s="42"/>
      <c r="NYJ81" s="42"/>
      <c r="NYK81" s="42"/>
      <c r="NYL81" s="42"/>
      <c r="NYM81" s="42"/>
      <c r="NYN81" s="42"/>
      <c r="NYO81" s="42"/>
      <c r="NYP81" s="42"/>
      <c r="NYQ81" s="42"/>
      <c r="NYR81" s="42"/>
      <c r="NYS81" s="42"/>
      <c r="NYT81" s="42"/>
      <c r="NYU81" s="42"/>
      <c r="NYV81" s="42"/>
      <c r="NYW81" s="42"/>
      <c r="NYX81" s="42"/>
      <c r="NYY81" s="42"/>
      <c r="NYZ81" s="42"/>
      <c r="NZA81" s="42"/>
      <c r="NZB81" s="42"/>
      <c r="NZC81" s="42"/>
      <c r="NZD81" s="42"/>
      <c r="NZE81" s="42"/>
      <c r="NZF81" s="42"/>
      <c r="NZG81" s="42"/>
      <c r="NZH81" s="42"/>
      <c r="NZI81" s="42"/>
      <c r="NZJ81" s="42"/>
      <c r="NZK81" s="42"/>
      <c r="NZL81" s="42"/>
      <c r="NZM81" s="42"/>
      <c r="NZN81" s="42"/>
      <c r="NZO81" s="42"/>
      <c r="NZP81" s="42"/>
      <c r="NZQ81" s="42"/>
      <c r="NZR81" s="42"/>
      <c r="NZS81" s="42"/>
      <c r="NZT81" s="42"/>
      <c r="NZU81" s="42"/>
      <c r="NZV81" s="42"/>
      <c r="NZW81" s="42"/>
      <c r="NZX81" s="42"/>
      <c r="NZY81" s="42"/>
      <c r="NZZ81" s="42"/>
      <c r="OAA81" s="42"/>
      <c r="OAB81" s="42"/>
      <c r="OAC81" s="42"/>
      <c r="OAD81" s="42"/>
      <c r="OAE81" s="42"/>
      <c r="OAF81" s="42"/>
      <c r="OAG81" s="42"/>
      <c r="OAH81" s="42"/>
      <c r="OAI81" s="42"/>
      <c r="OAJ81" s="42"/>
      <c r="OAK81" s="42"/>
      <c r="OAL81" s="42"/>
      <c r="OAM81" s="42"/>
      <c r="OAN81" s="42"/>
      <c r="OAO81" s="42"/>
      <c r="OAP81" s="42"/>
      <c r="OAQ81" s="42"/>
      <c r="OAR81" s="42"/>
      <c r="OAS81" s="42"/>
      <c r="OAT81" s="42"/>
      <c r="OAU81" s="42"/>
      <c r="OAV81" s="42"/>
      <c r="OAW81" s="42"/>
      <c r="OAX81" s="42"/>
      <c r="OAY81" s="42"/>
      <c r="OAZ81" s="42"/>
      <c r="OBA81" s="42"/>
      <c r="OBB81" s="42"/>
      <c r="OBC81" s="42"/>
      <c r="OBD81" s="42"/>
      <c r="OBE81" s="42"/>
      <c r="OBF81" s="42"/>
      <c r="OBG81" s="42"/>
      <c r="OBH81" s="42"/>
      <c r="OBI81" s="42"/>
      <c r="OBJ81" s="42"/>
      <c r="OBK81" s="42"/>
      <c r="OBL81" s="42"/>
      <c r="OBM81" s="42"/>
      <c r="OBN81" s="42"/>
      <c r="OBO81" s="42"/>
      <c r="OBP81" s="42"/>
      <c r="OBQ81" s="42"/>
      <c r="OBR81" s="42"/>
      <c r="OBS81" s="42"/>
      <c r="OBT81" s="42"/>
      <c r="OBU81" s="42"/>
      <c r="OBV81" s="42"/>
      <c r="OBW81" s="42"/>
      <c r="OBX81" s="42"/>
      <c r="OBY81" s="42"/>
      <c r="OBZ81" s="42"/>
      <c r="OCA81" s="42"/>
      <c r="OCB81" s="42"/>
      <c r="OCC81" s="42"/>
      <c r="OCD81" s="42"/>
      <c r="OCE81" s="42"/>
      <c r="OCF81" s="42"/>
      <c r="OCG81" s="42"/>
      <c r="OCH81" s="42"/>
      <c r="OCI81" s="42"/>
      <c r="OCJ81" s="42"/>
      <c r="OCK81" s="42"/>
      <c r="OCL81" s="42"/>
      <c r="OCM81" s="42"/>
      <c r="OCN81" s="42"/>
      <c r="OCO81" s="42"/>
      <c r="OCP81" s="42"/>
      <c r="OCQ81" s="42"/>
      <c r="OCR81" s="42"/>
      <c r="OCS81" s="42"/>
      <c r="OCT81" s="42"/>
      <c r="OCU81" s="42"/>
      <c r="OCV81" s="42"/>
      <c r="OCW81" s="42"/>
      <c r="OCX81" s="42"/>
      <c r="OCY81" s="42"/>
      <c r="OCZ81" s="42"/>
      <c r="ODA81" s="42"/>
      <c r="ODB81" s="42"/>
      <c r="ODC81" s="42"/>
      <c r="ODD81" s="42"/>
      <c r="ODE81" s="42"/>
      <c r="ODF81" s="42"/>
      <c r="ODG81" s="42"/>
      <c r="ODH81" s="42"/>
      <c r="ODI81" s="42"/>
      <c r="ODJ81" s="42"/>
      <c r="ODK81" s="42"/>
      <c r="ODL81" s="42"/>
      <c r="ODM81" s="42"/>
      <c r="ODN81" s="42"/>
      <c r="ODO81" s="42"/>
      <c r="ODP81" s="42"/>
      <c r="ODQ81" s="42"/>
      <c r="ODR81" s="42"/>
      <c r="ODS81" s="42"/>
      <c r="ODT81" s="42"/>
      <c r="ODU81" s="42"/>
      <c r="ODV81" s="42"/>
      <c r="ODW81" s="42"/>
      <c r="ODX81" s="42"/>
      <c r="ODY81" s="42"/>
      <c r="ODZ81" s="42"/>
      <c r="OEA81" s="42"/>
      <c r="OEB81" s="42"/>
      <c r="OEC81" s="42"/>
      <c r="OED81" s="42"/>
      <c r="OEE81" s="42"/>
      <c r="OEF81" s="42"/>
      <c r="OEG81" s="42"/>
      <c r="OEH81" s="42"/>
      <c r="OEI81" s="42"/>
      <c r="OEJ81" s="42"/>
      <c r="OEK81" s="42"/>
      <c r="OEL81" s="42"/>
      <c r="OEM81" s="42"/>
      <c r="OEN81" s="42"/>
      <c r="OEO81" s="42"/>
      <c r="OEP81" s="42"/>
      <c r="OEQ81" s="42"/>
      <c r="OER81" s="42"/>
      <c r="OES81" s="42"/>
      <c r="OET81" s="42"/>
      <c r="OEU81" s="42"/>
      <c r="OEV81" s="42"/>
      <c r="OEW81" s="42"/>
      <c r="OEX81" s="42"/>
      <c r="OEY81" s="42"/>
      <c r="OEZ81" s="42"/>
      <c r="OFA81" s="42"/>
      <c r="OFB81" s="42"/>
      <c r="OFC81" s="42"/>
      <c r="OFD81" s="42"/>
      <c r="OFE81" s="42"/>
      <c r="OFF81" s="42"/>
      <c r="OFG81" s="42"/>
      <c r="OFH81" s="42"/>
      <c r="OFI81" s="42"/>
      <c r="OFJ81" s="42"/>
      <c r="OFK81" s="42"/>
      <c r="OFL81" s="42"/>
      <c r="OFM81" s="42"/>
      <c r="OFN81" s="42"/>
      <c r="OFO81" s="42"/>
      <c r="OFP81" s="42"/>
      <c r="OFQ81" s="42"/>
      <c r="OFR81" s="42"/>
      <c r="OFS81" s="42"/>
      <c r="OFT81" s="42"/>
      <c r="OFU81" s="42"/>
      <c r="OFV81" s="42"/>
      <c r="OFW81" s="42"/>
      <c r="OFX81" s="42"/>
      <c r="OFY81" s="42"/>
      <c r="OFZ81" s="42"/>
      <c r="OGA81" s="42"/>
      <c r="OGB81" s="42"/>
      <c r="OGC81" s="42"/>
      <c r="OGD81" s="42"/>
      <c r="OGE81" s="42"/>
      <c r="OGF81" s="42"/>
      <c r="OGG81" s="42"/>
      <c r="OGH81" s="42"/>
      <c r="OGI81" s="42"/>
      <c r="OGJ81" s="42"/>
      <c r="OGK81" s="42"/>
      <c r="OGL81" s="42"/>
      <c r="OGM81" s="42"/>
      <c r="OGN81" s="42"/>
      <c r="OGO81" s="42"/>
      <c r="OGP81" s="42"/>
      <c r="OGQ81" s="42"/>
      <c r="OGR81" s="42"/>
      <c r="OGS81" s="42"/>
      <c r="OGT81" s="42"/>
      <c r="OGU81" s="42"/>
      <c r="OGV81" s="42"/>
      <c r="OGW81" s="42"/>
      <c r="OGX81" s="42"/>
      <c r="OGY81" s="42"/>
      <c r="OGZ81" s="42"/>
      <c r="OHA81" s="42"/>
      <c r="OHB81" s="42"/>
      <c r="OHC81" s="42"/>
      <c r="OHD81" s="42"/>
      <c r="OHE81" s="42"/>
      <c r="OHF81" s="42"/>
      <c r="OHG81" s="42"/>
      <c r="OHH81" s="42"/>
      <c r="OHI81" s="42"/>
      <c r="OHJ81" s="42"/>
      <c r="OHK81" s="42"/>
      <c r="OHL81" s="42"/>
      <c r="OHM81" s="42"/>
      <c r="OHN81" s="42"/>
      <c r="OHO81" s="42"/>
      <c r="OHP81" s="42"/>
      <c r="OHQ81" s="42"/>
      <c r="OHR81" s="42"/>
      <c r="OHS81" s="42"/>
      <c r="OHT81" s="42"/>
      <c r="OHU81" s="42"/>
      <c r="OHV81" s="42"/>
      <c r="OHW81" s="42"/>
      <c r="OHX81" s="42"/>
      <c r="OHY81" s="42"/>
      <c r="OHZ81" s="42"/>
      <c r="OIA81" s="42"/>
      <c r="OIB81" s="42"/>
      <c r="OIC81" s="42"/>
      <c r="OID81" s="42"/>
      <c r="OIE81" s="42"/>
      <c r="OIF81" s="42"/>
      <c r="OIG81" s="42"/>
      <c r="OIH81" s="42"/>
      <c r="OII81" s="42"/>
      <c r="OIJ81" s="42"/>
      <c r="OIK81" s="42"/>
      <c r="OIL81" s="42"/>
      <c r="OIM81" s="42"/>
      <c r="OIN81" s="42"/>
      <c r="OIO81" s="42"/>
      <c r="OIP81" s="42"/>
      <c r="OIQ81" s="42"/>
      <c r="OIR81" s="42"/>
      <c r="OIS81" s="42"/>
      <c r="OIT81" s="42"/>
      <c r="OIU81" s="42"/>
      <c r="OIV81" s="42"/>
      <c r="OIW81" s="42"/>
      <c r="OIX81" s="42"/>
      <c r="OIY81" s="42"/>
      <c r="OIZ81" s="42"/>
      <c r="OJA81" s="42"/>
      <c r="OJB81" s="42"/>
      <c r="OJC81" s="42"/>
      <c r="OJD81" s="42"/>
      <c r="OJE81" s="42"/>
      <c r="OJF81" s="42"/>
      <c r="OJG81" s="42"/>
      <c r="OJH81" s="42"/>
      <c r="OJI81" s="42"/>
      <c r="OJJ81" s="42"/>
      <c r="OJK81" s="42"/>
      <c r="OJL81" s="42"/>
      <c r="OJM81" s="42"/>
      <c r="OJN81" s="42"/>
      <c r="OJO81" s="42"/>
      <c r="OJP81" s="42"/>
      <c r="OJQ81" s="42"/>
      <c r="OJR81" s="42"/>
      <c r="OJS81" s="42"/>
      <c r="OJT81" s="42"/>
      <c r="OJU81" s="42"/>
      <c r="OJV81" s="42"/>
      <c r="OJW81" s="42"/>
      <c r="OJX81" s="42"/>
      <c r="OJY81" s="42"/>
      <c r="OJZ81" s="42"/>
      <c r="OKA81" s="42"/>
      <c r="OKB81" s="42"/>
      <c r="OKC81" s="42"/>
      <c r="OKD81" s="42"/>
      <c r="OKE81" s="42"/>
      <c r="OKF81" s="42"/>
      <c r="OKG81" s="42"/>
      <c r="OKH81" s="42"/>
      <c r="OKI81" s="42"/>
      <c r="OKJ81" s="42"/>
      <c r="OKK81" s="42"/>
      <c r="OKL81" s="42"/>
      <c r="OKM81" s="42"/>
      <c r="OKN81" s="42"/>
      <c r="OKO81" s="42"/>
      <c r="OKP81" s="42"/>
      <c r="OKQ81" s="42"/>
      <c r="OKR81" s="42"/>
      <c r="OKS81" s="42"/>
      <c r="OKT81" s="42"/>
      <c r="OKU81" s="42"/>
      <c r="OKV81" s="42"/>
      <c r="OKW81" s="42"/>
      <c r="OKX81" s="42"/>
      <c r="OKY81" s="42"/>
      <c r="OKZ81" s="42"/>
      <c r="OLA81" s="42"/>
      <c r="OLB81" s="42"/>
      <c r="OLC81" s="42"/>
      <c r="OLD81" s="42"/>
      <c r="OLE81" s="42"/>
      <c r="OLF81" s="42"/>
      <c r="OLG81" s="42"/>
      <c r="OLH81" s="42"/>
      <c r="OLI81" s="42"/>
      <c r="OLJ81" s="42"/>
      <c r="OLK81" s="42"/>
      <c r="OLL81" s="42"/>
      <c r="OLM81" s="42"/>
      <c r="OLN81" s="42"/>
      <c r="OLO81" s="42"/>
      <c r="OLP81" s="42"/>
      <c r="OLQ81" s="42"/>
      <c r="OLR81" s="42"/>
      <c r="OLS81" s="42"/>
      <c r="OLT81" s="42"/>
      <c r="OLU81" s="42"/>
      <c r="OLV81" s="42"/>
      <c r="OLW81" s="42"/>
      <c r="OLX81" s="42"/>
      <c r="OLY81" s="42"/>
      <c r="OLZ81" s="42"/>
      <c r="OMA81" s="42"/>
      <c r="OMB81" s="42"/>
      <c r="OMC81" s="42"/>
      <c r="OMD81" s="42"/>
      <c r="OME81" s="42"/>
      <c r="OMF81" s="42"/>
      <c r="OMG81" s="42"/>
      <c r="OMH81" s="42"/>
      <c r="OMI81" s="42"/>
      <c r="OMJ81" s="42"/>
      <c r="OMK81" s="42"/>
      <c r="OML81" s="42"/>
      <c r="OMM81" s="42"/>
      <c r="OMN81" s="42"/>
      <c r="OMO81" s="42"/>
      <c r="OMP81" s="42"/>
      <c r="OMQ81" s="42"/>
      <c r="OMR81" s="42"/>
      <c r="OMS81" s="42"/>
      <c r="OMT81" s="42"/>
      <c r="OMU81" s="42"/>
      <c r="OMV81" s="42"/>
      <c r="OMW81" s="42"/>
      <c r="OMX81" s="42"/>
      <c r="OMY81" s="42"/>
      <c r="OMZ81" s="42"/>
      <c r="ONA81" s="42"/>
      <c r="ONB81" s="42"/>
      <c r="ONC81" s="42"/>
      <c r="OND81" s="42"/>
      <c r="ONE81" s="42"/>
      <c r="ONF81" s="42"/>
      <c r="ONG81" s="42"/>
      <c r="ONH81" s="42"/>
      <c r="ONI81" s="42"/>
      <c r="ONJ81" s="42"/>
      <c r="ONK81" s="42"/>
      <c r="ONL81" s="42"/>
      <c r="ONM81" s="42"/>
      <c r="ONN81" s="42"/>
      <c r="ONO81" s="42"/>
      <c r="ONP81" s="42"/>
      <c r="ONQ81" s="42"/>
      <c r="ONR81" s="42"/>
      <c r="ONS81" s="42"/>
      <c r="ONT81" s="42"/>
      <c r="ONU81" s="42"/>
      <c r="ONV81" s="42"/>
      <c r="ONW81" s="42"/>
      <c r="ONX81" s="42"/>
      <c r="ONY81" s="42"/>
      <c r="ONZ81" s="42"/>
      <c r="OOA81" s="42"/>
      <c r="OOB81" s="42"/>
      <c r="OOC81" s="42"/>
      <c r="OOD81" s="42"/>
      <c r="OOE81" s="42"/>
      <c r="OOF81" s="42"/>
      <c r="OOG81" s="42"/>
      <c r="OOH81" s="42"/>
      <c r="OOI81" s="42"/>
      <c r="OOJ81" s="42"/>
      <c r="OOK81" s="42"/>
      <c r="OOL81" s="42"/>
      <c r="OOM81" s="42"/>
      <c r="OON81" s="42"/>
      <c r="OOO81" s="42"/>
      <c r="OOP81" s="42"/>
      <c r="OOQ81" s="42"/>
      <c r="OOR81" s="42"/>
      <c r="OOS81" s="42"/>
      <c r="OOT81" s="42"/>
      <c r="OOU81" s="42"/>
      <c r="OOV81" s="42"/>
      <c r="OOW81" s="42"/>
      <c r="OOX81" s="42"/>
      <c r="OOY81" s="42"/>
      <c r="OOZ81" s="42"/>
      <c r="OPA81" s="42"/>
      <c r="OPB81" s="42"/>
      <c r="OPC81" s="42"/>
      <c r="OPD81" s="42"/>
      <c r="OPE81" s="42"/>
      <c r="OPF81" s="42"/>
      <c r="OPG81" s="42"/>
      <c r="OPH81" s="42"/>
      <c r="OPI81" s="42"/>
      <c r="OPJ81" s="42"/>
      <c r="OPK81" s="42"/>
      <c r="OPL81" s="42"/>
      <c r="OPM81" s="42"/>
      <c r="OPN81" s="42"/>
      <c r="OPO81" s="42"/>
      <c r="OPP81" s="42"/>
      <c r="OPQ81" s="42"/>
      <c r="OPR81" s="42"/>
      <c r="OPS81" s="42"/>
      <c r="OPT81" s="42"/>
      <c r="OPU81" s="42"/>
      <c r="OPV81" s="42"/>
      <c r="OPW81" s="42"/>
      <c r="OPX81" s="42"/>
      <c r="OPY81" s="42"/>
      <c r="OPZ81" s="42"/>
      <c r="OQA81" s="42"/>
      <c r="OQB81" s="42"/>
      <c r="OQC81" s="42"/>
      <c r="OQD81" s="42"/>
      <c r="OQE81" s="42"/>
      <c r="OQF81" s="42"/>
      <c r="OQG81" s="42"/>
      <c r="OQH81" s="42"/>
      <c r="OQI81" s="42"/>
      <c r="OQJ81" s="42"/>
      <c r="OQK81" s="42"/>
      <c r="OQL81" s="42"/>
      <c r="OQM81" s="42"/>
      <c r="OQN81" s="42"/>
      <c r="OQO81" s="42"/>
      <c r="OQP81" s="42"/>
      <c r="OQQ81" s="42"/>
      <c r="OQR81" s="42"/>
      <c r="OQS81" s="42"/>
      <c r="OQT81" s="42"/>
      <c r="OQU81" s="42"/>
      <c r="OQV81" s="42"/>
      <c r="OQW81" s="42"/>
      <c r="OQX81" s="42"/>
      <c r="OQY81" s="42"/>
      <c r="OQZ81" s="42"/>
      <c r="ORA81" s="42"/>
      <c r="ORB81" s="42"/>
      <c r="ORC81" s="42"/>
      <c r="ORD81" s="42"/>
      <c r="ORE81" s="42"/>
      <c r="ORF81" s="42"/>
      <c r="ORG81" s="42"/>
      <c r="ORH81" s="42"/>
      <c r="ORI81" s="42"/>
      <c r="ORJ81" s="42"/>
      <c r="ORK81" s="42"/>
      <c r="ORL81" s="42"/>
      <c r="ORM81" s="42"/>
      <c r="ORN81" s="42"/>
      <c r="ORO81" s="42"/>
      <c r="ORP81" s="42"/>
      <c r="ORQ81" s="42"/>
      <c r="ORR81" s="42"/>
      <c r="ORS81" s="42"/>
      <c r="ORT81" s="42"/>
      <c r="ORU81" s="42"/>
      <c r="ORV81" s="42"/>
      <c r="ORW81" s="42"/>
      <c r="ORX81" s="42"/>
      <c r="ORY81" s="42"/>
      <c r="ORZ81" s="42"/>
      <c r="OSA81" s="42"/>
      <c r="OSB81" s="42"/>
      <c r="OSC81" s="42"/>
      <c r="OSD81" s="42"/>
      <c r="OSE81" s="42"/>
      <c r="OSF81" s="42"/>
      <c r="OSG81" s="42"/>
      <c r="OSH81" s="42"/>
      <c r="OSI81" s="42"/>
      <c r="OSJ81" s="42"/>
      <c r="OSK81" s="42"/>
      <c r="OSL81" s="42"/>
      <c r="OSM81" s="42"/>
      <c r="OSN81" s="42"/>
      <c r="OSO81" s="42"/>
      <c r="OSP81" s="42"/>
      <c r="OSQ81" s="42"/>
      <c r="OSR81" s="42"/>
      <c r="OSS81" s="42"/>
      <c r="OST81" s="42"/>
      <c r="OSU81" s="42"/>
      <c r="OSV81" s="42"/>
      <c r="OSW81" s="42"/>
      <c r="OSX81" s="42"/>
      <c r="OSY81" s="42"/>
      <c r="OSZ81" s="42"/>
      <c r="OTA81" s="42"/>
      <c r="OTB81" s="42"/>
      <c r="OTC81" s="42"/>
      <c r="OTD81" s="42"/>
      <c r="OTE81" s="42"/>
      <c r="OTF81" s="42"/>
      <c r="OTG81" s="42"/>
      <c r="OTH81" s="42"/>
      <c r="OTI81" s="42"/>
      <c r="OTJ81" s="42"/>
      <c r="OTK81" s="42"/>
      <c r="OTL81" s="42"/>
      <c r="OTM81" s="42"/>
      <c r="OTN81" s="42"/>
      <c r="OTO81" s="42"/>
      <c r="OTP81" s="42"/>
      <c r="OTQ81" s="42"/>
      <c r="OTR81" s="42"/>
      <c r="OTS81" s="42"/>
      <c r="OTT81" s="42"/>
      <c r="OTU81" s="42"/>
      <c r="OTV81" s="42"/>
      <c r="OTW81" s="42"/>
      <c r="OTX81" s="42"/>
      <c r="OTY81" s="42"/>
      <c r="OTZ81" s="42"/>
      <c r="OUA81" s="42"/>
      <c r="OUB81" s="42"/>
      <c r="OUC81" s="42"/>
      <c r="OUD81" s="42"/>
      <c r="OUE81" s="42"/>
      <c r="OUF81" s="42"/>
      <c r="OUG81" s="42"/>
      <c r="OUH81" s="42"/>
      <c r="OUI81" s="42"/>
      <c r="OUJ81" s="42"/>
      <c r="OUK81" s="42"/>
      <c r="OUL81" s="42"/>
      <c r="OUM81" s="42"/>
      <c r="OUN81" s="42"/>
      <c r="OUO81" s="42"/>
      <c r="OUP81" s="42"/>
      <c r="OUQ81" s="42"/>
      <c r="OUR81" s="42"/>
      <c r="OUS81" s="42"/>
      <c r="OUT81" s="42"/>
      <c r="OUU81" s="42"/>
      <c r="OUV81" s="42"/>
      <c r="OUW81" s="42"/>
      <c r="OUX81" s="42"/>
      <c r="OUY81" s="42"/>
      <c r="OUZ81" s="42"/>
      <c r="OVA81" s="42"/>
      <c r="OVB81" s="42"/>
      <c r="OVC81" s="42"/>
      <c r="OVD81" s="42"/>
      <c r="OVE81" s="42"/>
      <c r="OVF81" s="42"/>
      <c r="OVG81" s="42"/>
      <c r="OVH81" s="42"/>
      <c r="OVI81" s="42"/>
      <c r="OVJ81" s="42"/>
      <c r="OVK81" s="42"/>
      <c r="OVL81" s="42"/>
      <c r="OVM81" s="42"/>
      <c r="OVN81" s="42"/>
      <c r="OVO81" s="42"/>
      <c r="OVP81" s="42"/>
      <c r="OVQ81" s="42"/>
      <c r="OVR81" s="42"/>
      <c r="OVS81" s="42"/>
      <c r="OVT81" s="42"/>
      <c r="OVU81" s="42"/>
      <c r="OVV81" s="42"/>
      <c r="OVW81" s="42"/>
      <c r="OVX81" s="42"/>
      <c r="OVY81" s="42"/>
      <c r="OVZ81" s="42"/>
      <c r="OWA81" s="42"/>
      <c r="OWB81" s="42"/>
      <c r="OWC81" s="42"/>
      <c r="OWD81" s="42"/>
      <c r="OWE81" s="42"/>
      <c r="OWF81" s="42"/>
      <c r="OWG81" s="42"/>
      <c r="OWH81" s="42"/>
      <c r="OWI81" s="42"/>
      <c r="OWJ81" s="42"/>
      <c r="OWK81" s="42"/>
      <c r="OWL81" s="42"/>
      <c r="OWM81" s="42"/>
      <c r="OWN81" s="42"/>
      <c r="OWO81" s="42"/>
      <c r="OWP81" s="42"/>
      <c r="OWQ81" s="42"/>
      <c r="OWR81" s="42"/>
      <c r="OWS81" s="42"/>
      <c r="OWT81" s="42"/>
      <c r="OWU81" s="42"/>
      <c r="OWV81" s="42"/>
      <c r="OWW81" s="42"/>
      <c r="OWX81" s="42"/>
      <c r="OWY81" s="42"/>
      <c r="OWZ81" s="42"/>
      <c r="OXA81" s="42"/>
      <c r="OXB81" s="42"/>
      <c r="OXC81" s="42"/>
      <c r="OXD81" s="42"/>
      <c r="OXE81" s="42"/>
      <c r="OXF81" s="42"/>
      <c r="OXG81" s="42"/>
      <c r="OXH81" s="42"/>
      <c r="OXI81" s="42"/>
      <c r="OXJ81" s="42"/>
      <c r="OXK81" s="42"/>
      <c r="OXL81" s="42"/>
      <c r="OXM81" s="42"/>
      <c r="OXN81" s="42"/>
      <c r="OXO81" s="42"/>
      <c r="OXP81" s="42"/>
      <c r="OXQ81" s="42"/>
      <c r="OXR81" s="42"/>
      <c r="OXS81" s="42"/>
      <c r="OXT81" s="42"/>
      <c r="OXU81" s="42"/>
      <c r="OXV81" s="42"/>
      <c r="OXW81" s="42"/>
      <c r="OXX81" s="42"/>
      <c r="OXY81" s="42"/>
      <c r="OXZ81" s="42"/>
      <c r="OYA81" s="42"/>
      <c r="OYB81" s="42"/>
      <c r="OYC81" s="42"/>
      <c r="OYD81" s="42"/>
      <c r="OYE81" s="42"/>
      <c r="OYF81" s="42"/>
      <c r="OYG81" s="42"/>
      <c r="OYH81" s="42"/>
      <c r="OYI81" s="42"/>
      <c r="OYJ81" s="42"/>
      <c r="OYK81" s="42"/>
      <c r="OYL81" s="42"/>
      <c r="OYM81" s="42"/>
      <c r="OYN81" s="42"/>
      <c r="OYO81" s="42"/>
      <c r="OYP81" s="42"/>
      <c r="OYQ81" s="42"/>
      <c r="OYR81" s="42"/>
      <c r="OYS81" s="42"/>
      <c r="OYT81" s="42"/>
      <c r="OYU81" s="42"/>
      <c r="OYV81" s="42"/>
      <c r="OYW81" s="42"/>
      <c r="OYX81" s="42"/>
      <c r="OYY81" s="42"/>
      <c r="OYZ81" s="42"/>
      <c r="OZA81" s="42"/>
      <c r="OZB81" s="42"/>
      <c r="OZC81" s="42"/>
      <c r="OZD81" s="42"/>
      <c r="OZE81" s="42"/>
      <c r="OZF81" s="42"/>
      <c r="OZG81" s="42"/>
      <c r="OZH81" s="42"/>
      <c r="OZI81" s="42"/>
      <c r="OZJ81" s="42"/>
      <c r="OZK81" s="42"/>
      <c r="OZL81" s="42"/>
      <c r="OZM81" s="42"/>
      <c r="OZN81" s="42"/>
      <c r="OZO81" s="42"/>
      <c r="OZP81" s="42"/>
      <c r="OZQ81" s="42"/>
      <c r="OZR81" s="42"/>
      <c r="OZS81" s="42"/>
      <c r="OZT81" s="42"/>
      <c r="OZU81" s="42"/>
      <c r="OZV81" s="42"/>
      <c r="OZW81" s="42"/>
      <c r="OZX81" s="42"/>
      <c r="OZY81" s="42"/>
      <c r="OZZ81" s="42"/>
      <c r="PAA81" s="42"/>
      <c r="PAB81" s="42"/>
      <c r="PAC81" s="42"/>
      <c r="PAD81" s="42"/>
      <c r="PAE81" s="42"/>
      <c r="PAF81" s="42"/>
      <c r="PAG81" s="42"/>
      <c r="PAH81" s="42"/>
      <c r="PAI81" s="42"/>
      <c r="PAJ81" s="42"/>
      <c r="PAK81" s="42"/>
      <c r="PAL81" s="42"/>
      <c r="PAM81" s="42"/>
      <c r="PAN81" s="42"/>
      <c r="PAO81" s="42"/>
      <c r="PAP81" s="42"/>
      <c r="PAQ81" s="42"/>
      <c r="PAR81" s="42"/>
      <c r="PAS81" s="42"/>
      <c r="PAT81" s="42"/>
      <c r="PAU81" s="42"/>
      <c r="PAV81" s="42"/>
      <c r="PAW81" s="42"/>
      <c r="PAX81" s="42"/>
      <c r="PAY81" s="42"/>
      <c r="PAZ81" s="42"/>
      <c r="PBA81" s="42"/>
      <c r="PBB81" s="42"/>
      <c r="PBC81" s="42"/>
      <c r="PBD81" s="42"/>
      <c r="PBE81" s="42"/>
      <c r="PBF81" s="42"/>
      <c r="PBG81" s="42"/>
      <c r="PBH81" s="42"/>
      <c r="PBI81" s="42"/>
      <c r="PBJ81" s="42"/>
      <c r="PBK81" s="42"/>
      <c r="PBL81" s="42"/>
      <c r="PBM81" s="42"/>
      <c r="PBN81" s="42"/>
      <c r="PBO81" s="42"/>
      <c r="PBP81" s="42"/>
      <c r="PBQ81" s="42"/>
      <c r="PBR81" s="42"/>
      <c r="PBS81" s="42"/>
      <c r="PBT81" s="42"/>
      <c r="PBU81" s="42"/>
      <c r="PBV81" s="42"/>
      <c r="PBW81" s="42"/>
      <c r="PBX81" s="42"/>
      <c r="PBY81" s="42"/>
      <c r="PBZ81" s="42"/>
      <c r="PCA81" s="42"/>
      <c r="PCB81" s="42"/>
      <c r="PCC81" s="42"/>
      <c r="PCD81" s="42"/>
      <c r="PCE81" s="42"/>
      <c r="PCF81" s="42"/>
      <c r="PCG81" s="42"/>
      <c r="PCH81" s="42"/>
      <c r="PCI81" s="42"/>
      <c r="PCJ81" s="42"/>
      <c r="PCK81" s="42"/>
      <c r="PCL81" s="42"/>
      <c r="PCM81" s="42"/>
      <c r="PCN81" s="42"/>
      <c r="PCO81" s="42"/>
      <c r="PCP81" s="42"/>
      <c r="PCQ81" s="42"/>
      <c r="PCR81" s="42"/>
      <c r="PCS81" s="42"/>
      <c r="PCT81" s="42"/>
      <c r="PCU81" s="42"/>
      <c r="PCV81" s="42"/>
      <c r="PCW81" s="42"/>
      <c r="PCX81" s="42"/>
      <c r="PCY81" s="42"/>
      <c r="PCZ81" s="42"/>
      <c r="PDA81" s="42"/>
      <c r="PDB81" s="42"/>
      <c r="PDC81" s="42"/>
      <c r="PDD81" s="42"/>
      <c r="PDE81" s="42"/>
      <c r="PDF81" s="42"/>
      <c r="PDG81" s="42"/>
      <c r="PDH81" s="42"/>
      <c r="PDI81" s="42"/>
      <c r="PDJ81" s="42"/>
      <c r="PDK81" s="42"/>
      <c r="PDL81" s="42"/>
      <c r="PDM81" s="42"/>
      <c r="PDN81" s="42"/>
      <c r="PDO81" s="42"/>
      <c r="PDP81" s="42"/>
      <c r="PDQ81" s="42"/>
      <c r="PDR81" s="42"/>
      <c r="PDS81" s="42"/>
      <c r="PDT81" s="42"/>
      <c r="PDU81" s="42"/>
      <c r="PDV81" s="42"/>
      <c r="PDW81" s="42"/>
      <c r="PDX81" s="42"/>
      <c r="PDY81" s="42"/>
      <c r="PDZ81" s="42"/>
      <c r="PEA81" s="42"/>
      <c r="PEB81" s="42"/>
      <c r="PEC81" s="42"/>
      <c r="PED81" s="42"/>
      <c r="PEE81" s="42"/>
      <c r="PEF81" s="42"/>
      <c r="PEG81" s="42"/>
      <c r="PEH81" s="42"/>
      <c r="PEI81" s="42"/>
      <c r="PEJ81" s="42"/>
      <c r="PEK81" s="42"/>
      <c r="PEL81" s="42"/>
      <c r="PEM81" s="42"/>
      <c r="PEN81" s="42"/>
      <c r="PEO81" s="42"/>
      <c r="PEP81" s="42"/>
      <c r="PEQ81" s="42"/>
      <c r="PER81" s="42"/>
      <c r="PES81" s="42"/>
      <c r="PET81" s="42"/>
      <c r="PEU81" s="42"/>
      <c r="PEV81" s="42"/>
      <c r="PEW81" s="42"/>
      <c r="PEX81" s="42"/>
      <c r="PEY81" s="42"/>
      <c r="PEZ81" s="42"/>
      <c r="PFA81" s="42"/>
      <c r="PFB81" s="42"/>
      <c r="PFC81" s="42"/>
      <c r="PFD81" s="42"/>
      <c r="PFE81" s="42"/>
      <c r="PFF81" s="42"/>
      <c r="PFG81" s="42"/>
      <c r="PFH81" s="42"/>
      <c r="PFI81" s="42"/>
      <c r="PFJ81" s="42"/>
      <c r="PFK81" s="42"/>
      <c r="PFL81" s="42"/>
      <c r="PFM81" s="42"/>
      <c r="PFN81" s="42"/>
      <c r="PFO81" s="42"/>
      <c r="PFP81" s="42"/>
      <c r="PFQ81" s="42"/>
      <c r="PFR81" s="42"/>
      <c r="PFS81" s="42"/>
      <c r="PFT81" s="42"/>
      <c r="PFU81" s="42"/>
      <c r="PFV81" s="42"/>
      <c r="PFW81" s="42"/>
      <c r="PFX81" s="42"/>
      <c r="PFY81" s="42"/>
      <c r="PFZ81" s="42"/>
      <c r="PGA81" s="42"/>
      <c r="PGB81" s="42"/>
      <c r="PGC81" s="42"/>
      <c r="PGD81" s="42"/>
      <c r="PGE81" s="42"/>
      <c r="PGF81" s="42"/>
      <c r="PGG81" s="42"/>
      <c r="PGH81" s="42"/>
      <c r="PGI81" s="42"/>
      <c r="PGJ81" s="42"/>
      <c r="PGK81" s="42"/>
      <c r="PGL81" s="42"/>
      <c r="PGM81" s="42"/>
      <c r="PGN81" s="42"/>
      <c r="PGO81" s="42"/>
      <c r="PGP81" s="42"/>
      <c r="PGQ81" s="42"/>
      <c r="PGR81" s="42"/>
      <c r="PGS81" s="42"/>
      <c r="PGT81" s="42"/>
      <c r="PGU81" s="42"/>
      <c r="PGV81" s="42"/>
      <c r="PGW81" s="42"/>
      <c r="PGX81" s="42"/>
      <c r="PGY81" s="42"/>
      <c r="PGZ81" s="42"/>
      <c r="PHA81" s="42"/>
      <c r="PHB81" s="42"/>
      <c r="PHC81" s="42"/>
      <c r="PHD81" s="42"/>
      <c r="PHE81" s="42"/>
      <c r="PHF81" s="42"/>
      <c r="PHG81" s="42"/>
      <c r="PHH81" s="42"/>
      <c r="PHI81" s="42"/>
      <c r="PHJ81" s="42"/>
      <c r="PHK81" s="42"/>
      <c r="PHL81" s="42"/>
      <c r="PHM81" s="42"/>
      <c r="PHN81" s="42"/>
      <c r="PHO81" s="42"/>
      <c r="PHP81" s="42"/>
      <c r="PHQ81" s="42"/>
      <c r="PHR81" s="42"/>
      <c r="PHS81" s="42"/>
      <c r="PHT81" s="42"/>
      <c r="PHU81" s="42"/>
      <c r="PHV81" s="42"/>
      <c r="PHW81" s="42"/>
      <c r="PHX81" s="42"/>
      <c r="PHY81" s="42"/>
      <c r="PHZ81" s="42"/>
      <c r="PIA81" s="42"/>
      <c r="PIB81" s="42"/>
      <c r="PIC81" s="42"/>
      <c r="PID81" s="42"/>
      <c r="PIE81" s="42"/>
      <c r="PIF81" s="42"/>
      <c r="PIG81" s="42"/>
      <c r="PIH81" s="42"/>
      <c r="PII81" s="42"/>
      <c r="PIJ81" s="42"/>
      <c r="PIK81" s="42"/>
      <c r="PIL81" s="42"/>
      <c r="PIM81" s="42"/>
      <c r="PIN81" s="42"/>
      <c r="PIO81" s="42"/>
      <c r="PIP81" s="42"/>
      <c r="PIQ81" s="42"/>
      <c r="PIR81" s="42"/>
      <c r="PIS81" s="42"/>
      <c r="PIT81" s="42"/>
      <c r="PIU81" s="42"/>
      <c r="PIV81" s="42"/>
      <c r="PIW81" s="42"/>
      <c r="PIX81" s="42"/>
      <c r="PIY81" s="42"/>
      <c r="PIZ81" s="42"/>
      <c r="PJA81" s="42"/>
      <c r="PJB81" s="42"/>
      <c r="PJC81" s="42"/>
      <c r="PJD81" s="42"/>
      <c r="PJE81" s="42"/>
      <c r="PJF81" s="42"/>
      <c r="PJG81" s="42"/>
      <c r="PJH81" s="42"/>
      <c r="PJI81" s="42"/>
      <c r="PJJ81" s="42"/>
      <c r="PJK81" s="42"/>
      <c r="PJL81" s="42"/>
      <c r="PJM81" s="42"/>
      <c r="PJN81" s="42"/>
      <c r="PJO81" s="42"/>
      <c r="PJP81" s="42"/>
      <c r="PJQ81" s="42"/>
      <c r="PJR81" s="42"/>
      <c r="PJS81" s="42"/>
      <c r="PJT81" s="42"/>
      <c r="PJU81" s="42"/>
      <c r="PJV81" s="42"/>
      <c r="PJW81" s="42"/>
      <c r="PJX81" s="42"/>
      <c r="PJY81" s="42"/>
      <c r="PJZ81" s="42"/>
      <c r="PKA81" s="42"/>
      <c r="PKB81" s="42"/>
      <c r="PKC81" s="42"/>
      <c r="PKD81" s="42"/>
      <c r="PKE81" s="42"/>
      <c r="PKF81" s="42"/>
      <c r="PKG81" s="42"/>
      <c r="PKH81" s="42"/>
      <c r="PKI81" s="42"/>
      <c r="PKJ81" s="42"/>
      <c r="PKK81" s="42"/>
      <c r="PKL81" s="42"/>
      <c r="PKM81" s="42"/>
      <c r="PKN81" s="42"/>
      <c r="PKO81" s="42"/>
      <c r="PKP81" s="42"/>
      <c r="PKQ81" s="42"/>
      <c r="PKR81" s="42"/>
      <c r="PKS81" s="42"/>
      <c r="PKT81" s="42"/>
      <c r="PKU81" s="42"/>
      <c r="PKV81" s="42"/>
      <c r="PKW81" s="42"/>
      <c r="PKX81" s="42"/>
      <c r="PKY81" s="42"/>
      <c r="PKZ81" s="42"/>
      <c r="PLA81" s="42"/>
      <c r="PLB81" s="42"/>
      <c r="PLC81" s="42"/>
      <c r="PLD81" s="42"/>
      <c r="PLE81" s="42"/>
      <c r="PLF81" s="42"/>
      <c r="PLG81" s="42"/>
      <c r="PLH81" s="42"/>
      <c r="PLI81" s="42"/>
      <c r="PLJ81" s="42"/>
      <c r="PLK81" s="42"/>
      <c r="PLL81" s="42"/>
      <c r="PLM81" s="42"/>
      <c r="PLN81" s="42"/>
      <c r="PLO81" s="42"/>
      <c r="PLP81" s="42"/>
      <c r="PLQ81" s="42"/>
      <c r="PLR81" s="42"/>
      <c r="PLS81" s="42"/>
      <c r="PLT81" s="42"/>
      <c r="PLU81" s="42"/>
      <c r="PLV81" s="42"/>
      <c r="PLW81" s="42"/>
      <c r="PLX81" s="42"/>
      <c r="PLY81" s="42"/>
      <c r="PLZ81" s="42"/>
      <c r="PMA81" s="42"/>
      <c r="PMB81" s="42"/>
      <c r="PMC81" s="42"/>
      <c r="PMD81" s="42"/>
      <c r="PME81" s="42"/>
      <c r="PMF81" s="42"/>
      <c r="PMG81" s="42"/>
      <c r="PMH81" s="42"/>
      <c r="PMI81" s="42"/>
      <c r="PMJ81" s="42"/>
      <c r="PMK81" s="42"/>
      <c r="PML81" s="42"/>
      <c r="PMM81" s="42"/>
      <c r="PMN81" s="42"/>
      <c r="PMO81" s="42"/>
      <c r="PMP81" s="42"/>
      <c r="PMQ81" s="42"/>
      <c r="PMR81" s="42"/>
      <c r="PMS81" s="42"/>
      <c r="PMT81" s="42"/>
      <c r="PMU81" s="42"/>
      <c r="PMV81" s="42"/>
      <c r="PMW81" s="42"/>
      <c r="PMX81" s="42"/>
      <c r="PMY81" s="42"/>
      <c r="PMZ81" s="42"/>
      <c r="PNA81" s="42"/>
      <c r="PNB81" s="42"/>
      <c r="PNC81" s="42"/>
      <c r="PND81" s="42"/>
      <c r="PNE81" s="42"/>
      <c r="PNF81" s="42"/>
      <c r="PNG81" s="42"/>
      <c r="PNH81" s="42"/>
      <c r="PNI81" s="42"/>
      <c r="PNJ81" s="42"/>
      <c r="PNK81" s="42"/>
      <c r="PNL81" s="42"/>
      <c r="PNM81" s="42"/>
      <c r="PNN81" s="42"/>
      <c r="PNO81" s="42"/>
      <c r="PNP81" s="42"/>
      <c r="PNQ81" s="42"/>
      <c r="PNR81" s="42"/>
      <c r="PNS81" s="42"/>
      <c r="PNT81" s="42"/>
      <c r="PNU81" s="42"/>
      <c r="PNV81" s="42"/>
      <c r="PNW81" s="42"/>
      <c r="PNX81" s="42"/>
      <c r="PNY81" s="42"/>
      <c r="PNZ81" s="42"/>
      <c r="POA81" s="42"/>
      <c r="POB81" s="42"/>
      <c r="POC81" s="42"/>
      <c r="POD81" s="42"/>
      <c r="POE81" s="42"/>
      <c r="POF81" s="42"/>
      <c r="POG81" s="42"/>
      <c r="POH81" s="42"/>
      <c r="POI81" s="42"/>
      <c r="POJ81" s="42"/>
      <c r="POK81" s="42"/>
      <c r="POL81" s="42"/>
      <c r="POM81" s="42"/>
      <c r="PON81" s="42"/>
      <c r="POO81" s="42"/>
      <c r="POP81" s="42"/>
      <c r="POQ81" s="42"/>
      <c r="POR81" s="42"/>
      <c r="POS81" s="42"/>
      <c r="POT81" s="42"/>
      <c r="POU81" s="42"/>
      <c r="POV81" s="42"/>
      <c r="POW81" s="42"/>
      <c r="POX81" s="42"/>
      <c r="POY81" s="42"/>
      <c r="POZ81" s="42"/>
      <c r="PPA81" s="42"/>
      <c r="PPB81" s="42"/>
      <c r="PPC81" s="42"/>
      <c r="PPD81" s="42"/>
      <c r="PPE81" s="42"/>
      <c r="PPF81" s="42"/>
      <c r="PPG81" s="42"/>
      <c r="PPH81" s="42"/>
      <c r="PPI81" s="42"/>
      <c r="PPJ81" s="42"/>
      <c r="PPK81" s="42"/>
      <c r="PPL81" s="42"/>
      <c r="PPM81" s="42"/>
      <c r="PPN81" s="42"/>
      <c r="PPO81" s="42"/>
      <c r="PPP81" s="42"/>
      <c r="PPQ81" s="42"/>
      <c r="PPR81" s="42"/>
      <c r="PPS81" s="42"/>
      <c r="PPT81" s="42"/>
      <c r="PPU81" s="42"/>
      <c r="PPV81" s="42"/>
      <c r="PPW81" s="42"/>
      <c r="PPX81" s="42"/>
      <c r="PPY81" s="42"/>
      <c r="PPZ81" s="42"/>
      <c r="PQA81" s="42"/>
      <c r="PQB81" s="42"/>
      <c r="PQC81" s="42"/>
      <c r="PQD81" s="42"/>
      <c r="PQE81" s="42"/>
      <c r="PQF81" s="42"/>
      <c r="PQG81" s="42"/>
      <c r="PQH81" s="42"/>
      <c r="PQI81" s="42"/>
      <c r="PQJ81" s="42"/>
      <c r="PQK81" s="42"/>
      <c r="PQL81" s="42"/>
      <c r="PQM81" s="42"/>
      <c r="PQN81" s="42"/>
      <c r="PQO81" s="42"/>
      <c r="PQP81" s="42"/>
      <c r="PQQ81" s="42"/>
      <c r="PQR81" s="42"/>
      <c r="PQS81" s="42"/>
      <c r="PQT81" s="42"/>
      <c r="PQU81" s="42"/>
      <c r="PQV81" s="42"/>
      <c r="PQW81" s="42"/>
      <c r="PQX81" s="42"/>
      <c r="PQY81" s="42"/>
      <c r="PQZ81" s="42"/>
      <c r="PRA81" s="42"/>
      <c r="PRB81" s="42"/>
      <c r="PRC81" s="42"/>
      <c r="PRD81" s="42"/>
      <c r="PRE81" s="42"/>
      <c r="PRF81" s="42"/>
      <c r="PRG81" s="42"/>
      <c r="PRH81" s="42"/>
      <c r="PRI81" s="42"/>
      <c r="PRJ81" s="42"/>
      <c r="PRK81" s="42"/>
      <c r="PRL81" s="42"/>
      <c r="PRM81" s="42"/>
      <c r="PRN81" s="42"/>
      <c r="PRO81" s="42"/>
      <c r="PRP81" s="42"/>
      <c r="PRQ81" s="42"/>
      <c r="PRR81" s="42"/>
      <c r="PRS81" s="42"/>
      <c r="PRT81" s="42"/>
      <c r="PRU81" s="42"/>
      <c r="PRV81" s="42"/>
      <c r="PRW81" s="42"/>
      <c r="PRX81" s="42"/>
      <c r="PRY81" s="42"/>
      <c r="PRZ81" s="42"/>
      <c r="PSA81" s="42"/>
      <c r="PSB81" s="42"/>
      <c r="PSC81" s="42"/>
      <c r="PSD81" s="42"/>
      <c r="PSE81" s="42"/>
      <c r="PSF81" s="42"/>
      <c r="PSG81" s="42"/>
      <c r="PSH81" s="42"/>
      <c r="PSI81" s="42"/>
      <c r="PSJ81" s="42"/>
      <c r="PSK81" s="42"/>
      <c r="PSL81" s="42"/>
      <c r="PSM81" s="42"/>
      <c r="PSN81" s="42"/>
      <c r="PSO81" s="42"/>
      <c r="PSP81" s="42"/>
      <c r="PSQ81" s="42"/>
      <c r="PSR81" s="42"/>
      <c r="PSS81" s="42"/>
      <c r="PST81" s="42"/>
      <c r="PSU81" s="42"/>
      <c r="PSV81" s="42"/>
      <c r="PSW81" s="42"/>
      <c r="PSX81" s="42"/>
      <c r="PSY81" s="42"/>
      <c r="PSZ81" s="42"/>
      <c r="PTA81" s="42"/>
      <c r="PTB81" s="42"/>
      <c r="PTC81" s="42"/>
      <c r="PTD81" s="42"/>
      <c r="PTE81" s="42"/>
      <c r="PTF81" s="42"/>
      <c r="PTG81" s="42"/>
      <c r="PTH81" s="42"/>
      <c r="PTI81" s="42"/>
      <c r="PTJ81" s="42"/>
      <c r="PTK81" s="42"/>
      <c r="PTL81" s="42"/>
      <c r="PTM81" s="42"/>
      <c r="PTN81" s="42"/>
      <c r="PTO81" s="42"/>
      <c r="PTP81" s="42"/>
      <c r="PTQ81" s="42"/>
      <c r="PTR81" s="42"/>
      <c r="PTS81" s="42"/>
      <c r="PTT81" s="42"/>
      <c r="PTU81" s="42"/>
      <c r="PTV81" s="42"/>
      <c r="PTW81" s="42"/>
      <c r="PTX81" s="42"/>
      <c r="PTY81" s="42"/>
      <c r="PTZ81" s="42"/>
      <c r="PUA81" s="42"/>
      <c r="PUB81" s="42"/>
      <c r="PUC81" s="42"/>
      <c r="PUD81" s="42"/>
      <c r="PUE81" s="42"/>
      <c r="PUF81" s="42"/>
      <c r="PUG81" s="42"/>
      <c r="PUH81" s="42"/>
      <c r="PUI81" s="42"/>
      <c r="PUJ81" s="42"/>
      <c r="PUK81" s="42"/>
      <c r="PUL81" s="42"/>
      <c r="PUM81" s="42"/>
      <c r="PUN81" s="42"/>
      <c r="PUO81" s="42"/>
      <c r="PUP81" s="42"/>
      <c r="PUQ81" s="42"/>
      <c r="PUR81" s="42"/>
      <c r="PUS81" s="42"/>
      <c r="PUT81" s="42"/>
      <c r="PUU81" s="42"/>
      <c r="PUV81" s="42"/>
      <c r="PUW81" s="42"/>
      <c r="PUX81" s="42"/>
      <c r="PUY81" s="42"/>
      <c r="PUZ81" s="42"/>
      <c r="PVA81" s="42"/>
      <c r="PVB81" s="42"/>
      <c r="PVC81" s="42"/>
      <c r="PVD81" s="42"/>
      <c r="PVE81" s="42"/>
      <c r="PVF81" s="42"/>
      <c r="PVG81" s="42"/>
      <c r="PVH81" s="42"/>
      <c r="PVI81" s="42"/>
      <c r="PVJ81" s="42"/>
      <c r="PVK81" s="42"/>
      <c r="PVL81" s="42"/>
      <c r="PVM81" s="42"/>
      <c r="PVN81" s="42"/>
      <c r="PVO81" s="42"/>
      <c r="PVP81" s="42"/>
      <c r="PVQ81" s="42"/>
      <c r="PVR81" s="42"/>
      <c r="PVS81" s="42"/>
      <c r="PVT81" s="42"/>
      <c r="PVU81" s="42"/>
      <c r="PVV81" s="42"/>
      <c r="PVW81" s="42"/>
      <c r="PVX81" s="42"/>
      <c r="PVY81" s="42"/>
      <c r="PVZ81" s="42"/>
      <c r="PWA81" s="42"/>
      <c r="PWB81" s="42"/>
      <c r="PWC81" s="42"/>
      <c r="PWD81" s="42"/>
      <c r="PWE81" s="42"/>
      <c r="PWF81" s="42"/>
      <c r="PWG81" s="42"/>
      <c r="PWH81" s="42"/>
      <c r="PWI81" s="42"/>
      <c r="PWJ81" s="42"/>
      <c r="PWK81" s="42"/>
      <c r="PWL81" s="42"/>
      <c r="PWM81" s="42"/>
      <c r="PWN81" s="42"/>
      <c r="PWO81" s="42"/>
      <c r="PWP81" s="42"/>
      <c r="PWQ81" s="42"/>
      <c r="PWR81" s="42"/>
      <c r="PWS81" s="42"/>
      <c r="PWT81" s="42"/>
      <c r="PWU81" s="42"/>
      <c r="PWV81" s="42"/>
      <c r="PWW81" s="42"/>
      <c r="PWX81" s="42"/>
      <c r="PWY81" s="42"/>
      <c r="PWZ81" s="42"/>
      <c r="PXA81" s="42"/>
      <c r="PXB81" s="42"/>
      <c r="PXC81" s="42"/>
      <c r="PXD81" s="42"/>
      <c r="PXE81" s="42"/>
      <c r="PXF81" s="42"/>
      <c r="PXG81" s="42"/>
      <c r="PXH81" s="42"/>
      <c r="PXI81" s="42"/>
      <c r="PXJ81" s="42"/>
      <c r="PXK81" s="42"/>
      <c r="PXL81" s="42"/>
      <c r="PXM81" s="42"/>
      <c r="PXN81" s="42"/>
      <c r="PXO81" s="42"/>
      <c r="PXP81" s="42"/>
      <c r="PXQ81" s="42"/>
      <c r="PXR81" s="42"/>
      <c r="PXS81" s="42"/>
      <c r="PXT81" s="42"/>
      <c r="PXU81" s="42"/>
      <c r="PXV81" s="42"/>
      <c r="PXW81" s="42"/>
      <c r="PXX81" s="42"/>
      <c r="PXY81" s="42"/>
      <c r="PXZ81" s="42"/>
      <c r="PYA81" s="42"/>
      <c r="PYB81" s="42"/>
      <c r="PYC81" s="42"/>
      <c r="PYD81" s="42"/>
      <c r="PYE81" s="42"/>
      <c r="PYF81" s="42"/>
      <c r="PYG81" s="42"/>
      <c r="PYH81" s="42"/>
      <c r="PYI81" s="42"/>
      <c r="PYJ81" s="42"/>
      <c r="PYK81" s="42"/>
      <c r="PYL81" s="42"/>
      <c r="PYM81" s="42"/>
      <c r="PYN81" s="42"/>
      <c r="PYO81" s="42"/>
      <c r="PYP81" s="42"/>
      <c r="PYQ81" s="42"/>
      <c r="PYR81" s="42"/>
      <c r="PYS81" s="42"/>
      <c r="PYT81" s="42"/>
      <c r="PYU81" s="42"/>
      <c r="PYV81" s="42"/>
      <c r="PYW81" s="42"/>
      <c r="PYX81" s="42"/>
      <c r="PYY81" s="42"/>
      <c r="PYZ81" s="42"/>
      <c r="PZA81" s="42"/>
      <c r="PZB81" s="42"/>
      <c r="PZC81" s="42"/>
      <c r="PZD81" s="42"/>
      <c r="PZE81" s="42"/>
      <c r="PZF81" s="42"/>
      <c r="PZG81" s="42"/>
      <c r="PZH81" s="42"/>
      <c r="PZI81" s="42"/>
      <c r="PZJ81" s="42"/>
      <c r="PZK81" s="42"/>
      <c r="PZL81" s="42"/>
      <c r="PZM81" s="42"/>
      <c r="PZN81" s="42"/>
      <c r="PZO81" s="42"/>
      <c r="PZP81" s="42"/>
      <c r="PZQ81" s="42"/>
      <c r="PZR81" s="42"/>
      <c r="PZS81" s="42"/>
      <c r="PZT81" s="42"/>
      <c r="PZU81" s="42"/>
      <c r="PZV81" s="42"/>
      <c r="PZW81" s="42"/>
      <c r="PZX81" s="42"/>
      <c r="PZY81" s="42"/>
      <c r="PZZ81" s="42"/>
      <c r="QAA81" s="42"/>
      <c r="QAB81" s="42"/>
      <c r="QAC81" s="42"/>
      <c r="QAD81" s="42"/>
      <c r="QAE81" s="42"/>
      <c r="QAF81" s="42"/>
      <c r="QAG81" s="42"/>
      <c r="QAH81" s="42"/>
      <c r="QAI81" s="42"/>
      <c r="QAJ81" s="42"/>
      <c r="QAK81" s="42"/>
      <c r="QAL81" s="42"/>
      <c r="QAM81" s="42"/>
      <c r="QAN81" s="42"/>
      <c r="QAO81" s="42"/>
      <c r="QAP81" s="42"/>
      <c r="QAQ81" s="42"/>
      <c r="QAR81" s="42"/>
      <c r="QAS81" s="42"/>
      <c r="QAT81" s="42"/>
      <c r="QAU81" s="42"/>
      <c r="QAV81" s="42"/>
      <c r="QAW81" s="42"/>
      <c r="QAX81" s="42"/>
      <c r="QAY81" s="42"/>
      <c r="QAZ81" s="42"/>
      <c r="QBA81" s="42"/>
      <c r="QBB81" s="42"/>
      <c r="QBC81" s="42"/>
      <c r="QBD81" s="42"/>
      <c r="QBE81" s="42"/>
      <c r="QBF81" s="42"/>
      <c r="QBG81" s="42"/>
      <c r="QBH81" s="42"/>
      <c r="QBI81" s="42"/>
      <c r="QBJ81" s="42"/>
      <c r="QBK81" s="42"/>
      <c r="QBL81" s="42"/>
      <c r="QBM81" s="42"/>
      <c r="QBN81" s="42"/>
      <c r="QBO81" s="42"/>
      <c r="QBP81" s="42"/>
      <c r="QBQ81" s="42"/>
      <c r="QBR81" s="42"/>
      <c r="QBS81" s="42"/>
      <c r="QBT81" s="42"/>
      <c r="QBU81" s="42"/>
      <c r="QBV81" s="42"/>
      <c r="QBW81" s="42"/>
      <c r="QBX81" s="42"/>
      <c r="QBY81" s="42"/>
      <c r="QBZ81" s="42"/>
      <c r="QCA81" s="42"/>
      <c r="QCB81" s="42"/>
      <c r="QCC81" s="42"/>
      <c r="QCD81" s="42"/>
      <c r="QCE81" s="42"/>
      <c r="QCF81" s="42"/>
      <c r="QCG81" s="42"/>
      <c r="QCH81" s="42"/>
      <c r="QCI81" s="42"/>
      <c r="QCJ81" s="42"/>
      <c r="QCK81" s="42"/>
      <c r="QCL81" s="42"/>
      <c r="QCM81" s="42"/>
      <c r="QCN81" s="42"/>
      <c r="QCO81" s="42"/>
      <c r="QCP81" s="42"/>
      <c r="QCQ81" s="42"/>
      <c r="QCR81" s="42"/>
      <c r="QCS81" s="42"/>
      <c r="QCT81" s="42"/>
      <c r="QCU81" s="42"/>
      <c r="QCV81" s="42"/>
      <c r="QCW81" s="42"/>
      <c r="QCX81" s="42"/>
      <c r="QCY81" s="42"/>
      <c r="QCZ81" s="42"/>
      <c r="QDA81" s="42"/>
      <c r="QDB81" s="42"/>
      <c r="QDC81" s="42"/>
      <c r="QDD81" s="42"/>
      <c r="QDE81" s="42"/>
      <c r="QDF81" s="42"/>
      <c r="QDG81" s="42"/>
      <c r="QDH81" s="42"/>
      <c r="QDI81" s="42"/>
      <c r="QDJ81" s="42"/>
      <c r="QDK81" s="42"/>
      <c r="QDL81" s="42"/>
      <c r="QDM81" s="42"/>
      <c r="QDN81" s="42"/>
      <c r="QDO81" s="42"/>
      <c r="QDP81" s="42"/>
      <c r="QDQ81" s="42"/>
      <c r="QDR81" s="42"/>
      <c r="QDS81" s="42"/>
      <c r="QDT81" s="42"/>
      <c r="QDU81" s="42"/>
      <c r="QDV81" s="42"/>
      <c r="QDW81" s="42"/>
      <c r="QDX81" s="42"/>
      <c r="QDY81" s="42"/>
      <c r="QDZ81" s="42"/>
      <c r="QEA81" s="42"/>
      <c r="QEB81" s="42"/>
      <c r="QEC81" s="42"/>
      <c r="QED81" s="42"/>
      <c r="QEE81" s="42"/>
      <c r="QEF81" s="42"/>
      <c r="QEG81" s="42"/>
      <c r="QEH81" s="42"/>
      <c r="QEI81" s="42"/>
      <c r="QEJ81" s="42"/>
      <c r="QEK81" s="42"/>
      <c r="QEL81" s="42"/>
      <c r="QEM81" s="42"/>
      <c r="QEN81" s="42"/>
      <c r="QEO81" s="42"/>
      <c r="QEP81" s="42"/>
      <c r="QEQ81" s="42"/>
      <c r="QER81" s="42"/>
      <c r="QES81" s="42"/>
      <c r="QET81" s="42"/>
      <c r="QEU81" s="42"/>
      <c r="QEV81" s="42"/>
      <c r="QEW81" s="42"/>
      <c r="QEX81" s="42"/>
      <c r="QEY81" s="42"/>
      <c r="QEZ81" s="42"/>
      <c r="QFA81" s="42"/>
      <c r="QFB81" s="42"/>
      <c r="QFC81" s="42"/>
      <c r="QFD81" s="42"/>
      <c r="QFE81" s="42"/>
      <c r="QFF81" s="42"/>
      <c r="QFG81" s="42"/>
      <c r="QFH81" s="42"/>
      <c r="QFI81" s="42"/>
      <c r="QFJ81" s="42"/>
      <c r="QFK81" s="42"/>
      <c r="QFL81" s="42"/>
      <c r="QFM81" s="42"/>
      <c r="QFN81" s="42"/>
      <c r="QFO81" s="42"/>
      <c r="QFP81" s="42"/>
      <c r="QFQ81" s="42"/>
      <c r="QFR81" s="42"/>
      <c r="QFS81" s="42"/>
      <c r="QFT81" s="42"/>
      <c r="QFU81" s="42"/>
      <c r="QFV81" s="42"/>
      <c r="QFW81" s="42"/>
      <c r="QFX81" s="42"/>
      <c r="QFY81" s="42"/>
      <c r="QFZ81" s="42"/>
      <c r="QGA81" s="42"/>
      <c r="QGB81" s="42"/>
      <c r="QGC81" s="42"/>
      <c r="QGD81" s="42"/>
      <c r="QGE81" s="42"/>
      <c r="QGF81" s="42"/>
      <c r="QGG81" s="42"/>
      <c r="QGH81" s="42"/>
      <c r="QGI81" s="42"/>
      <c r="QGJ81" s="42"/>
      <c r="QGK81" s="42"/>
      <c r="QGL81" s="42"/>
      <c r="QGM81" s="42"/>
      <c r="QGN81" s="42"/>
      <c r="QGO81" s="42"/>
      <c r="QGP81" s="42"/>
      <c r="QGQ81" s="42"/>
      <c r="QGR81" s="42"/>
      <c r="QGS81" s="42"/>
      <c r="QGT81" s="42"/>
      <c r="QGU81" s="42"/>
      <c r="QGV81" s="42"/>
      <c r="QGW81" s="42"/>
      <c r="QGX81" s="42"/>
      <c r="QGY81" s="42"/>
      <c r="QGZ81" s="42"/>
      <c r="QHA81" s="42"/>
      <c r="QHB81" s="42"/>
      <c r="QHC81" s="42"/>
      <c r="QHD81" s="42"/>
      <c r="QHE81" s="42"/>
      <c r="QHF81" s="42"/>
      <c r="QHG81" s="42"/>
      <c r="QHH81" s="42"/>
      <c r="QHI81" s="42"/>
      <c r="QHJ81" s="42"/>
      <c r="QHK81" s="42"/>
      <c r="QHL81" s="42"/>
      <c r="QHM81" s="42"/>
      <c r="QHN81" s="42"/>
      <c r="QHO81" s="42"/>
      <c r="QHP81" s="42"/>
      <c r="QHQ81" s="42"/>
      <c r="QHR81" s="42"/>
      <c r="QHS81" s="42"/>
      <c r="QHT81" s="42"/>
      <c r="QHU81" s="42"/>
      <c r="QHV81" s="42"/>
      <c r="QHW81" s="42"/>
      <c r="QHX81" s="42"/>
      <c r="QHY81" s="42"/>
      <c r="QHZ81" s="42"/>
      <c r="QIA81" s="42"/>
      <c r="QIB81" s="42"/>
      <c r="QIC81" s="42"/>
      <c r="QID81" s="42"/>
      <c r="QIE81" s="42"/>
      <c r="QIF81" s="42"/>
      <c r="QIG81" s="42"/>
      <c r="QIH81" s="42"/>
      <c r="QII81" s="42"/>
      <c r="QIJ81" s="42"/>
      <c r="QIK81" s="42"/>
      <c r="QIL81" s="42"/>
      <c r="QIM81" s="42"/>
      <c r="QIN81" s="42"/>
      <c r="QIO81" s="42"/>
      <c r="QIP81" s="42"/>
      <c r="QIQ81" s="42"/>
      <c r="QIR81" s="42"/>
      <c r="QIS81" s="42"/>
      <c r="QIT81" s="42"/>
      <c r="QIU81" s="42"/>
      <c r="QIV81" s="42"/>
      <c r="QIW81" s="42"/>
      <c r="QIX81" s="42"/>
      <c r="QIY81" s="42"/>
      <c r="QIZ81" s="42"/>
      <c r="QJA81" s="42"/>
      <c r="QJB81" s="42"/>
      <c r="QJC81" s="42"/>
      <c r="QJD81" s="42"/>
      <c r="QJE81" s="42"/>
      <c r="QJF81" s="42"/>
      <c r="QJG81" s="42"/>
      <c r="QJH81" s="42"/>
      <c r="QJI81" s="42"/>
      <c r="QJJ81" s="42"/>
      <c r="QJK81" s="42"/>
      <c r="QJL81" s="42"/>
      <c r="QJM81" s="42"/>
      <c r="QJN81" s="42"/>
      <c r="QJO81" s="42"/>
      <c r="QJP81" s="42"/>
      <c r="QJQ81" s="42"/>
      <c r="QJR81" s="42"/>
      <c r="QJS81" s="42"/>
      <c r="QJT81" s="42"/>
      <c r="QJU81" s="42"/>
      <c r="QJV81" s="42"/>
      <c r="QJW81" s="42"/>
      <c r="QJX81" s="42"/>
      <c r="QJY81" s="42"/>
      <c r="QJZ81" s="42"/>
      <c r="QKA81" s="42"/>
      <c r="QKB81" s="42"/>
      <c r="QKC81" s="42"/>
      <c r="QKD81" s="42"/>
      <c r="QKE81" s="42"/>
      <c r="QKF81" s="42"/>
      <c r="QKG81" s="42"/>
      <c r="QKH81" s="42"/>
      <c r="QKI81" s="42"/>
      <c r="QKJ81" s="42"/>
      <c r="QKK81" s="42"/>
      <c r="QKL81" s="42"/>
      <c r="QKM81" s="42"/>
      <c r="QKN81" s="42"/>
      <c r="QKO81" s="42"/>
      <c r="QKP81" s="42"/>
      <c r="QKQ81" s="42"/>
      <c r="QKR81" s="42"/>
      <c r="QKS81" s="42"/>
      <c r="QKT81" s="42"/>
      <c r="QKU81" s="42"/>
      <c r="QKV81" s="42"/>
      <c r="QKW81" s="42"/>
      <c r="QKX81" s="42"/>
      <c r="QKY81" s="42"/>
      <c r="QKZ81" s="42"/>
      <c r="QLA81" s="42"/>
      <c r="QLB81" s="42"/>
      <c r="QLC81" s="42"/>
      <c r="QLD81" s="42"/>
      <c r="QLE81" s="42"/>
      <c r="QLF81" s="42"/>
      <c r="QLG81" s="42"/>
      <c r="QLH81" s="42"/>
      <c r="QLI81" s="42"/>
      <c r="QLJ81" s="42"/>
      <c r="QLK81" s="42"/>
      <c r="QLL81" s="42"/>
      <c r="QLM81" s="42"/>
      <c r="QLN81" s="42"/>
      <c r="QLO81" s="42"/>
      <c r="QLP81" s="42"/>
      <c r="QLQ81" s="42"/>
      <c r="QLR81" s="42"/>
      <c r="QLS81" s="42"/>
      <c r="QLT81" s="42"/>
      <c r="QLU81" s="42"/>
      <c r="QLV81" s="42"/>
      <c r="QLW81" s="42"/>
      <c r="QLX81" s="42"/>
      <c r="QLY81" s="42"/>
      <c r="QLZ81" s="42"/>
      <c r="QMA81" s="42"/>
      <c r="QMB81" s="42"/>
      <c r="QMC81" s="42"/>
      <c r="QMD81" s="42"/>
      <c r="QME81" s="42"/>
      <c r="QMF81" s="42"/>
      <c r="QMG81" s="42"/>
      <c r="QMH81" s="42"/>
      <c r="QMI81" s="42"/>
      <c r="QMJ81" s="42"/>
      <c r="QMK81" s="42"/>
      <c r="QML81" s="42"/>
      <c r="QMM81" s="42"/>
      <c r="QMN81" s="42"/>
      <c r="QMO81" s="42"/>
      <c r="QMP81" s="42"/>
      <c r="QMQ81" s="42"/>
      <c r="QMR81" s="42"/>
      <c r="QMS81" s="42"/>
      <c r="QMT81" s="42"/>
      <c r="QMU81" s="42"/>
      <c r="QMV81" s="42"/>
      <c r="QMW81" s="42"/>
      <c r="QMX81" s="42"/>
      <c r="QMY81" s="42"/>
      <c r="QMZ81" s="42"/>
      <c r="QNA81" s="42"/>
      <c r="QNB81" s="42"/>
      <c r="QNC81" s="42"/>
      <c r="QND81" s="42"/>
      <c r="QNE81" s="42"/>
      <c r="QNF81" s="42"/>
      <c r="QNG81" s="42"/>
      <c r="QNH81" s="42"/>
      <c r="QNI81" s="42"/>
      <c r="QNJ81" s="42"/>
      <c r="QNK81" s="42"/>
      <c r="QNL81" s="42"/>
      <c r="QNM81" s="42"/>
      <c r="QNN81" s="42"/>
      <c r="QNO81" s="42"/>
      <c r="QNP81" s="42"/>
      <c r="QNQ81" s="42"/>
      <c r="QNR81" s="42"/>
      <c r="QNS81" s="42"/>
      <c r="QNT81" s="42"/>
      <c r="QNU81" s="42"/>
      <c r="QNV81" s="42"/>
      <c r="QNW81" s="42"/>
      <c r="QNX81" s="42"/>
      <c r="QNY81" s="42"/>
      <c r="QNZ81" s="42"/>
      <c r="QOA81" s="42"/>
      <c r="QOB81" s="42"/>
      <c r="QOC81" s="42"/>
      <c r="QOD81" s="42"/>
      <c r="QOE81" s="42"/>
      <c r="QOF81" s="42"/>
      <c r="QOG81" s="42"/>
      <c r="QOH81" s="42"/>
      <c r="QOI81" s="42"/>
      <c r="QOJ81" s="42"/>
      <c r="QOK81" s="42"/>
      <c r="QOL81" s="42"/>
      <c r="QOM81" s="42"/>
      <c r="QON81" s="42"/>
      <c r="QOO81" s="42"/>
      <c r="QOP81" s="42"/>
      <c r="QOQ81" s="42"/>
      <c r="QOR81" s="42"/>
      <c r="QOS81" s="42"/>
      <c r="QOT81" s="42"/>
      <c r="QOU81" s="42"/>
      <c r="QOV81" s="42"/>
      <c r="QOW81" s="42"/>
      <c r="QOX81" s="42"/>
      <c r="QOY81" s="42"/>
      <c r="QOZ81" s="42"/>
      <c r="QPA81" s="42"/>
      <c r="QPB81" s="42"/>
      <c r="QPC81" s="42"/>
      <c r="QPD81" s="42"/>
      <c r="QPE81" s="42"/>
      <c r="QPF81" s="42"/>
      <c r="QPG81" s="42"/>
      <c r="QPH81" s="42"/>
      <c r="QPI81" s="42"/>
      <c r="QPJ81" s="42"/>
      <c r="QPK81" s="42"/>
      <c r="QPL81" s="42"/>
      <c r="QPM81" s="42"/>
      <c r="QPN81" s="42"/>
      <c r="QPO81" s="42"/>
      <c r="QPP81" s="42"/>
      <c r="QPQ81" s="42"/>
      <c r="QPR81" s="42"/>
      <c r="QPS81" s="42"/>
      <c r="QPT81" s="42"/>
      <c r="QPU81" s="42"/>
      <c r="QPV81" s="42"/>
      <c r="QPW81" s="42"/>
      <c r="QPX81" s="42"/>
      <c r="QPY81" s="42"/>
      <c r="QPZ81" s="42"/>
      <c r="QQA81" s="42"/>
      <c r="QQB81" s="42"/>
      <c r="QQC81" s="42"/>
      <c r="QQD81" s="42"/>
      <c r="QQE81" s="42"/>
      <c r="QQF81" s="42"/>
      <c r="QQG81" s="42"/>
      <c r="QQH81" s="42"/>
      <c r="QQI81" s="42"/>
      <c r="QQJ81" s="42"/>
      <c r="QQK81" s="42"/>
      <c r="QQL81" s="42"/>
      <c r="QQM81" s="42"/>
      <c r="QQN81" s="42"/>
      <c r="QQO81" s="42"/>
      <c r="QQP81" s="42"/>
      <c r="QQQ81" s="42"/>
      <c r="QQR81" s="42"/>
      <c r="QQS81" s="42"/>
      <c r="QQT81" s="42"/>
      <c r="QQU81" s="42"/>
      <c r="QQV81" s="42"/>
      <c r="QQW81" s="42"/>
      <c r="QQX81" s="42"/>
      <c r="QQY81" s="42"/>
      <c r="QQZ81" s="42"/>
      <c r="QRA81" s="42"/>
      <c r="QRB81" s="42"/>
      <c r="QRC81" s="42"/>
      <c r="QRD81" s="42"/>
      <c r="QRE81" s="42"/>
      <c r="QRF81" s="42"/>
      <c r="QRG81" s="42"/>
      <c r="QRH81" s="42"/>
      <c r="QRI81" s="42"/>
      <c r="QRJ81" s="42"/>
      <c r="QRK81" s="42"/>
      <c r="QRL81" s="42"/>
      <c r="QRM81" s="42"/>
      <c r="QRN81" s="42"/>
      <c r="QRO81" s="42"/>
      <c r="QRP81" s="42"/>
      <c r="QRQ81" s="42"/>
      <c r="QRR81" s="42"/>
      <c r="QRS81" s="42"/>
      <c r="QRT81" s="42"/>
      <c r="QRU81" s="42"/>
      <c r="QRV81" s="42"/>
      <c r="QRW81" s="42"/>
      <c r="QRX81" s="42"/>
      <c r="QRY81" s="42"/>
      <c r="QRZ81" s="42"/>
      <c r="QSA81" s="42"/>
      <c r="QSB81" s="42"/>
      <c r="QSC81" s="42"/>
      <c r="QSD81" s="42"/>
      <c r="QSE81" s="42"/>
      <c r="QSF81" s="42"/>
      <c r="QSG81" s="42"/>
      <c r="QSH81" s="42"/>
      <c r="QSI81" s="42"/>
      <c r="QSJ81" s="42"/>
      <c r="QSK81" s="42"/>
      <c r="QSL81" s="42"/>
      <c r="QSM81" s="42"/>
      <c r="QSN81" s="42"/>
      <c r="QSO81" s="42"/>
      <c r="QSP81" s="42"/>
      <c r="QSQ81" s="42"/>
      <c r="QSR81" s="42"/>
      <c r="QSS81" s="42"/>
      <c r="QST81" s="42"/>
      <c r="QSU81" s="42"/>
      <c r="QSV81" s="42"/>
      <c r="QSW81" s="42"/>
      <c r="QSX81" s="42"/>
      <c r="QSY81" s="42"/>
      <c r="QSZ81" s="42"/>
      <c r="QTA81" s="42"/>
      <c r="QTB81" s="42"/>
      <c r="QTC81" s="42"/>
      <c r="QTD81" s="42"/>
      <c r="QTE81" s="42"/>
      <c r="QTF81" s="42"/>
      <c r="QTG81" s="42"/>
      <c r="QTH81" s="42"/>
      <c r="QTI81" s="42"/>
      <c r="QTJ81" s="42"/>
      <c r="QTK81" s="42"/>
      <c r="QTL81" s="42"/>
      <c r="QTM81" s="42"/>
      <c r="QTN81" s="42"/>
      <c r="QTO81" s="42"/>
      <c r="QTP81" s="42"/>
      <c r="QTQ81" s="42"/>
      <c r="QTR81" s="42"/>
      <c r="QTS81" s="42"/>
      <c r="QTT81" s="42"/>
      <c r="QTU81" s="42"/>
      <c r="QTV81" s="42"/>
      <c r="QTW81" s="42"/>
      <c r="QTX81" s="42"/>
      <c r="QTY81" s="42"/>
      <c r="QTZ81" s="42"/>
      <c r="QUA81" s="42"/>
      <c r="QUB81" s="42"/>
      <c r="QUC81" s="42"/>
      <c r="QUD81" s="42"/>
      <c r="QUE81" s="42"/>
      <c r="QUF81" s="42"/>
      <c r="QUG81" s="42"/>
      <c r="QUH81" s="42"/>
      <c r="QUI81" s="42"/>
      <c r="QUJ81" s="42"/>
      <c r="QUK81" s="42"/>
      <c r="QUL81" s="42"/>
      <c r="QUM81" s="42"/>
      <c r="QUN81" s="42"/>
      <c r="QUO81" s="42"/>
      <c r="QUP81" s="42"/>
      <c r="QUQ81" s="42"/>
      <c r="QUR81" s="42"/>
      <c r="QUS81" s="42"/>
      <c r="QUT81" s="42"/>
      <c r="QUU81" s="42"/>
      <c r="QUV81" s="42"/>
      <c r="QUW81" s="42"/>
      <c r="QUX81" s="42"/>
      <c r="QUY81" s="42"/>
      <c r="QUZ81" s="42"/>
      <c r="QVA81" s="42"/>
      <c r="QVB81" s="42"/>
      <c r="QVC81" s="42"/>
      <c r="QVD81" s="42"/>
      <c r="QVE81" s="42"/>
      <c r="QVF81" s="42"/>
      <c r="QVG81" s="42"/>
      <c r="QVH81" s="42"/>
      <c r="QVI81" s="42"/>
      <c r="QVJ81" s="42"/>
      <c r="QVK81" s="42"/>
      <c r="QVL81" s="42"/>
      <c r="QVM81" s="42"/>
      <c r="QVN81" s="42"/>
      <c r="QVO81" s="42"/>
      <c r="QVP81" s="42"/>
      <c r="QVQ81" s="42"/>
      <c r="QVR81" s="42"/>
      <c r="QVS81" s="42"/>
      <c r="QVT81" s="42"/>
      <c r="QVU81" s="42"/>
      <c r="QVV81" s="42"/>
      <c r="QVW81" s="42"/>
      <c r="QVX81" s="42"/>
      <c r="QVY81" s="42"/>
      <c r="QVZ81" s="42"/>
      <c r="QWA81" s="42"/>
      <c r="QWB81" s="42"/>
      <c r="QWC81" s="42"/>
      <c r="QWD81" s="42"/>
      <c r="QWE81" s="42"/>
      <c r="QWF81" s="42"/>
      <c r="QWG81" s="42"/>
      <c r="QWH81" s="42"/>
      <c r="QWI81" s="42"/>
      <c r="QWJ81" s="42"/>
      <c r="QWK81" s="42"/>
      <c r="QWL81" s="42"/>
      <c r="QWM81" s="42"/>
      <c r="QWN81" s="42"/>
      <c r="QWO81" s="42"/>
      <c r="QWP81" s="42"/>
      <c r="QWQ81" s="42"/>
      <c r="QWR81" s="42"/>
      <c r="QWS81" s="42"/>
      <c r="QWT81" s="42"/>
      <c r="QWU81" s="42"/>
      <c r="QWV81" s="42"/>
      <c r="QWW81" s="42"/>
      <c r="QWX81" s="42"/>
      <c r="QWY81" s="42"/>
      <c r="QWZ81" s="42"/>
      <c r="QXA81" s="42"/>
      <c r="QXB81" s="42"/>
      <c r="QXC81" s="42"/>
      <c r="QXD81" s="42"/>
      <c r="QXE81" s="42"/>
      <c r="QXF81" s="42"/>
      <c r="QXG81" s="42"/>
      <c r="QXH81" s="42"/>
      <c r="QXI81" s="42"/>
      <c r="QXJ81" s="42"/>
      <c r="QXK81" s="42"/>
      <c r="QXL81" s="42"/>
      <c r="QXM81" s="42"/>
      <c r="QXN81" s="42"/>
      <c r="QXO81" s="42"/>
      <c r="QXP81" s="42"/>
      <c r="QXQ81" s="42"/>
      <c r="QXR81" s="42"/>
      <c r="QXS81" s="42"/>
      <c r="QXT81" s="42"/>
      <c r="QXU81" s="42"/>
      <c r="QXV81" s="42"/>
      <c r="QXW81" s="42"/>
      <c r="QXX81" s="42"/>
      <c r="QXY81" s="42"/>
      <c r="QXZ81" s="42"/>
      <c r="QYA81" s="42"/>
      <c r="QYB81" s="42"/>
      <c r="QYC81" s="42"/>
      <c r="QYD81" s="42"/>
      <c r="QYE81" s="42"/>
      <c r="QYF81" s="42"/>
      <c r="QYG81" s="42"/>
      <c r="QYH81" s="42"/>
      <c r="QYI81" s="42"/>
      <c r="QYJ81" s="42"/>
      <c r="QYK81" s="42"/>
      <c r="QYL81" s="42"/>
      <c r="QYM81" s="42"/>
      <c r="QYN81" s="42"/>
      <c r="QYO81" s="42"/>
      <c r="QYP81" s="42"/>
      <c r="QYQ81" s="42"/>
      <c r="QYR81" s="42"/>
      <c r="QYS81" s="42"/>
      <c r="QYT81" s="42"/>
      <c r="QYU81" s="42"/>
      <c r="QYV81" s="42"/>
      <c r="QYW81" s="42"/>
      <c r="QYX81" s="42"/>
      <c r="QYY81" s="42"/>
      <c r="QYZ81" s="42"/>
      <c r="QZA81" s="42"/>
      <c r="QZB81" s="42"/>
      <c r="QZC81" s="42"/>
      <c r="QZD81" s="42"/>
      <c r="QZE81" s="42"/>
      <c r="QZF81" s="42"/>
      <c r="QZG81" s="42"/>
      <c r="QZH81" s="42"/>
      <c r="QZI81" s="42"/>
      <c r="QZJ81" s="42"/>
      <c r="QZK81" s="42"/>
      <c r="QZL81" s="42"/>
      <c r="QZM81" s="42"/>
      <c r="QZN81" s="42"/>
      <c r="QZO81" s="42"/>
      <c r="QZP81" s="42"/>
      <c r="QZQ81" s="42"/>
      <c r="QZR81" s="42"/>
      <c r="QZS81" s="42"/>
      <c r="QZT81" s="42"/>
      <c r="QZU81" s="42"/>
      <c r="QZV81" s="42"/>
      <c r="QZW81" s="42"/>
      <c r="QZX81" s="42"/>
      <c r="QZY81" s="42"/>
      <c r="QZZ81" s="42"/>
      <c r="RAA81" s="42"/>
      <c r="RAB81" s="42"/>
      <c r="RAC81" s="42"/>
      <c r="RAD81" s="42"/>
      <c r="RAE81" s="42"/>
      <c r="RAF81" s="42"/>
      <c r="RAG81" s="42"/>
      <c r="RAH81" s="42"/>
      <c r="RAI81" s="42"/>
      <c r="RAJ81" s="42"/>
      <c r="RAK81" s="42"/>
      <c r="RAL81" s="42"/>
      <c r="RAM81" s="42"/>
      <c r="RAN81" s="42"/>
      <c r="RAO81" s="42"/>
      <c r="RAP81" s="42"/>
      <c r="RAQ81" s="42"/>
      <c r="RAR81" s="42"/>
      <c r="RAS81" s="42"/>
      <c r="RAT81" s="42"/>
      <c r="RAU81" s="42"/>
      <c r="RAV81" s="42"/>
      <c r="RAW81" s="42"/>
      <c r="RAX81" s="42"/>
      <c r="RAY81" s="42"/>
      <c r="RAZ81" s="42"/>
      <c r="RBA81" s="42"/>
      <c r="RBB81" s="42"/>
      <c r="RBC81" s="42"/>
      <c r="RBD81" s="42"/>
      <c r="RBE81" s="42"/>
      <c r="RBF81" s="42"/>
      <c r="RBG81" s="42"/>
      <c r="RBH81" s="42"/>
      <c r="RBI81" s="42"/>
      <c r="RBJ81" s="42"/>
      <c r="RBK81" s="42"/>
      <c r="RBL81" s="42"/>
      <c r="RBM81" s="42"/>
      <c r="RBN81" s="42"/>
      <c r="RBO81" s="42"/>
      <c r="RBP81" s="42"/>
      <c r="RBQ81" s="42"/>
      <c r="RBR81" s="42"/>
      <c r="RBS81" s="42"/>
      <c r="RBT81" s="42"/>
      <c r="RBU81" s="42"/>
      <c r="RBV81" s="42"/>
      <c r="RBW81" s="42"/>
      <c r="RBX81" s="42"/>
      <c r="RBY81" s="42"/>
      <c r="RBZ81" s="42"/>
      <c r="RCA81" s="42"/>
      <c r="RCB81" s="42"/>
      <c r="RCC81" s="42"/>
      <c r="RCD81" s="42"/>
      <c r="RCE81" s="42"/>
      <c r="RCF81" s="42"/>
      <c r="RCG81" s="42"/>
      <c r="RCH81" s="42"/>
      <c r="RCI81" s="42"/>
      <c r="RCJ81" s="42"/>
      <c r="RCK81" s="42"/>
      <c r="RCL81" s="42"/>
      <c r="RCM81" s="42"/>
      <c r="RCN81" s="42"/>
      <c r="RCO81" s="42"/>
      <c r="RCP81" s="42"/>
      <c r="RCQ81" s="42"/>
      <c r="RCR81" s="42"/>
      <c r="RCS81" s="42"/>
      <c r="RCT81" s="42"/>
      <c r="RCU81" s="42"/>
      <c r="RCV81" s="42"/>
      <c r="RCW81" s="42"/>
      <c r="RCX81" s="42"/>
      <c r="RCY81" s="42"/>
      <c r="RCZ81" s="42"/>
      <c r="RDA81" s="42"/>
      <c r="RDB81" s="42"/>
      <c r="RDC81" s="42"/>
      <c r="RDD81" s="42"/>
      <c r="RDE81" s="42"/>
      <c r="RDF81" s="42"/>
      <c r="RDG81" s="42"/>
      <c r="RDH81" s="42"/>
      <c r="RDI81" s="42"/>
      <c r="RDJ81" s="42"/>
      <c r="RDK81" s="42"/>
      <c r="RDL81" s="42"/>
      <c r="RDM81" s="42"/>
      <c r="RDN81" s="42"/>
      <c r="RDO81" s="42"/>
      <c r="RDP81" s="42"/>
      <c r="RDQ81" s="42"/>
      <c r="RDR81" s="42"/>
      <c r="RDS81" s="42"/>
      <c r="RDT81" s="42"/>
      <c r="RDU81" s="42"/>
      <c r="RDV81" s="42"/>
      <c r="RDW81" s="42"/>
      <c r="RDX81" s="42"/>
      <c r="RDY81" s="42"/>
      <c r="RDZ81" s="42"/>
      <c r="REA81" s="42"/>
      <c r="REB81" s="42"/>
      <c r="REC81" s="42"/>
      <c r="RED81" s="42"/>
      <c r="REE81" s="42"/>
      <c r="REF81" s="42"/>
      <c r="REG81" s="42"/>
      <c r="REH81" s="42"/>
      <c r="REI81" s="42"/>
      <c r="REJ81" s="42"/>
      <c r="REK81" s="42"/>
      <c r="REL81" s="42"/>
      <c r="REM81" s="42"/>
      <c r="REN81" s="42"/>
      <c r="REO81" s="42"/>
      <c r="REP81" s="42"/>
      <c r="REQ81" s="42"/>
      <c r="RER81" s="42"/>
      <c r="RES81" s="42"/>
      <c r="RET81" s="42"/>
      <c r="REU81" s="42"/>
      <c r="REV81" s="42"/>
      <c r="REW81" s="42"/>
      <c r="REX81" s="42"/>
      <c r="REY81" s="42"/>
      <c r="REZ81" s="42"/>
      <c r="RFA81" s="42"/>
      <c r="RFB81" s="42"/>
      <c r="RFC81" s="42"/>
      <c r="RFD81" s="42"/>
      <c r="RFE81" s="42"/>
      <c r="RFF81" s="42"/>
      <c r="RFG81" s="42"/>
      <c r="RFH81" s="42"/>
      <c r="RFI81" s="42"/>
      <c r="RFJ81" s="42"/>
      <c r="RFK81" s="42"/>
      <c r="RFL81" s="42"/>
      <c r="RFM81" s="42"/>
      <c r="RFN81" s="42"/>
      <c r="RFO81" s="42"/>
      <c r="RFP81" s="42"/>
      <c r="RFQ81" s="42"/>
      <c r="RFR81" s="42"/>
      <c r="RFS81" s="42"/>
      <c r="RFT81" s="42"/>
      <c r="RFU81" s="42"/>
      <c r="RFV81" s="42"/>
      <c r="RFW81" s="42"/>
      <c r="RFX81" s="42"/>
      <c r="RFY81" s="42"/>
      <c r="RFZ81" s="42"/>
      <c r="RGA81" s="42"/>
      <c r="RGB81" s="42"/>
      <c r="RGC81" s="42"/>
      <c r="RGD81" s="42"/>
      <c r="RGE81" s="42"/>
      <c r="RGF81" s="42"/>
      <c r="RGG81" s="42"/>
      <c r="RGH81" s="42"/>
      <c r="RGI81" s="42"/>
      <c r="RGJ81" s="42"/>
      <c r="RGK81" s="42"/>
      <c r="RGL81" s="42"/>
      <c r="RGM81" s="42"/>
      <c r="RGN81" s="42"/>
      <c r="RGO81" s="42"/>
      <c r="RGP81" s="42"/>
      <c r="RGQ81" s="42"/>
      <c r="RGR81" s="42"/>
      <c r="RGS81" s="42"/>
      <c r="RGT81" s="42"/>
      <c r="RGU81" s="42"/>
      <c r="RGV81" s="42"/>
      <c r="RGW81" s="42"/>
      <c r="RGX81" s="42"/>
      <c r="RGY81" s="42"/>
      <c r="RGZ81" s="42"/>
      <c r="RHA81" s="42"/>
      <c r="RHB81" s="42"/>
      <c r="RHC81" s="42"/>
      <c r="RHD81" s="42"/>
      <c r="RHE81" s="42"/>
      <c r="RHF81" s="42"/>
      <c r="RHG81" s="42"/>
      <c r="RHH81" s="42"/>
      <c r="RHI81" s="42"/>
      <c r="RHJ81" s="42"/>
      <c r="RHK81" s="42"/>
      <c r="RHL81" s="42"/>
      <c r="RHM81" s="42"/>
      <c r="RHN81" s="42"/>
      <c r="RHO81" s="42"/>
      <c r="RHP81" s="42"/>
      <c r="RHQ81" s="42"/>
      <c r="RHR81" s="42"/>
      <c r="RHS81" s="42"/>
      <c r="RHT81" s="42"/>
      <c r="RHU81" s="42"/>
      <c r="RHV81" s="42"/>
      <c r="RHW81" s="42"/>
      <c r="RHX81" s="42"/>
      <c r="RHY81" s="42"/>
      <c r="RHZ81" s="42"/>
      <c r="RIA81" s="42"/>
      <c r="RIB81" s="42"/>
      <c r="RIC81" s="42"/>
      <c r="RID81" s="42"/>
      <c r="RIE81" s="42"/>
      <c r="RIF81" s="42"/>
      <c r="RIG81" s="42"/>
      <c r="RIH81" s="42"/>
      <c r="RII81" s="42"/>
      <c r="RIJ81" s="42"/>
      <c r="RIK81" s="42"/>
      <c r="RIL81" s="42"/>
      <c r="RIM81" s="42"/>
      <c r="RIN81" s="42"/>
      <c r="RIO81" s="42"/>
      <c r="RIP81" s="42"/>
      <c r="RIQ81" s="42"/>
      <c r="RIR81" s="42"/>
      <c r="RIS81" s="42"/>
      <c r="RIT81" s="42"/>
      <c r="RIU81" s="42"/>
      <c r="RIV81" s="42"/>
      <c r="RIW81" s="42"/>
      <c r="RIX81" s="42"/>
      <c r="RIY81" s="42"/>
      <c r="RIZ81" s="42"/>
      <c r="RJA81" s="42"/>
      <c r="RJB81" s="42"/>
      <c r="RJC81" s="42"/>
      <c r="RJD81" s="42"/>
      <c r="RJE81" s="42"/>
      <c r="RJF81" s="42"/>
      <c r="RJG81" s="42"/>
      <c r="RJH81" s="42"/>
      <c r="RJI81" s="42"/>
      <c r="RJJ81" s="42"/>
      <c r="RJK81" s="42"/>
      <c r="RJL81" s="42"/>
      <c r="RJM81" s="42"/>
      <c r="RJN81" s="42"/>
      <c r="RJO81" s="42"/>
      <c r="RJP81" s="42"/>
      <c r="RJQ81" s="42"/>
      <c r="RJR81" s="42"/>
      <c r="RJS81" s="42"/>
      <c r="RJT81" s="42"/>
      <c r="RJU81" s="42"/>
      <c r="RJV81" s="42"/>
      <c r="RJW81" s="42"/>
      <c r="RJX81" s="42"/>
      <c r="RJY81" s="42"/>
      <c r="RJZ81" s="42"/>
      <c r="RKA81" s="42"/>
      <c r="RKB81" s="42"/>
      <c r="RKC81" s="42"/>
      <c r="RKD81" s="42"/>
      <c r="RKE81" s="42"/>
      <c r="RKF81" s="42"/>
      <c r="RKG81" s="42"/>
      <c r="RKH81" s="42"/>
      <c r="RKI81" s="42"/>
      <c r="RKJ81" s="42"/>
      <c r="RKK81" s="42"/>
      <c r="RKL81" s="42"/>
      <c r="RKM81" s="42"/>
      <c r="RKN81" s="42"/>
      <c r="RKO81" s="42"/>
      <c r="RKP81" s="42"/>
      <c r="RKQ81" s="42"/>
      <c r="RKR81" s="42"/>
      <c r="RKS81" s="42"/>
      <c r="RKT81" s="42"/>
      <c r="RKU81" s="42"/>
      <c r="RKV81" s="42"/>
      <c r="RKW81" s="42"/>
      <c r="RKX81" s="42"/>
      <c r="RKY81" s="42"/>
      <c r="RKZ81" s="42"/>
      <c r="RLA81" s="42"/>
      <c r="RLB81" s="42"/>
      <c r="RLC81" s="42"/>
      <c r="RLD81" s="42"/>
      <c r="RLE81" s="42"/>
      <c r="RLF81" s="42"/>
      <c r="RLG81" s="42"/>
      <c r="RLH81" s="42"/>
      <c r="RLI81" s="42"/>
      <c r="RLJ81" s="42"/>
      <c r="RLK81" s="42"/>
      <c r="RLL81" s="42"/>
      <c r="RLM81" s="42"/>
      <c r="RLN81" s="42"/>
      <c r="RLO81" s="42"/>
      <c r="RLP81" s="42"/>
      <c r="RLQ81" s="42"/>
      <c r="RLR81" s="42"/>
      <c r="RLS81" s="42"/>
      <c r="RLT81" s="42"/>
      <c r="RLU81" s="42"/>
      <c r="RLV81" s="42"/>
      <c r="RLW81" s="42"/>
      <c r="RLX81" s="42"/>
      <c r="RLY81" s="42"/>
      <c r="RLZ81" s="42"/>
      <c r="RMA81" s="42"/>
      <c r="RMB81" s="42"/>
      <c r="RMC81" s="42"/>
      <c r="RMD81" s="42"/>
      <c r="RME81" s="42"/>
      <c r="RMF81" s="42"/>
      <c r="RMG81" s="42"/>
      <c r="RMH81" s="42"/>
      <c r="RMI81" s="42"/>
      <c r="RMJ81" s="42"/>
      <c r="RMK81" s="42"/>
      <c r="RML81" s="42"/>
      <c r="RMM81" s="42"/>
      <c r="RMN81" s="42"/>
      <c r="RMO81" s="42"/>
      <c r="RMP81" s="42"/>
      <c r="RMQ81" s="42"/>
      <c r="RMR81" s="42"/>
      <c r="RMS81" s="42"/>
      <c r="RMT81" s="42"/>
      <c r="RMU81" s="42"/>
      <c r="RMV81" s="42"/>
      <c r="RMW81" s="42"/>
      <c r="RMX81" s="42"/>
      <c r="RMY81" s="42"/>
      <c r="RMZ81" s="42"/>
      <c r="RNA81" s="42"/>
      <c r="RNB81" s="42"/>
      <c r="RNC81" s="42"/>
      <c r="RND81" s="42"/>
      <c r="RNE81" s="42"/>
      <c r="RNF81" s="42"/>
      <c r="RNG81" s="42"/>
      <c r="RNH81" s="42"/>
      <c r="RNI81" s="42"/>
      <c r="RNJ81" s="42"/>
      <c r="RNK81" s="42"/>
      <c r="RNL81" s="42"/>
      <c r="RNM81" s="42"/>
      <c r="RNN81" s="42"/>
      <c r="RNO81" s="42"/>
      <c r="RNP81" s="42"/>
      <c r="RNQ81" s="42"/>
      <c r="RNR81" s="42"/>
      <c r="RNS81" s="42"/>
      <c r="RNT81" s="42"/>
      <c r="RNU81" s="42"/>
      <c r="RNV81" s="42"/>
      <c r="RNW81" s="42"/>
      <c r="RNX81" s="42"/>
      <c r="RNY81" s="42"/>
      <c r="RNZ81" s="42"/>
      <c r="ROA81" s="42"/>
      <c r="ROB81" s="42"/>
      <c r="ROC81" s="42"/>
      <c r="ROD81" s="42"/>
      <c r="ROE81" s="42"/>
      <c r="ROF81" s="42"/>
      <c r="ROG81" s="42"/>
      <c r="ROH81" s="42"/>
      <c r="ROI81" s="42"/>
      <c r="ROJ81" s="42"/>
      <c r="ROK81" s="42"/>
      <c r="ROL81" s="42"/>
      <c r="ROM81" s="42"/>
      <c r="RON81" s="42"/>
      <c r="ROO81" s="42"/>
      <c r="ROP81" s="42"/>
      <c r="ROQ81" s="42"/>
      <c r="ROR81" s="42"/>
      <c r="ROS81" s="42"/>
      <c r="ROT81" s="42"/>
      <c r="ROU81" s="42"/>
      <c r="ROV81" s="42"/>
      <c r="ROW81" s="42"/>
      <c r="ROX81" s="42"/>
      <c r="ROY81" s="42"/>
      <c r="ROZ81" s="42"/>
      <c r="RPA81" s="42"/>
      <c r="RPB81" s="42"/>
      <c r="RPC81" s="42"/>
      <c r="RPD81" s="42"/>
      <c r="RPE81" s="42"/>
      <c r="RPF81" s="42"/>
      <c r="RPG81" s="42"/>
      <c r="RPH81" s="42"/>
      <c r="RPI81" s="42"/>
      <c r="RPJ81" s="42"/>
      <c r="RPK81" s="42"/>
      <c r="RPL81" s="42"/>
      <c r="RPM81" s="42"/>
      <c r="RPN81" s="42"/>
      <c r="RPO81" s="42"/>
      <c r="RPP81" s="42"/>
      <c r="RPQ81" s="42"/>
      <c r="RPR81" s="42"/>
      <c r="RPS81" s="42"/>
      <c r="RPT81" s="42"/>
      <c r="RPU81" s="42"/>
      <c r="RPV81" s="42"/>
      <c r="RPW81" s="42"/>
      <c r="RPX81" s="42"/>
      <c r="RPY81" s="42"/>
      <c r="RPZ81" s="42"/>
      <c r="RQA81" s="42"/>
      <c r="RQB81" s="42"/>
      <c r="RQC81" s="42"/>
      <c r="RQD81" s="42"/>
      <c r="RQE81" s="42"/>
      <c r="RQF81" s="42"/>
      <c r="RQG81" s="42"/>
      <c r="RQH81" s="42"/>
      <c r="RQI81" s="42"/>
      <c r="RQJ81" s="42"/>
      <c r="RQK81" s="42"/>
      <c r="RQL81" s="42"/>
      <c r="RQM81" s="42"/>
      <c r="RQN81" s="42"/>
      <c r="RQO81" s="42"/>
      <c r="RQP81" s="42"/>
      <c r="RQQ81" s="42"/>
      <c r="RQR81" s="42"/>
      <c r="RQS81" s="42"/>
      <c r="RQT81" s="42"/>
      <c r="RQU81" s="42"/>
      <c r="RQV81" s="42"/>
      <c r="RQW81" s="42"/>
      <c r="RQX81" s="42"/>
      <c r="RQY81" s="42"/>
      <c r="RQZ81" s="42"/>
      <c r="RRA81" s="42"/>
      <c r="RRB81" s="42"/>
      <c r="RRC81" s="42"/>
      <c r="RRD81" s="42"/>
      <c r="RRE81" s="42"/>
      <c r="RRF81" s="42"/>
      <c r="RRG81" s="42"/>
      <c r="RRH81" s="42"/>
      <c r="RRI81" s="42"/>
      <c r="RRJ81" s="42"/>
      <c r="RRK81" s="42"/>
      <c r="RRL81" s="42"/>
      <c r="RRM81" s="42"/>
      <c r="RRN81" s="42"/>
      <c r="RRO81" s="42"/>
      <c r="RRP81" s="42"/>
      <c r="RRQ81" s="42"/>
      <c r="RRR81" s="42"/>
      <c r="RRS81" s="42"/>
      <c r="RRT81" s="42"/>
      <c r="RRU81" s="42"/>
      <c r="RRV81" s="42"/>
      <c r="RRW81" s="42"/>
      <c r="RRX81" s="42"/>
      <c r="RRY81" s="42"/>
      <c r="RRZ81" s="42"/>
      <c r="RSA81" s="42"/>
      <c r="RSB81" s="42"/>
      <c r="RSC81" s="42"/>
      <c r="RSD81" s="42"/>
      <c r="RSE81" s="42"/>
      <c r="RSF81" s="42"/>
      <c r="RSG81" s="42"/>
      <c r="RSH81" s="42"/>
      <c r="RSI81" s="42"/>
      <c r="RSJ81" s="42"/>
      <c r="RSK81" s="42"/>
      <c r="RSL81" s="42"/>
      <c r="RSM81" s="42"/>
      <c r="RSN81" s="42"/>
      <c r="RSO81" s="42"/>
      <c r="RSP81" s="42"/>
      <c r="RSQ81" s="42"/>
      <c r="RSR81" s="42"/>
      <c r="RSS81" s="42"/>
      <c r="RST81" s="42"/>
      <c r="RSU81" s="42"/>
      <c r="RSV81" s="42"/>
      <c r="RSW81" s="42"/>
      <c r="RSX81" s="42"/>
      <c r="RSY81" s="42"/>
      <c r="RSZ81" s="42"/>
      <c r="RTA81" s="42"/>
      <c r="RTB81" s="42"/>
      <c r="RTC81" s="42"/>
      <c r="RTD81" s="42"/>
      <c r="RTE81" s="42"/>
      <c r="RTF81" s="42"/>
      <c r="RTG81" s="42"/>
      <c r="RTH81" s="42"/>
      <c r="RTI81" s="42"/>
      <c r="RTJ81" s="42"/>
      <c r="RTK81" s="42"/>
      <c r="RTL81" s="42"/>
      <c r="RTM81" s="42"/>
      <c r="RTN81" s="42"/>
      <c r="RTO81" s="42"/>
      <c r="RTP81" s="42"/>
      <c r="RTQ81" s="42"/>
      <c r="RTR81" s="42"/>
      <c r="RTS81" s="42"/>
      <c r="RTT81" s="42"/>
      <c r="RTU81" s="42"/>
      <c r="RTV81" s="42"/>
      <c r="RTW81" s="42"/>
      <c r="RTX81" s="42"/>
      <c r="RTY81" s="42"/>
      <c r="RTZ81" s="42"/>
      <c r="RUA81" s="42"/>
      <c r="RUB81" s="42"/>
      <c r="RUC81" s="42"/>
      <c r="RUD81" s="42"/>
      <c r="RUE81" s="42"/>
      <c r="RUF81" s="42"/>
      <c r="RUG81" s="42"/>
      <c r="RUH81" s="42"/>
      <c r="RUI81" s="42"/>
      <c r="RUJ81" s="42"/>
      <c r="RUK81" s="42"/>
      <c r="RUL81" s="42"/>
      <c r="RUM81" s="42"/>
      <c r="RUN81" s="42"/>
      <c r="RUO81" s="42"/>
      <c r="RUP81" s="42"/>
      <c r="RUQ81" s="42"/>
      <c r="RUR81" s="42"/>
      <c r="RUS81" s="42"/>
      <c r="RUT81" s="42"/>
      <c r="RUU81" s="42"/>
      <c r="RUV81" s="42"/>
      <c r="RUW81" s="42"/>
      <c r="RUX81" s="42"/>
      <c r="RUY81" s="42"/>
      <c r="RUZ81" s="42"/>
      <c r="RVA81" s="42"/>
      <c r="RVB81" s="42"/>
      <c r="RVC81" s="42"/>
      <c r="RVD81" s="42"/>
      <c r="RVE81" s="42"/>
      <c r="RVF81" s="42"/>
      <c r="RVG81" s="42"/>
      <c r="RVH81" s="42"/>
      <c r="RVI81" s="42"/>
      <c r="RVJ81" s="42"/>
      <c r="RVK81" s="42"/>
      <c r="RVL81" s="42"/>
      <c r="RVM81" s="42"/>
      <c r="RVN81" s="42"/>
      <c r="RVO81" s="42"/>
      <c r="RVP81" s="42"/>
      <c r="RVQ81" s="42"/>
      <c r="RVR81" s="42"/>
      <c r="RVS81" s="42"/>
      <c r="RVT81" s="42"/>
      <c r="RVU81" s="42"/>
      <c r="RVV81" s="42"/>
      <c r="RVW81" s="42"/>
      <c r="RVX81" s="42"/>
      <c r="RVY81" s="42"/>
      <c r="RVZ81" s="42"/>
      <c r="RWA81" s="42"/>
      <c r="RWB81" s="42"/>
      <c r="RWC81" s="42"/>
      <c r="RWD81" s="42"/>
      <c r="RWE81" s="42"/>
      <c r="RWF81" s="42"/>
      <c r="RWG81" s="42"/>
      <c r="RWH81" s="42"/>
      <c r="RWI81" s="42"/>
      <c r="RWJ81" s="42"/>
      <c r="RWK81" s="42"/>
      <c r="RWL81" s="42"/>
      <c r="RWM81" s="42"/>
      <c r="RWN81" s="42"/>
      <c r="RWO81" s="42"/>
      <c r="RWP81" s="42"/>
      <c r="RWQ81" s="42"/>
      <c r="RWR81" s="42"/>
      <c r="RWS81" s="42"/>
      <c r="RWT81" s="42"/>
      <c r="RWU81" s="42"/>
      <c r="RWV81" s="42"/>
      <c r="RWW81" s="42"/>
      <c r="RWX81" s="42"/>
      <c r="RWY81" s="42"/>
      <c r="RWZ81" s="42"/>
      <c r="RXA81" s="42"/>
      <c r="RXB81" s="42"/>
      <c r="RXC81" s="42"/>
      <c r="RXD81" s="42"/>
      <c r="RXE81" s="42"/>
      <c r="RXF81" s="42"/>
      <c r="RXG81" s="42"/>
      <c r="RXH81" s="42"/>
      <c r="RXI81" s="42"/>
      <c r="RXJ81" s="42"/>
      <c r="RXK81" s="42"/>
      <c r="RXL81" s="42"/>
      <c r="RXM81" s="42"/>
      <c r="RXN81" s="42"/>
      <c r="RXO81" s="42"/>
      <c r="RXP81" s="42"/>
      <c r="RXQ81" s="42"/>
      <c r="RXR81" s="42"/>
      <c r="RXS81" s="42"/>
      <c r="RXT81" s="42"/>
      <c r="RXU81" s="42"/>
      <c r="RXV81" s="42"/>
      <c r="RXW81" s="42"/>
      <c r="RXX81" s="42"/>
      <c r="RXY81" s="42"/>
      <c r="RXZ81" s="42"/>
      <c r="RYA81" s="42"/>
      <c r="RYB81" s="42"/>
      <c r="RYC81" s="42"/>
      <c r="RYD81" s="42"/>
      <c r="RYE81" s="42"/>
      <c r="RYF81" s="42"/>
      <c r="RYG81" s="42"/>
      <c r="RYH81" s="42"/>
      <c r="RYI81" s="42"/>
      <c r="RYJ81" s="42"/>
      <c r="RYK81" s="42"/>
      <c r="RYL81" s="42"/>
      <c r="RYM81" s="42"/>
      <c r="RYN81" s="42"/>
      <c r="RYO81" s="42"/>
      <c r="RYP81" s="42"/>
      <c r="RYQ81" s="42"/>
      <c r="RYR81" s="42"/>
      <c r="RYS81" s="42"/>
      <c r="RYT81" s="42"/>
      <c r="RYU81" s="42"/>
      <c r="RYV81" s="42"/>
      <c r="RYW81" s="42"/>
      <c r="RYX81" s="42"/>
      <c r="RYY81" s="42"/>
      <c r="RYZ81" s="42"/>
      <c r="RZA81" s="42"/>
      <c r="RZB81" s="42"/>
      <c r="RZC81" s="42"/>
      <c r="RZD81" s="42"/>
      <c r="RZE81" s="42"/>
      <c r="RZF81" s="42"/>
      <c r="RZG81" s="42"/>
      <c r="RZH81" s="42"/>
      <c r="RZI81" s="42"/>
      <c r="RZJ81" s="42"/>
      <c r="RZK81" s="42"/>
      <c r="RZL81" s="42"/>
      <c r="RZM81" s="42"/>
      <c r="RZN81" s="42"/>
      <c r="RZO81" s="42"/>
      <c r="RZP81" s="42"/>
      <c r="RZQ81" s="42"/>
      <c r="RZR81" s="42"/>
      <c r="RZS81" s="42"/>
      <c r="RZT81" s="42"/>
      <c r="RZU81" s="42"/>
      <c r="RZV81" s="42"/>
      <c r="RZW81" s="42"/>
      <c r="RZX81" s="42"/>
      <c r="RZY81" s="42"/>
      <c r="RZZ81" s="42"/>
      <c r="SAA81" s="42"/>
      <c r="SAB81" s="42"/>
      <c r="SAC81" s="42"/>
      <c r="SAD81" s="42"/>
      <c r="SAE81" s="42"/>
      <c r="SAF81" s="42"/>
      <c r="SAG81" s="42"/>
      <c r="SAH81" s="42"/>
      <c r="SAI81" s="42"/>
      <c r="SAJ81" s="42"/>
      <c r="SAK81" s="42"/>
      <c r="SAL81" s="42"/>
      <c r="SAM81" s="42"/>
      <c r="SAN81" s="42"/>
      <c r="SAO81" s="42"/>
      <c r="SAP81" s="42"/>
      <c r="SAQ81" s="42"/>
      <c r="SAR81" s="42"/>
      <c r="SAS81" s="42"/>
      <c r="SAT81" s="42"/>
      <c r="SAU81" s="42"/>
      <c r="SAV81" s="42"/>
      <c r="SAW81" s="42"/>
      <c r="SAX81" s="42"/>
      <c r="SAY81" s="42"/>
      <c r="SAZ81" s="42"/>
      <c r="SBA81" s="42"/>
      <c r="SBB81" s="42"/>
      <c r="SBC81" s="42"/>
      <c r="SBD81" s="42"/>
      <c r="SBE81" s="42"/>
      <c r="SBF81" s="42"/>
      <c r="SBG81" s="42"/>
      <c r="SBH81" s="42"/>
      <c r="SBI81" s="42"/>
      <c r="SBJ81" s="42"/>
      <c r="SBK81" s="42"/>
      <c r="SBL81" s="42"/>
      <c r="SBM81" s="42"/>
      <c r="SBN81" s="42"/>
      <c r="SBO81" s="42"/>
      <c r="SBP81" s="42"/>
      <c r="SBQ81" s="42"/>
      <c r="SBR81" s="42"/>
      <c r="SBS81" s="42"/>
      <c r="SBT81" s="42"/>
      <c r="SBU81" s="42"/>
      <c r="SBV81" s="42"/>
      <c r="SBW81" s="42"/>
      <c r="SBX81" s="42"/>
      <c r="SBY81" s="42"/>
      <c r="SBZ81" s="42"/>
      <c r="SCA81" s="42"/>
      <c r="SCB81" s="42"/>
      <c r="SCC81" s="42"/>
      <c r="SCD81" s="42"/>
      <c r="SCE81" s="42"/>
      <c r="SCF81" s="42"/>
      <c r="SCG81" s="42"/>
      <c r="SCH81" s="42"/>
      <c r="SCI81" s="42"/>
      <c r="SCJ81" s="42"/>
      <c r="SCK81" s="42"/>
      <c r="SCL81" s="42"/>
      <c r="SCM81" s="42"/>
      <c r="SCN81" s="42"/>
      <c r="SCO81" s="42"/>
      <c r="SCP81" s="42"/>
      <c r="SCQ81" s="42"/>
      <c r="SCR81" s="42"/>
      <c r="SCS81" s="42"/>
      <c r="SCT81" s="42"/>
      <c r="SCU81" s="42"/>
      <c r="SCV81" s="42"/>
      <c r="SCW81" s="42"/>
      <c r="SCX81" s="42"/>
      <c r="SCY81" s="42"/>
      <c r="SCZ81" s="42"/>
      <c r="SDA81" s="42"/>
      <c r="SDB81" s="42"/>
      <c r="SDC81" s="42"/>
      <c r="SDD81" s="42"/>
      <c r="SDE81" s="42"/>
      <c r="SDF81" s="42"/>
      <c r="SDG81" s="42"/>
      <c r="SDH81" s="42"/>
      <c r="SDI81" s="42"/>
      <c r="SDJ81" s="42"/>
      <c r="SDK81" s="42"/>
      <c r="SDL81" s="42"/>
      <c r="SDM81" s="42"/>
      <c r="SDN81" s="42"/>
      <c r="SDO81" s="42"/>
      <c r="SDP81" s="42"/>
      <c r="SDQ81" s="42"/>
      <c r="SDR81" s="42"/>
      <c r="SDS81" s="42"/>
      <c r="SDT81" s="42"/>
      <c r="SDU81" s="42"/>
      <c r="SDV81" s="42"/>
      <c r="SDW81" s="42"/>
      <c r="SDX81" s="42"/>
      <c r="SDY81" s="42"/>
      <c r="SDZ81" s="42"/>
      <c r="SEA81" s="42"/>
      <c r="SEB81" s="42"/>
      <c r="SEC81" s="42"/>
      <c r="SED81" s="42"/>
      <c r="SEE81" s="42"/>
      <c r="SEF81" s="42"/>
      <c r="SEG81" s="42"/>
      <c r="SEH81" s="42"/>
      <c r="SEI81" s="42"/>
      <c r="SEJ81" s="42"/>
      <c r="SEK81" s="42"/>
      <c r="SEL81" s="42"/>
      <c r="SEM81" s="42"/>
      <c r="SEN81" s="42"/>
      <c r="SEO81" s="42"/>
      <c r="SEP81" s="42"/>
      <c r="SEQ81" s="42"/>
      <c r="SER81" s="42"/>
      <c r="SES81" s="42"/>
      <c r="SET81" s="42"/>
      <c r="SEU81" s="42"/>
      <c r="SEV81" s="42"/>
      <c r="SEW81" s="42"/>
      <c r="SEX81" s="42"/>
      <c r="SEY81" s="42"/>
      <c r="SEZ81" s="42"/>
      <c r="SFA81" s="42"/>
      <c r="SFB81" s="42"/>
      <c r="SFC81" s="42"/>
      <c r="SFD81" s="42"/>
      <c r="SFE81" s="42"/>
      <c r="SFF81" s="42"/>
      <c r="SFG81" s="42"/>
      <c r="SFH81" s="42"/>
      <c r="SFI81" s="42"/>
      <c r="SFJ81" s="42"/>
      <c r="SFK81" s="42"/>
      <c r="SFL81" s="42"/>
      <c r="SFM81" s="42"/>
      <c r="SFN81" s="42"/>
      <c r="SFO81" s="42"/>
      <c r="SFP81" s="42"/>
      <c r="SFQ81" s="42"/>
      <c r="SFR81" s="42"/>
      <c r="SFS81" s="42"/>
      <c r="SFT81" s="42"/>
      <c r="SFU81" s="42"/>
      <c r="SFV81" s="42"/>
      <c r="SFW81" s="42"/>
      <c r="SFX81" s="42"/>
      <c r="SFY81" s="42"/>
      <c r="SFZ81" s="42"/>
      <c r="SGA81" s="42"/>
      <c r="SGB81" s="42"/>
      <c r="SGC81" s="42"/>
      <c r="SGD81" s="42"/>
      <c r="SGE81" s="42"/>
      <c r="SGF81" s="42"/>
      <c r="SGG81" s="42"/>
      <c r="SGH81" s="42"/>
      <c r="SGI81" s="42"/>
      <c r="SGJ81" s="42"/>
      <c r="SGK81" s="42"/>
      <c r="SGL81" s="42"/>
      <c r="SGM81" s="42"/>
      <c r="SGN81" s="42"/>
      <c r="SGO81" s="42"/>
      <c r="SGP81" s="42"/>
      <c r="SGQ81" s="42"/>
      <c r="SGR81" s="42"/>
      <c r="SGS81" s="42"/>
      <c r="SGT81" s="42"/>
      <c r="SGU81" s="42"/>
      <c r="SGV81" s="42"/>
      <c r="SGW81" s="42"/>
      <c r="SGX81" s="42"/>
      <c r="SGY81" s="42"/>
      <c r="SGZ81" s="42"/>
      <c r="SHA81" s="42"/>
      <c r="SHB81" s="42"/>
      <c r="SHC81" s="42"/>
      <c r="SHD81" s="42"/>
      <c r="SHE81" s="42"/>
      <c r="SHF81" s="42"/>
      <c r="SHG81" s="42"/>
      <c r="SHH81" s="42"/>
      <c r="SHI81" s="42"/>
      <c r="SHJ81" s="42"/>
      <c r="SHK81" s="42"/>
      <c r="SHL81" s="42"/>
      <c r="SHM81" s="42"/>
      <c r="SHN81" s="42"/>
      <c r="SHO81" s="42"/>
      <c r="SHP81" s="42"/>
      <c r="SHQ81" s="42"/>
      <c r="SHR81" s="42"/>
      <c r="SHS81" s="42"/>
      <c r="SHT81" s="42"/>
      <c r="SHU81" s="42"/>
      <c r="SHV81" s="42"/>
      <c r="SHW81" s="42"/>
      <c r="SHX81" s="42"/>
      <c r="SHY81" s="42"/>
      <c r="SHZ81" s="42"/>
      <c r="SIA81" s="42"/>
      <c r="SIB81" s="42"/>
      <c r="SIC81" s="42"/>
      <c r="SID81" s="42"/>
      <c r="SIE81" s="42"/>
      <c r="SIF81" s="42"/>
      <c r="SIG81" s="42"/>
      <c r="SIH81" s="42"/>
      <c r="SII81" s="42"/>
      <c r="SIJ81" s="42"/>
      <c r="SIK81" s="42"/>
      <c r="SIL81" s="42"/>
      <c r="SIM81" s="42"/>
      <c r="SIN81" s="42"/>
      <c r="SIO81" s="42"/>
      <c r="SIP81" s="42"/>
      <c r="SIQ81" s="42"/>
      <c r="SIR81" s="42"/>
      <c r="SIS81" s="42"/>
      <c r="SIT81" s="42"/>
      <c r="SIU81" s="42"/>
      <c r="SIV81" s="42"/>
      <c r="SIW81" s="42"/>
      <c r="SIX81" s="42"/>
      <c r="SIY81" s="42"/>
      <c r="SIZ81" s="42"/>
      <c r="SJA81" s="42"/>
      <c r="SJB81" s="42"/>
      <c r="SJC81" s="42"/>
      <c r="SJD81" s="42"/>
      <c r="SJE81" s="42"/>
      <c r="SJF81" s="42"/>
      <c r="SJG81" s="42"/>
      <c r="SJH81" s="42"/>
      <c r="SJI81" s="42"/>
      <c r="SJJ81" s="42"/>
      <c r="SJK81" s="42"/>
      <c r="SJL81" s="42"/>
      <c r="SJM81" s="42"/>
      <c r="SJN81" s="42"/>
      <c r="SJO81" s="42"/>
      <c r="SJP81" s="42"/>
      <c r="SJQ81" s="42"/>
      <c r="SJR81" s="42"/>
      <c r="SJS81" s="42"/>
      <c r="SJT81" s="42"/>
      <c r="SJU81" s="42"/>
      <c r="SJV81" s="42"/>
      <c r="SJW81" s="42"/>
      <c r="SJX81" s="42"/>
      <c r="SJY81" s="42"/>
      <c r="SJZ81" s="42"/>
      <c r="SKA81" s="42"/>
      <c r="SKB81" s="42"/>
      <c r="SKC81" s="42"/>
      <c r="SKD81" s="42"/>
      <c r="SKE81" s="42"/>
      <c r="SKF81" s="42"/>
      <c r="SKG81" s="42"/>
      <c r="SKH81" s="42"/>
      <c r="SKI81" s="42"/>
      <c r="SKJ81" s="42"/>
      <c r="SKK81" s="42"/>
      <c r="SKL81" s="42"/>
      <c r="SKM81" s="42"/>
      <c r="SKN81" s="42"/>
      <c r="SKO81" s="42"/>
      <c r="SKP81" s="42"/>
      <c r="SKQ81" s="42"/>
      <c r="SKR81" s="42"/>
      <c r="SKS81" s="42"/>
      <c r="SKT81" s="42"/>
      <c r="SKU81" s="42"/>
      <c r="SKV81" s="42"/>
      <c r="SKW81" s="42"/>
      <c r="SKX81" s="42"/>
      <c r="SKY81" s="42"/>
      <c r="SKZ81" s="42"/>
      <c r="SLA81" s="42"/>
      <c r="SLB81" s="42"/>
      <c r="SLC81" s="42"/>
      <c r="SLD81" s="42"/>
      <c r="SLE81" s="42"/>
      <c r="SLF81" s="42"/>
      <c r="SLG81" s="42"/>
      <c r="SLH81" s="42"/>
      <c r="SLI81" s="42"/>
      <c r="SLJ81" s="42"/>
      <c r="SLK81" s="42"/>
      <c r="SLL81" s="42"/>
      <c r="SLM81" s="42"/>
      <c r="SLN81" s="42"/>
      <c r="SLO81" s="42"/>
      <c r="SLP81" s="42"/>
      <c r="SLQ81" s="42"/>
      <c r="SLR81" s="42"/>
      <c r="SLS81" s="42"/>
      <c r="SLT81" s="42"/>
      <c r="SLU81" s="42"/>
      <c r="SLV81" s="42"/>
      <c r="SLW81" s="42"/>
      <c r="SLX81" s="42"/>
      <c r="SLY81" s="42"/>
      <c r="SLZ81" s="42"/>
      <c r="SMA81" s="42"/>
      <c r="SMB81" s="42"/>
      <c r="SMC81" s="42"/>
      <c r="SMD81" s="42"/>
      <c r="SME81" s="42"/>
      <c r="SMF81" s="42"/>
      <c r="SMG81" s="42"/>
      <c r="SMH81" s="42"/>
      <c r="SMI81" s="42"/>
      <c r="SMJ81" s="42"/>
      <c r="SMK81" s="42"/>
      <c r="SML81" s="42"/>
      <c r="SMM81" s="42"/>
      <c r="SMN81" s="42"/>
      <c r="SMO81" s="42"/>
      <c r="SMP81" s="42"/>
      <c r="SMQ81" s="42"/>
      <c r="SMR81" s="42"/>
      <c r="SMS81" s="42"/>
      <c r="SMT81" s="42"/>
      <c r="SMU81" s="42"/>
      <c r="SMV81" s="42"/>
      <c r="SMW81" s="42"/>
      <c r="SMX81" s="42"/>
      <c r="SMY81" s="42"/>
      <c r="SMZ81" s="42"/>
      <c r="SNA81" s="42"/>
      <c r="SNB81" s="42"/>
      <c r="SNC81" s="42"/>
      <c r="SND81" s="42"/>
      <c r="SNE81" s="42"/>
      <c r="SNF81" s="42"/>
      <c r="SNG81" s="42"/>
      <c r="SNH81" s="42"/>
      <c r="SNI81" s="42"/>
      <c r="SNJ81" s="42"/>
      <c r="SNK81" s="42"/>
      <c r="SNL81" s="42"/>
      <c r="SNM81" s="42"/>
      <c r="SNN81" s="42"/>
      <c r="SNO81" s="42"/>
      <c r="SNP81" s="42"/>
      <c r="SNQ81" s="42"/>
      <c r="SNR81" s="42"/>
      <c r="SNS81" s="42"/>
      <c r="SNT81" s="42"/>
      <c r="SNU81" s="42"/>
      <c r="SNV81" s="42"/>
      <c r="SNW81" s="42"/>
      <c r="SNX81" s="42"/>
      <c r="SNY81" s="42"/>
      <c r="SNZ81" s="42"/>
      <c r="SOA81" s="42"/>
      <c r="SOB81" s="42"/>
      <c r="SOC81" s="42"/>
      <c r="SOD81" s="42"/>
      <c r="SOE81" s="42"/>
      <c r="SOF81" s="42"/>
      <c r="SOG81" s="42"/>
      <c r="SOH81" s="42"/>
      <c r="SOI81" s="42"/>
      <c r="SOJ81" s="42"/>
      <c r="SOK81" s="42"/>
      <c r="SOL81" s="42"/>
      <c r="SOM81" s="42"/>
      <c r="SON81" s="42"/>
      <c r="SOO81" s="42"/>
      <c r="SOP81" s="42"/>
      <c r="SOQ81" s="42"/>
      <c r="SOR81" s="42"/>
      <c r="SOS81" s="42"/>
      <c r="SOT81" s="42"/>
      <c r="SOU81" s="42"/>
      <c r="SOV81" s="42"/>
      <c r="SOW81" s="42"/>
      <c r="SOX81" s="42"/>
      <c r="SOY81" s="42"/>
      <c r="SOZ81" s="42"/>
      <c r="SPA81" s="42"/>
      <c r="SPB81" s="42"/>
      <c r="SPC81" s="42"/>
      <c r="SPD81" s="42"/>
      <c r="SPE81" s="42"/>
      <c r="SPF81" s="42"/>
      <c r="SPG81" s="42"/>
      <c r="SPH81" s="42"/>
      <c r="SPI81" s="42"/>
      <c r="SPJ81" s="42"/>
      <c r="SPK81" s="42"/>
      <c r="SPL81" s="42"/>
      <c r="SPM81" s="42"/>
      <c r="SPN81" s="42"/>
      <c r="SPO81" s="42"/>
      <c r="SPP81" s="42"/>
      <c r="SPQ81" s="42"/>
      <c r="SPR81" s="42"/>
      <c r="SPS81" s="42"/>
      <c r="SPT81" s="42"/>
      <c r="SPU81" s="42"/>
      <c r="SPV81" s="42"/>
      <c r="SPW81" s="42"/>
      <c r="SPX81" s="42"/>
      <c r="SPY81" s="42"/>
      <c r="SPZ81" s="42"/>
      <c r="SQA81" s="42"/>
      <c r="SQB81" s="42"/>
      <c r="SQC81" s="42"/>
      <c r="SQD81" s="42"/>
      <c r="SQE81" s="42"/>
      <c r="SQF81" s="42"/>
      <c r="SQG81" s="42"/>
      <c r="SQH81" s="42"/>
      <c r="SQI81" s="42"/>
      <c r="SQJ81" s="42"/>
      <c r="SQK81" s="42"/>
      <c r="SQL81" s="42"/>
      <c r="SQM81" s="42"/>
      <c r="SQN81" s="42"/>
      <c r="SQO81" s="42"/>
      <c r="SQP81" s="42"/>
      <c r="SQQ81" s="42"/>
      <c r="SQR81" s="42"/>
      <c r="SQS81" s="42"/>
      <c r="SQT81" s="42"/>
      <c r="SQU81" s="42"/>
      <c r="SQV81" s="42"/>
      <c r="SQW81" s="42"/>
      <c r="SQX81" s="42"/>
      <c r="SQY81" s="42"/>
      <c r="SQZ81" s="42"/>
      <c r="SRA81" s="42"/>
      <c r="SRB81" s="42"/>
      <c r="SRC81" s="42"/>
      <c r="SRD81" s="42"/>
      <c r="SRE81" s="42"/>
      <c r="SRF81" s="42"/>
      <c r="SRG81" s="42"/>
      <c r="SRH81" s="42"/>
      <c r="SRI81" s="42"/>
      <c r="SRJ81" s="42"/>
      <c r="SRK81" s="42"/>
      <c r="SRL81" s="42"/>
      <c r="SRM81" s="42"/>
      <c r="SRN81" s="42"/>
      <c r="SRO81" s="42"/>
      <c r="SRP81" s="42"/>
      <c r="SRQ81" s="42"/>
      <c r="SRR81" s="42"/>
      <c r="SRS81" s="42"/>
      <c r="SRT81" s="42"/>
      <c r="SRU81" s="42"/>
      <c r="SRV81" s="42"/>
      <c r="SRW81" s="42"/>
      <c r="SRX81" s="42"/>
      <c r="SRY81" s="42"/>
      <c r="SRZ81" s="42"/>
      <c r="SSA81" s="42"/>
      <c r="SSB81" s="42"/>
      <c r="SSC81" s="42"/>
      <c r="SSD81" s="42"/>
      <c r="SSE81" s="42"/>
      <c r="SSF81" s="42"/>
      <c r="SSG81" s="42"/>
      <c r="SSH81" s="42"/>
      <c r="SSI81" s="42"/>
      <c r="SSJ81" s="42"/>
      <c r="SSK81" s="42"/>
      <c r="SSL81" s="42"/>
      <c r="SSM81" s="42"/>
      <c r="SSN81" s="42"/>
      <c r="SSO81" s="42"/>
      <c r="SSP81" s="42"/>
      <c r="SSQ81" s="42"/>
      <c r="SSR81" s="42"/>
      <c r="SSS81" s="42"/>
      <c r="SST81" s="42"/>
      <c r="SSU81" s="42"/>
      <c r="SSV81" s="42"/>
      <c r="SSW81" s="42"/>
      <c r="SSX81" s="42"/>
      <c r="SSY81" s="42"/>
      <c r="SSZ81" s="42"/>
      <c r="STA81" s="42"/>
      <c r="STB81" s="42"/>
      <c r="STC81" s="42"/>
      <c r="STD81" s="42"/>
      <c r="STE81" s="42"/>
      <c r="STF81" s="42"/>
      <c r="STG81" s="42"/>
      <c r="STH81" s="42"/>
      <c r="STI81" s="42"/>
      <c r="STJ81" s="42"/>
      <c r="STK81" s="42"/>
      <c r="STL81" s="42"/>
      <c r="STM81" s="42"/>
      <c r="STN81" s="42"/>
      <c r="STO81" s="42"/>
      <c r="STP81" s="42"/>
      <c r="STQ81" s="42"/>
      <c r="STR81" s="42"/>
      <c r="STS81" s="42"/>
      <c r="STT81" s="42"/>
      <c r="STU81" s="42"/>
      <c r="STV81" s="42"/>
      <c r="STW81" s="42"/>
      <c r="STX81" s="42"/>
      <c r="STY81" s="42"/>
      <c r="STZ81" s="42"/>
      <c r="SUA81" s="42"/>
      <c r="SUB81" s="42"/>
      <c r="SUC81" s="42"/>
      <c r="SUD81" s="42"/>
      <c r="SUE81" s="42"/>
      <c r="SUF81" s="42"/>
      <c r="SUG81" s="42"/>
      <c r="SUH81" s="42"/>
      <c r="SUI81" s="42"/>
      <c r="SUJ81" s="42"/>
      <c r="SUK81" s="42"/>
      <c r="SUL81" s="42"/>
      <c r="SUM81" s="42"/>
      <c r="SUN81" s="42"/>
      <c r="SUO81" s="42"/>
      <c r="SUP81" s="42"/>
      <c r="SUQ81" s="42"/>
      <c r="SUR81" s="42"/>
      <c r="SUS81" s="42"/>
      <c r="SUT81" s="42"/>
      <c r="SUU81" s="42"/>
      <c r="SUV81" s="42"/>
      <c r="SUW81" s="42"/>
      <c r="SUX81" s="42"/>
      <c r="SUY81" s="42"/>
      <c r="SUZ81" s="42"/>
      <c r="SVA81" s="42"/>
      <c r="SVB81" s="42"/>
      <c r="SVC81" s="42"/>
      <c r="SVD81" s="42"/>
      <c r="SVE81" s="42"/>
      <c r="SVF81" s="42"/>
      <c r="SVG81" s="42"/>
      <c r="SVH81" s="42"/>
      <c r="SVI81" s="42"/>
      <c r="SVJ81" s="42"/>
      <c r="SVK81" s="42"/>
      <c r="SVL81" s="42"/>
      <c r="SVM81" s="42"/>
      <c r="SVN81" s="42"/>
      <c r="SVO81" s="42"/>
      <c r="SVP81" s="42"/>
      <c r="SVQ81" s="42"/>
      <c r="SVR81" s="42"/>
      <c r="SVS81" s="42"/>
      <c r="SVT81" s="42"/>
      <c r="SVU81" s="42"/>
      <c r="SVV81" s="42"/>
      <c r="SVW81" s="42"/>
      <c r="SVX81" s="42"/>
      <c r="SVY81" s="42"/>
      <c r="SVZ81" s="42"/>
      <c r="SWA81" s="42"/>
      <c r="SWB81" s="42"/>
      <c r="SWC81" s="42"/>
      <c r="SWD81" s="42"/>
      <c r="SWE81" s="42"/>
      <c r="SWF81" s="42"/>
      <c r="SWG81" s="42"/>
      <c r="SWH81" s="42"/>
      <c r="SWI81" s="42"/>
      <c r="SWJ81" s="42"/>
      <c r="SWK81" s="42"/>
      <c r="SWL81" s="42"/>
      <c r="SWM81" s="42"/>
      <c r="SWN81" s="42"/>
      <c r="SWO81" s="42"/>
      <c r="SWP81" s="42"/>
      <c r="SWQ81" s="42"/>
      <c r="SWR81" s="42"/>
      <c r="SWS81" s="42"/>
      <c r="SWT81" s="42"/>
      <c r="SWU81" s="42"/>
      <c r="SWV81" s="42"/>
      <c r="SWW81" s="42"/>
      <c r="SWX81" s="42"/>
      <c r="SWY81" s="42"/>
      <c r="SWZ81" s="42"/>
      <c r="SXA81" s="42"/>
      <c r="SXB81" s="42"/>
      <c r="SXC81" s="42"/>
      <c r="SXD81" s="42"/>
      <c r="SXE81" s="42"/>
      <c r="SXF81" s="42"/>
      <c r="SXG81" s="42"/>
      <c r="SXH81" s="42"/>
      <c r="SXI81" s="42"/>
      <c r="SXJ81" s="42"/>
      <c r="SXK81" s="42"/>
      <c r="SXL81" s="42"/>
      <c r="SXM81" s="42"/>
      <c r="SXN81" s="42"/>
      <c r="SXO81" s="42"/>
      <c r="SXP81" s="42"/>
      <c r="SXQ81" s="42"/>
      <c r="SXR81" s="42"/>
      <c r="SXS81" s="42"/>
      <c r="SXT81" s="42"/>
      <c r="SXU81" s="42"/>
      <c r="SXV81" s="42"/>
      <c r="SXW81" s="42"/>
      <c r="SXX81" s="42"/>
      <c r="SXY81" s="42"/>
      <c r="SXZ81" s="42"/>
      <c r="SYA81" s="42"/>
      <c r="SYB81" s="42"/>
      <c r="SYC81" s="42"/>
      <c r="SYD81" s="42"/>
      <c r="SYE81" s="42"/>
      <c r="SYF81" s="42"/>
      <c r="SYG81" s="42"/>
      <c r="SYH81" s="42"/>
      <c r="SYI81" s="42"/>
      <c r="SYJ81" s="42"/>
      <c r="SYK81" s="42"/>
      <c r="SYL81" s="42"/>
      <c r="SYM81" s="42"/>
      <c r="SYN81" s="42"/>
      <c r="SYO81" s="42"/>
      <c r="SYP81" s="42"/>
      <c r="SYQ81" s="42"/>
      <c r="SYR81" s="42"/>
      <c r="SYS81" s="42"/>
      <c r="SYT81" s="42"/>
      <c r="SYU81" s="42"/>
      <c r="SYV81" s="42"/>
      <c r="SYW81" s="42"/>
      <c r="SYX81" s="42"/>
      <c r="SYY81" s="42"/>
      <c r="SYZ81" s="42"/>
      <c r="SZA81" s="42"/>
      <c r="SZB81" s="42"/>
      <c r="SZC81" s="42"/>
      <c r="SZD81" s="42"/>
      <c r="SZE81" s="42"/>
      <c r="SZF81" s="42"/>
      <c r="SZG81" s="42"/>
      <c r="SZH81" s="42"/>
      <c r="SZI81" s="42"/>
      <c r="SZJ81" s="42"/>
      <c r="SZK81" s="42"/>
      <c r="SZL81" s="42"/>
      <c r="SZM81" s="42"/>
      <c r="SZN81" s="42"/>
      <c r="SZO81" s="42"/>
      <c r="SZP81" s="42"/>
      <c r="SZQ81" s="42"/>
      <c r="SZR81" s="42"/>
      <c r="SZS81" s="42"/>
      <c r="SZT81" s="42"/>
      <c r="SZU81" s="42"/>
      <c r="SZV81" s="42"/>
      <c r="SZW81" s="42"/>
      <c r="SZX81" s="42"/>
      <c r="SZY81" s="42"/>
      <c r="SZZ81" s="42"/>
      <c r="TAA81" s="42"/>
      <c r="TAB81" s="42"/>
      <c r="TAC81" s="42"/>
      <c r="TAD81" s="42"/>
      <c r="TAE81" s="42"/>
      <c r="TAF81" s="42"/>
      <c r="TAG81" s="42"/>
      <c r="TAH81" s="42"/>
      <c r="TAI81" s="42"/>
      <c r="TAJ81" s="42"/>
      <c r="TAK81" s="42"/>
      <c r="TAL81" s="42"/>
      <c r="TAM81" s="42"/>
      <c r="TAN81" s="42"/>
      <c r="TAO81" s="42"/>
      <c r="TAP81" s="42"/>
      <c r="TAQ81" s="42"/>
      <c r="TAR81" s="42"/>
      <c r="TAS81" s="42"/>
      <c r="TAT81" s="42"/>
      <c r="TAU81" s="42"/>
      <c r="TAV81" s="42"/>
      <c r="TAW81" s="42"/>
      <c r="TAX81" s="42"/>
      <c r="TAY81" s="42"/>
      <c r="TAZ81" s="42"/>
      <c r="TBA81" s="42"/>
      <c r="TBB81" s="42"/>
      <c r="TBC81" s="42"/>
      <c r="TBD81" s="42"/>
      <c r="TBE81" s="42"/>
      <c r="TBF81" s="42"/>
      <c r="TBG81" s="42"/>
      <c r="TBH81" s="42"/>
      <c r="TBI81" s="42"/>
      <c r="TBJ81" s="42"/>
      <c r="TBK81" s="42"/>
      <c r="TBL81" s="42"/>
      <c r="TBM81" s="42"/>
      <c r="TBN81" s="42"/>
      <c r="TBO81" s="42"/>
      <c r="TBP81" s="42"/>
      <c r="TBQ81" s="42"/>
      <c r="TBR81" s="42"/>
      <c r="TBS81" s="42"/>
      <c r="TBT81" s="42"/>
      <c r="TBU81" s="42"/>
      <c r="TBV81" s="42"/>
      <c r="TBW81" s="42"/>
      <c r="TBX81" s="42"/>
      <c r="TBY81" s="42"/>
      <c r="TBZ81" s="42"/>
      <c r="TCA81" s="42"/>
      <c r="TCB81" s="42"/>
      <c r="TCC81" s="42"/>
      <c r="TCD81" s="42"/>
      <c r="TCE81" s="42"/>
      <c r="TCF81" s="42"/>
      <c r="TCG81" s="42"/>
      <c r="TCH81" s="42"/>
      <c r="TCI81" s="42"/>
      <c r="TCJ81" s="42"/>
      <c r="TCK81" s="42"/>
      <c r="TCL81" s="42"/>
      <c r="TCM81" s="42"/>
      <c r="TCN81" s="42"/>
      <c r="TCO81" s="42"/>
      <c r="TCP81" s="42"/>
      <c r="TCQ81" s="42"/>
      <c r="TCR81" s="42"/>
      <c r="TCS81" s="42"/>
      <c r="TCT81" s="42"/>
      <c r="TCU81" s="42"/>
      <c r="TCV81" s="42"/>
      <c r="TCW81" s="42"/>
      <c r="TCX81" s="42"/>
      <c r="TCY81" s="42"/>
      <c r="TCZ81" s="42"/>
      <c r="TDA81" s="42"/>
      <c r="TDB81" s="42"/>
      <c r="TDC81" s="42"/>
      <c r="TDD81" s="42"/>
      <c r="TDE81" s="42"/>
      <c r="TDF81" s="42"/>
      <c r="TDG81" s="42"/>
      <c r="TDH81" s="42"/>
      <c r="TDI81" s="42"/>
      <c r="TDJ81" s="42"/>
      <c r="TDK81" s="42"/>
      <c r="TDL81" s="42"/>
      <c r="TDM81" s="42"/>
      <c r="TDN81" s="42"/>
      <c r="TDO81" s="42"/>
      <c r="TDP81" s="42"/>
      <c r="TDQ81" s="42"/>
      <c r="TDR81" s="42"/>
      <c r="TDS81" s="42"/>
      <c r="TDT81" s="42"/>
      <c r="TDU81" s="42"/>
      <c r="TDV81" s="42"/>
      <c r="TDW81" s="42"/>
      <c r="TDX81" s="42"/>
      <c r="TDY81" s="42"/>
      <c r="TDZ81" s="42"/>
      <c r="TEA81" s="42"/>
      <c r="TEB81" s="42"/>
      <c r="TEC81" s="42"/>
      <c r="TED81" s="42"/>
      <c r="TEE81" s="42"/>
      <c r="TEF81" s="42"/>
      <c r="TEG81" s="42"/>
      <c r="TEH81" s="42"/>
      <c r="TEI81" s="42"/>
      <c r="TEJ81" s="42"/>
      <c r="TEK81" s="42"/>
      <c r="TEL81" s="42"/>
      <c r="TEM81" s="42"/>
      <c r="TEN81" s="42"/>
      <c r="TEO81" s="42"/>
      <c r="TEP81" s="42"/>
      <c r="TEQ81" s="42"/>
      <c r="TER81" s="42"/>
      <c r="TES81" s="42"/>
      <c r="TET81" s="42"/>
      <c r="TEU81" s="42"/>
      <c r="TEV81" s="42"/>
      <c r="TEW81" s="42"/>
      <c r="TEX81" s="42"/>
      <c r="TEY81" s="42"/>
      <c r="TEZ81" s="42"/>
      <c r="TFA81" s="42"/>
      <c r="TFB81" s="42"/>
      <c r="TFC81" s="42"/>
      <c r="TFD81" s="42"/>
      <c r="TFE81" s="42"/>
      <c r="TFF81" s="42"/>
      <c r="TFG81" s="42"/>
      <c r="TFH81" s="42"/>
      <c r="TFI81" s="42"/>
      <c r="TFJ81" s="42"/>
      <c r="TFK81" s="42"/>
      <c r="TFL81" s="42"/>
      <c r="TFM81" s="42"/>
      <c r="TFN81" s="42"/>
      <c r="TFO81" s="42"/>
      <c r="TFP81" s="42"/>
      <c r="TFQ81" s="42"/>
      <c r="TFR81" s="42"/>
      <c r="TFS81" s="42"/>
      <c r="TFT81" s="42"/>
      <c r="TFU81" s="42"/>
      <c r="TFV81" s="42"/>
      <c r="TFW81" s="42"/>
      <c r="TFX81" s="42"/>
      <c r="TFY81" s="42"/>
      <c r="TFZ81" s="42"/>
      <c r="TGA81" s="42"/>
      <c r="TGB81" s="42"/>
      <c r="TGC81" s="42"/>
      <c r="TGD81" s="42"/>
      <c r="TGE81" s="42"/>
      <c r="TGF81" s="42"/>
      <c r="TGG81" s="42"/>
      <c r="TGH81" s="42"/>
      <c r="TGI81" s="42"/>
      <c r="TGJ81" s="42"/>
      <c r="TGK81" s="42"/>
      <c r="TGL81" s="42"/>
      <c r="TGM81" s="42"/>
      <c r="TGN81" s="42"/>
      <c r="TGO81" s="42"/>
      <c r="TGP81" s="42"/>
      <c r="TGQ81" s="42"/>
      <c r="TGR81" s="42"/>
      <c r="TGS81" s="42"/>
      <c r="TGT81" s="42"/>
      <c r="TGU81" s="42"/>
      <c r="TGV81" s="42"/>
      <c r="TGW81" s="42"/>
      <c r="TGX81" s="42"/>
      <c r="TGY81" s="42"/>
      <c r="TGZ81" s="42"/>
      <c r="THA81" s="42"/>
      <c r="THB81" s="42"/>
      <c r="THC81" s="42"/>
      <c r="THD81" s="42"/>
      <c r="THE81" s="42"/>
      <c r="THF81" s="42"/>
      <c r="THG81" s="42"/>
      <c r="THH81" s="42"/>
      <c r="THI81" s="42"/>
      <c r="THJ81" s="42"/>
      <c r="THK81" s="42"/>
      <c r="THL81" s="42"/>
      <c r="THM81" s="42"/>
      <c r="THN81" s="42"/>
      <c r="THO81" s="42"/>
      <c r="THP81" s="42"/>
      <c r="THQ81" s="42"/>
      <c r="THR81" s="42"/>
      <c r="THS81" s="42"/>
      <c r="THT81" s="42"/>
      <c r="THU81" s="42"/>
      <c r="THV81" s="42"/>
      <c r="THW81" s="42"/>
      <c r="THX81" s="42"/>
      <c r="THY81" s="42"/>
      <c r="THZ81" s="42"/>
      <c r="TIA81" s="42"/>
      <c r="TIB81" s="42"/>
      <c r="TIC81" s="42"/>
      <c r="TID81" s="42"/>
      <c r="TIE81" s="42"/>
      <c r="TIF81" s="42"/>
      <c r="TIG81" s="42"/>
      <c r="TIH81" s="42"/>
      <c r="TII81" s="42"/>
      <c r="TIJ81" s="42"/>
      <c r="TIK81" s="42"/>
      <c r="TIL81" s="42"/>
      <c r="TIM81" s="42"/>
      <c r="TIN81" s="42"/>
      <c r="TIO81" s="42"/>
      <c r="TIP81" s="42"/>
      <c r="TIQ81" s="42"/>
      <c r="TIR81" s="42"/>
      <c r="TIS81" s="42"/>
      <c r="TIT81" s="42"/>
      <c r="TIU81" s="42"/>
      <c r="TIV81" s="42"/>
      <c r="TIW81" s="42"/>
      <c r="TIX81" s="42"/>
      <c r="TIY81" s="42"/>
      <c r="TIZ81" s="42"/>
      <c r="TJA81" s="42"/>
      <c r="TJB81" s="42"/>
      <c r="TJC81" s="42"/>
      <c r="TJD81" s="42"/>
      <c r="TJE81" s="42"/>
      <c r="TJF81" s="42"/>
      <c r="TJG81" s="42"/>
      <c r="TJH81" s="42"/>
      <c r="TJI81" s="42"/>
      <c r="TJJ81" s="42"/>
      <c r="TJK81" s="42"/>
      <c r="TJL81" s="42"/>
      <c r="TJM81" s="42"/>
      <c r="TJN81" s="42"/>
      <c r="TJO81" s="42"/>
      <c r="TJP81" s="42"/>
      <c r="TJQ81" s="42"/>
      <c r="TJR81" s="42"/>
      <c r="TJS81" s="42"/>
      <c r="TJT81" s="42"/>
      <c r="TJU81" s="42"/>
      <c r="TJV81" s="42"/>
      <c r="TJW81" s="42"/>
      <c r="TJX81" s="42"/>
      <c r="TJY81" s="42"/>
      <c r="TJZ81" s="42"/>
      <c r="TKA81" s="42"/>
      <c r="TKB81" s="42"/>
      <c r="TKC81" s="42"/>
      <c r="TKD81" s="42"/>
      <c r="TKE81" s="42"/>
      <c r="TKF81" s="42"/>
      <c r="TKG81" s="42"/>
      <c r="TKH81" s="42"/>
      <c r="TKI81" s="42"/>
      <c r="TKJ81" s="42"/>
      <c r="TKK81" s="42"/>
      <c r="TKL81" s="42"/>
      <c r="TKM81" s="42"/>
      <c r="TKN81" s="42"/>
      <c r="TKO81" s="42"/>
      <c r="TKP81" s="42"/>
      <c r="TKQ81" s="42"/>
      <c r="TKR81" s="42"/>
      <c r="TKS81" s="42"/>
      <c r="TKT81" s="42"/>
      <c r="TKU81" s="42"/>
      <c r="TKV81" s="42"/>
      <c r="TKW81" s="42"/>
      <c r="TKX81" s="42"/>
      <c r="TKY81" s="42"/>
      <c r="TKZ81" s="42"/>
      <c r="TLA81" s="42"/>
      <c r="TLB81" s="42"/>
      <c r="TLC81" s="42"/>
      <c r="TLD81" s="42"/>
      <c r="TLE81" s="42"/>
      <c r="TLF81" s="42"/>
      <c r="TLG81" s="42"/>
      <c r="TLH81" s="42"/>
      <c r="TLI81" s="42"/>
      <c r="TLJ81" s="42"/>
      <c r="TLK81" s="42"/>
      <c r="TLL81" s="42"/>
      <c r="TLM81" s="42"/>
      <c r="TLN81" s="42"/>
      <c r="TLO81" s="42"/>
      <c r="TLP81" s="42"/>
      <c r="TLQ81" s="42"/>
      <c r="TLR81" s="42"/>
      <c r="TLS81" s="42"/>
      <c r="TLT81" s="42"/>
      <c r="TLU81" s="42"/>
      <c r="TLV81" s="42"/>
      <c r="TLW81" s="42"/>
      <c r="TLX81" s="42"/>
      <c r="TLY81" s="42"/>
      <c r="TLZ81" s="42"/>
      <c r="TMA81" s="42"/>
      <c r="TMB81" s="42"/>
      <c r="TMC81" s="42"/>
      <c r="TMD81" s="42"/>
      <c r="TME81" s="42"/>
      <c r="TMF81" s="42"/>
      <c r="TMG81" s="42"/>
      <c r="TMH81" s="42"/>
      <c r="TMI81" s="42"/>
      <c r="TMJ81" s="42"/>
      <c r="TMK81" s="42"/>
      <c r="TML81" s="42"/>
      <c r="TMM81" s="42"/>
      <c r="TMN81" s="42"/>
      <c r="TMO81" s="42"/>
      <c r="TMP81" s="42"/>
      <c r="TMQ81" s="42"/>
      <c r="TMR81" s="42"/>
      <c r="TMS81" s="42"/>
      <c r="TMT81" s="42"/>
      <c r="TMU81" s="42"/>
      <c r="TMV81" s="42"/>
      <c r="TMW81" s="42"/>
      <c r="TMX81" s="42"/>
      <c r="TMY81" s="42"/>
      <c r="TMZ81" s="42"/>
      <c r="TNA81" s="42"/>
      <c r="TNB81" s="42"/>
      <c r="TNC81" s="42"/>
      <c r="TND81" s="42"/>
      <c r="TNE81" s="42"/>
      <c r="TNF81" s="42"/>
      <c r="TNG81" s="42"/>
      <c r="TNH81" s="42"/>
      <c r="TNI81" s="42"/>
      <c r="TNJ81" s="42"/>
      <c r="TNK81" s="42"/>
      <c r="TNL81" s="42"/>
      <c r="TNM81" s="42"/>
      <c r="TNN81" s="42"/>
      <c r="TNO81" s="42"/>
      <c r="TNP81" s="42"/>
      <c r="TNQ81" s="42"/>
      <c r="TNR81" s="42"/>
      <c r="TNS81" s="42"/>
      <c r="TNT81" s="42"/>
      <c r="TNU81" s="42"/>
      <c r="TNV81" s="42"/>
      <c r="TNW81" s="42"/>
      <c r="TNX81" s="42"/>
      <c r="TNY81" s="42"/>
      <c r="TNZ81" s="42"/>
      <c r="TOA81" s="42"/>
      <c r="TOB81" s="42"/>
      <c r="TOC81" s="42"/>
      <c r="TOD81" s="42"/>
      <c r="TOE81" s="42"/>
      <c r="TOF81" s="42"/>
      <c r="TOG81" s="42"/>
      <c r="TOH81" s="42"/>
      <c r="TOI81" s="42"/>
      <c r="TOJ81" s="42"/>
      <c r="TOK81" s="42"/>
      <c r="TOL81" s="42"/>
      <c r="TOM81" s="42"/>
      <c r="TON81" s="42"/>
      <c r="TOO81" s="42"/>
      <c r="TOP81" s="42"/>
      <c r="TOQ81" s="42"/>
      <c r="TOR81" s="42"/>
      <c r="TOS81" s="42"/>
      <c r="TOT81" s="42"/>
      <c r="TOU81" s="42"/>
      <c r="TOV81" s="42"/>
      <c r="TOW81" s="42"/>
      <c r="TOX81" s="42"/>
      <c r="TOY81" s="42"/>
      <c r="TOZ81" s="42"/>
      <c r="TPA81" s="42"/>
      <c r="TPB81" s="42"/>
      <c r="TPC81" s="42"/>
      <c r="TPD81" s="42"/>
      <c r="TPE81" s="42"/>
      <c r="TPF81" s="42"/>
      <c r="TPG81" s="42"/>
      <c r="TPH81" s="42"/>
      <c r="TPI81" s="42"/>
      <c r="TPJ81" s="42"/>
      <c r="TPK81" s="42"/>
      <c r="TPL81" s="42"/>
      <c r="TPM81" s="42"/>
      <c r="TPN81" s="42"/>
      <c r="TPO81" s="42"/>
      <c r="TPP81" s="42"/>
      <c r="TPQ81" s="42"/>
      <c r="TPR81" s="42"/>
      <c r="TPS81" s="42"/>
      <c r="TPT81" s="42"/>
      <c r="TPU81" s="42"/>
      <c r="TPV81" s="42"/>
      <c r="TPW81" s="42"/>
      <c r="TPX81" s="42"/>
      <c r="TPY81" s="42"/>
      <c r="TPZ81" s="42"/>
      <c r="TQA81" s="42"/>
      <c r="TQB81" s="42"/>
      <c r="TQC81" s="42"/>
      <c r="TQD81" s="42"/>
      <c r="TQE81" s="42"/>
      <c r="TQF81" s="42"/>
      <c r="TQG81" s="42"/>
      <c r="TQH81" s="42"/>
      <c r="TQI81" s="42"/>
      <c r="TQJ81" s="42"/>
      <c r="TQK81" s="42"/>
      <c r="TQL81" s="42"/>
      <c r="TQM81" s="42"/>
      <c r="TQN81" s="42"/>
      <c r="TQO81" s="42"/>
      <c r="TQP81" s="42"/>
      <c r="TQQ81" s="42"/>
      <c r="TQR81" s="42"/>
      <c r="TQS81" s="42"/>
      <c r="TQT81" s="42"/>
      <c r="TQU81" s="42"/>
      <c r="TQV81" s="42"/>
      <c r="TQW81" s="42"/>
      <c r="TQX81" s="42"/>
      <c r="TQY81" s="42"/>
      <c r="TQZ81" s="42"/>
      <c r="TRA81" s="42"/>
      <c r="TRB81" s="42"/>
      <c r="TRC81" s="42"/>
      <c r="TRD81" s="42"/>
      <c r="TRE81" s="42"/>
      <c r="TRF81" s="42"/>
      <c r="TRG81" s="42"/>
      <c r="TRH81" s="42"/>
      <c r="TRI81" s="42"/>
      <c r="TRJ81" s="42"/>
      <c r="TRK81" s="42"/>
      <c r="TRL81" s="42"/>
      <c r="TRM81" s="42"/>
      <c r="TRN81" s="42"/>
      <c r="TRO81" s="42"/>
      <c r="TRP81" s="42"/>
      <c r="TRQ81" s="42"/>
      <c r="TRR81" s="42"/>
      <c r="TRS81" s="42"/>
      <c r="TRT81" s="42"/>
      <c r="TRU81" s="42"/>
      <c r="TRV81" s="42"/>
      <c r="TRW81" s="42"/>
      <c r="TRX81" s="42"/>
      <c r="TRY81" s="42"/>
      <c r="TRZ81" s="42"/>
      <c r="TSA81" s="42"/>
      <c r="TSB81" s="42"/>
      <c r="TSC81" s="42"/>
      <c r="TSD81" s="42"/>
      <c r="TSE81" s="42"/>
      <c r="TSF81" s="42"/>
      <c r="TSG81" s="42"/>
      <c r="TSH81" s="42"/>
      <c r="TSI81" s="42"/>
      <c r="TSJ81" s="42"/>
      <c r="TSK81" s="42"/>
      <c r="TSL81" s="42"/>
      <c r="TSM81" s="42"/>
      <c r="TSN81" s="42"/>
      <c r="TSO81" s="42"/>
      <c r="TSP81" s="42"/>
      <c r="TSQ81" s="42"/>
      <c r="TSR81" s="42"/>
      <c r="TSS81" s="42"/>
      <c r="TST81" s="42"/>
      <c r="TSU81" s="42"/>
      <c r="TSV81" s="42"/>
      <c r="TSW81" s="42"/>
      <c r="TSX81" s="42"/>
      <c r="TSY81" s="42"/>
      <c r="TSZ81" s="42"/>
      <c r="TTA81" s="42"/>
      <c r="TTB81" s="42"/>
      <c r="TTC81" s="42"/>
      <c r="TTD81" s="42"/>
      <c r="TTE81" s="42"/>
      <c r="TTF81" s="42"/>
      <c r="TTG81" s="42"/>
      <c r="TTH81" s="42"/>
      <c r="TTI81" s="42"/>
      <c r="TTJ81" s="42"/>
      <c r="TTK81" s="42"/>
      <c r="TTL81" s="42"/>
      <c r="TTM81" s="42"/>
      <c r="TTN81" s="42"/>
      <c r="TTO81" s="42"/>
      <c r="TTP81" s="42"/>
      <c r="TTQ81" s="42"/>
      <c r="TTR81" s="42"/>
      <c r="TTS81" s="42"/>
      <c r="TTT81" s="42"/>
      <c r="TTU81" s="42"/>
      <c r="TTV81" s="42"/>
      <c r="TTW81" s="42"/>
      <c r="TTX81" s="42"/>
      <c r="TTY81" s="42"/>
      <c r="TTZ81" s="42"/>
      <c r="TUA81" s="42"/>
      <c r="TUB81" s="42"/>
      <c r="TUC81" s="42"/>
      <c r="TUD81" s="42"/>
      <c r="TUE81" s="42"/>
      <c r="TUF81" s="42"/>
      <c r="TUG81" s="42"/>
      <c r="TUH81" s="42"/>
      <c r="TUI81" s="42"/>
      <c r="TUJ81" s="42"/>
      <c r="TUK81" s="42"/>
      <c r="TUL81" s="42"/>
      <c r="TUM81" s="42"/>
      <c r="TUN81" s="42"/>
      <c r="TUO81" s="42"/>
      <c r="TUP81" s="42"/>
      <c r="TUQ81" s="42"/>
      <c r="TUR81" s="42"/>
      <c r="TUS81" s="42"/>
      <c r="TUT81" s="42"/>
      <c r="TUU81" s="42"/>
      <c r="TUV81" s="42"/>
      <c r="TUW81" s="42"/>
      <c r="TUX81" s="42"/>
      <c r="TUY81" s="42"/>
      <c r="TUZ81" s="42"/>
      <c r="TVA81" s="42"/>
      <c r="TVB81" s="42"/>
      <c r="TVC81" s="42"/>
      <c r="TVD81" s="42"/>
      <c r="TVE81" s="42"/>
      <c r="TVF81" s="42"/>
      <c r="TVG81" s="42"/>
      <c r="TVH81" s="42"/>
      <c r="TVI81" s="42"/>
      <c r="TVJ81" s="42"/>
      <c r="TVK81" s="42"/>
      <c r="TVL81" s="42"/>
      <c r="TVM81" s="42"/>
      <c r="TVN81" s="42"/>
      <c r="TVO81" s="42"/>
      <c r="TVP81" s="42"/>
      <c r="TVQ81" s="42"/>
      <c r="TVR81" s="42"/>
      <c r="TVS81" s="42"/>
      <c r="TVT81" s="42"/>
      <c r="TVU81" s="42"/>
      <c r="TVV81" s="42"/>
      <c r="TVW81" s="42"/>
      <c r="TVX81" s="42"/>
      <c r="TVY81" s="42"/>
      <c r="TVZ81" s="42"/>
      <c r="TWA81" s="42"/>
      <c r="TWB81" s="42"/>
      <c r="TWC81" s="42"/>
      <c r="TWD81" s="42"/>
      <c r="TWE81" s="42"/>
      <c r="TWF81" s="42"/>
      <c r="TWG81" s="42"/>
      <c r="TWH81" s="42"/>
      <c r="TWI81" s="42"/>
      <c r="TWJ81" s="42"/>
      <c r="TWK81" s="42"/>
      <c r="TWL81" s="42"/>
      <c r="TWM81" s="42"/>
      <c r="TWN81" s="42"/>
      <c r="TWO81" s="42"/>
      <c r="TWP81" s="42"/>
      <c r="TWQ81" s="42"/>
      <c r="TWR81" s="42"/>
      <c r="TWS81" s="42"/>
      <c r="TWT81" s="42"/>
      <c r="TWU81" s="42"/>
      <c r="TWV81" s="42"/>
      <c r="TWW81" s="42"/>
      <c r="TWX81" s="42"/>
      <c r="TWY81" s="42"/>
      <c r="TWZ81" s="42"/>
      <c r="TXA81" s="42"/>
      <c r="TXB81" s="42"/>
      <c r="TXC81" s="42"/>
      <c r="TXD81" s="42"/>
      <c r="TXE81" s="42"/>
      <c r="TXF81" s="42"/>
      <c r="TXG81" s="42"/>
      <c r="TXH81" s="42"/>
      <c r="TXI81" s="42"/>
      <c r="TXJ81" s="42"/>
      <c r="TXK81" s="42"/>
      <c r="TXL81" s="42"/>
      <c r="TXM81" s="42"/>
      <c r="TXN81" s="42"/>
      <c r="TXO81" s="42"/>
      <c r="TXP81" s="42"/>
      <c r="TXQ81" s="42"/>
      <c r="TXR81" s="42"/>
      <c r="TXS81" s="42"/>
      <c r="TXT81" s="42"/>
      <c r="TXU81" s="42"/>
      <c r="TXV81" s="42"/>
      <c r="TXW81" s="42"/>
      <c r="TXX81" s="42"/>
      <c r="TXY81" s="42"/>
      <c r="TXZ81" s="42"/>
      <c r="TYA81" s="42"/>
      <c r="TYB81" s="42"/>
      <c r="TYC81" s="42"/>
      <c r="TYD81" s="42"/>
      <c r="TYE81" s="42"/>
      <c r="TYF81" s="42"/>
      <c r="TYG81" s="42"/>
      <c r="TYH81" s="42"/>
      <c r="TYI81" s="42"/>
      <c r="TYJ81" s="42"/>
      <c r="TYK81" s="42"/>
      <c r="TYL81" s="42"/>
      <c r="TYM81" s="42"/>
      <c r="TYN81" s="42"/>
      <c r="TYO81" s="42"/>
      <c r="TYP81" s="42"/>
      <c r="TYQ81" s="42"/>
      <c r="TYR81" s="42"/>
      <c r="TYS81" s="42"/>
      <c r="TYT81" s="42"/>
      <c r="TYU81" s="42"/>
      <c r="TYV81" s="42"/>
      <c r="TYW81" s="42"/>
      <c r="TYX81" s="42"/>
      <c r="TYY81" s="42"/>
      <c r="TYZ81" s="42"/>
      <c r="TZA81" s="42"/>
      <c r="TZB81" s="42"/>
      <c r="TZC81" s="42"/>
      <c r="TZD81" s="42"/>
      <c r="TZE81" s="42"/>
      <c r="TZF81" s="42"/>
      <c r="TZG81" s="42"/>
      <c r="TZH81" s="42"/>
      <c r="TZI81" s="42"/>
      <c r="TZJ81" s="42"/>
      <c r="TZK81" s="42"/>
      <c r="TZL81" s="42"/>
      <c r="TZM81" s="42"/>
      <c r="TZN81" s="42"/>
      <c r="TZO81" s="42"/>
      <c r="TZP81" s="42"/>
      <c r="TZQ81" s="42"/>
      <c r="TZR81" s="42"/>
      <c r="TZS81" s="42"/>
      <c r="TZT81" s="42"/>
      <c r="TZU81" s="42"/>
      <c r="TZV81" s="42"/>
      <c r="TZW81" s="42"/>
      <c r="TZX81" s="42"/>
      <c r="TZY81" s="42"/>
      <c r="TZZ81" s="42"/>
      <c r="UAA81" s="42"/>
      <c r="UAB81" s="42"/>
      <c r="UAC81" s="42"/>
      <c r="UAD81" s="42"/>
      <c r="UAE81" s="42"/>
      <c r="UAF81" s="42"/>
      <c r="UAG81" s="42"/>
      <c r="UAH81" s="42"/>
      <c r="UAI81" s="42"/>
      <c r="UAJ81" s="42"/>
      <c r="UAK81" s="42"/>
      <c r="UAL81" s="42"/>
      <c r="UAM81" s="42"/>
      <c r="UAN81" s="42"/>
      <c r="UAO81" s="42"/>
      <c r="UAP81" s="42"/>
      <c r="UAQ81" s="42"/>
      <c r="UAR81" s="42"/>
      <c r="UAS81" s="42"/>
      <c r="UAT81" s="42"/>
      <c r="UAU81" s="42"/>
      <c r="UAV81" s="42"/>
      <c r="UAW81" s="42"/>
      <c r="UAX81" s="42"/>
      <c r="UAY81" s="42"/>
      <c r="UAZ81" s="42"/>
      <c r="UBA81" s="42"/>
      <c r="UBB81" s="42"/>
      <c r="UBC81" s="42"/>
      <c r="UBD81" s="42"/>
      <c r="UBE81" s="42"/>
      <c r="UBF81" s="42"/>
      <c r="UBG81" s="42"/>
      <c r="UBH81" s="42"/>
      <c r="UBI81" s="42"/>
      <c r="UBJ81" s="42"/>
      <c r="UBK81" s="42"/>
      <c r="UBL81" s="42"/>
      <c r="UBM81" s="42"/>
      <c r="UBN81" s="42"/>
      <c r="UBO81" s="42"/>
      <c r="UBP81" s="42"/>
      <c r="UBQ81" s="42"/>
      <c r="UBR81" s="42"/>
      <c r="UBS81" s="42"/>
      <c r="UBT81" s="42"/>
      <c r="UBU81" s="42"/>
      <c r="UBV81" s="42"/>
      <c r="UBW81" s="42"/>
      <c r="UBX81" s="42"/>
      <c r="UBY81" s="42"/>
      <c r="UBZ81" s="42"/>
      <c r="UCA81" s="42"/>
      <c r="UCB81" s="42"/>
      <c r="UCC81" s="42"/>
      <c r="UCD81" s="42"/>
      <c r="UCE81" s="42"/>
      <c r="UCF81" s="42"/>
      <c r="UCG81" s="42"/>
      <c r="UCH81" s="42"/>
      <c r="UCI81" s="42"/>
      <c r="UCJ81" s="42"/>
      <c r="UCK81" s="42"/>
      <c r="UCL81" s="42"/>
      <c r="UCM81" s="42"/>
      <c r="UCN81" s="42"/>
      <c r="UCO81" s="42"/>
      <c r="UCP81" s="42"/>
      <c r="UCQ81" s="42"/>
      <c r="UCR81" s="42"/>
      <c r="UCS81" s="42"/>
      <c r="UCT81" s="42"/>
      <c r="UCU81" s="42"/>
      <c r="UCV81" s="42"/>
      <c r="UCW81" s="42"/>
      <c r="UCX81" s="42"/>
      <c r="UCY81" s="42"/>
      <c r="UCZ81" s="42"/>
      <c r="UDA81" s="42"/>
      <c r="UDB81" s="42"/>
      <c r="UDC81" s="42"/>
      <c r="UDD81" s="42"/>
      <c r="UDE81" s="42"/>
      <c r="UDF81" s="42"/>
      <c r="UDG81" s="42"/>
      <c r="UDH81" s="42"/>
      <c r="UDI81" s="42"/>
      <c r="UDJ81" s="42"/>
      <c r="UDK81" s="42"/>
      <c r="UDL81" s="42"/>
      <c r="UDM81" s="42"/>
      <c r="UDN81" s="42"/>
      <c r="UDO81" s="42"/>
      <c r="UDP81" s="42"/>
      <c r="UDQ81" s="42"/>
      <c r="UDR81" s="42"/>
      <c r="UDS81" s="42"/>
      <c r="UDT81" s="42"/>
      <c r="UDU81" s="42"/>
      <c r="UDV81" s="42"/>
      <c r="UDW81" s="42"/>
      <c r="UDX81" s="42"/>
      <c r="UDY81" s="42"/>
      <c r="UDZ81" s="42"/>
      <c r="UEA81" s="42"/>
      <c r="UEB81" s="42"/>
      <c r="UEC81" s="42"/>
      <c r="UED81" s="42"/>
      <c r="UEE81" s="42"/>
      <c r="UEF81" s="42"/>
      <c r="UEG81" s="42"/>
      <c r="UEH81" s="42"/>
      <c r="UEI81" s="42"/>
      <c r="UEJ81" s="42"/>
      <c r="UEK81" s="42"/>
      <c r="UEL81" s="42"/>
      <c r="UEM81" s="42"/>
      <c r="UEN81" s="42"/>
      <c r="UEO81" s="42"/>
      <c r="UEP81" s="42"/>
      <c r="UEQ81" s="42"/>
      <c r="UER81" s="42"/>
      <c r="UES81" s="42"/>
      <c r="UET81" s="42"/>
      <c r="UEU81" s="42"/>
      <c r="UEV81" s="42"/>
      <c r="UEW81" s="42"/>
      <c r="UEX81" s="42"/>
      <c r="UEY81" s="42"/>
      <c r="UEZ81" s="42"/>
      <c r="UFA81" s="42"/>
      <c r="UFB81" s="42"/>
      <c r="UFC81" s="42"/>
      <c r="UFD81" s="42"/>
      <c r="UFE81" s="42"/>
      <c r="UFF81" s="42"/>
      <c r="UFG81" s="42"/>
      <c r="UFH81" s="42"/>
      <c r="UFI81" s="42"/>
      <c r="UFJ81" s="42"/>
      <c r="UFK81" s="42"/>
      <c r="UFL81" s="42"/>
      <c r="UFM81" s="42"/>
      <c r="UFN81" s="42"/>
      <c r="UFO81" s="42"/>
      <c r="UFP81" s="42"/>
      <c r="UFQ81" s="42"/>
      <c r="UFR81" s="42"/>
      <c r="UFS81" s="42"/>
      <c r="UFT81" s="42"/>
      <c r="UFU81" s="42"/>
      <c r="UFV81" s="42"/>
      <c r="UFW81" s="42"/>
      <c r="UFX81" s="42"/>
      <c r="UFY81" s="42"/>
      <c r="UFZ81" s="42"/>
      <c r="UGA81" s="42"/>
      <c r="UGB81" s="42"/>
      <c r="UGC81" s="42"/>
      <c r="UGD81" s="42"/>
      <c r="UGE81" s="42"/>
      <c r="UGF81" s="42"/>
      <c r="UGG81" s="42"/>
      <c r="UGH81" s="42"/>
      <c r="UGI81" s="42"/>
      <c r="UGJ81" s="42"/>
      <c r="UGK81" s="42"/>
      <c r="UGL81" s="42"/>
      <c r="UGM81" s="42"/>
      <c r="UGN81" s="42"/>
      <c r="UGO81" s="42"/>
      <c r="UGP81" s="42"/>
      <c r="UGQ81" s="42"/>
      <c r="UGR81" s="42"/>
      <c r="UGS81" s="42"/>
      <c r="UGT81" s="42"/>
      <c r="UGU81" s="42"/>
      <c r="UGV81" s="42"/>
      <c r="UGW81" s="42"/>
      <c r="UGX81" s="42"/>
      <c r="UGY81" s="42"/>
      <c r="UGZ81" s="42"/>
      <c r="UHA81" s="42"/>
      <c r="UHB81" s="42"/>
      <c r="UHC81" s="42"/>
      <c r="UHD81" s="42"/>
      <c r="UHE81" s="42"/>
      <c r="UHF81" s="42"/>
      <c r="UHG81" s="42"/>
      <c r="UHH81" s="42"/>
      <c r="UHI81" s="42"/>
      <c r="UHJ81" s="42"/>
      <c r="UHK81" s="42"/>
      <c r="UHL81" s="42"/>
      <c r="UHM81" s="42"/>
      <c r="UHN81" s="42"/>
      <c r="UHO81" s="42"/>
      <c r="UHP81" s="42"/>
      <c r="UHQ81" s="42"/>
      <c r="UHR81" s="42"/>
      <c r="UHS81" s="42"/>
      <c r="UHT81" s="42"/>
      <c r="UHU81" s="42"/>
      <c r="UHV81" s="42"/>
      <c r="UHW81" s="42"/>
      <c r="UHX81" s="42"/>
      <c r="UHY81" s="42"/>
      <c r="UHZ81" s="42"/>
      <c r="UIA81" s="42"/>
      <c r="UIB81" s="42"/>
      <c r="UIC81" s="42"/>
      <c r="UID81" s="42"/>
      <c r="UIE81" s="42"/>
      <c r="UIF81" s="42"/>
      <c r="UIG81" s="42"/>
      <c r="UIH81" s="42"/>
      <c r="UII81" s="42"/>
      <c r="UIJ81" s="42"/>
      <c r="UIK81" s="42"/>
      <c r="UIL81" s="42"/>
      <c r="UIM81" s="42"/>
      <c r="UIN81" s="42"/>
      <c r="UIO81" s="42"/>
      <c r="UIP81" s="42"/>
      <c r="UIQ81" s="42"/>
      <c r="UIR81" s="42"/>
      <c r="UIS81" s="42"/>
      <c r="UIT81" s="42"/>
      <c r="UIU81" s="42"/>
      <c r="UIV81" s="42"/>
      <c r="UIW81" s="42"/>
      <c r="UIX81" s="42"/>
      <c r="UIY81" s="42"/>
      <c r="UIZ81" s="42"/>
      <c r="UJA81" s="42"/>
      <c r="UJB81" s="42"/>
      <c r="UJC81" s="42"/>
      <c r="UJD81" s="42"/>
      <c r="UJE81" s="42"/>
      <c r="UJF81" s="42"/>
      <c r="UJG81" s="42"/>
      <c r="UJH81" s="42"/>
      <c r="UJI81" s="42"/>
      <c r="UJJ81" s="42"/>
      <c r="UJK81" s="42"/>
      <c r="UJL81" s="42"/>
      <c r="UJM81" s="42"/>
      <c r="UJN81" s="42"/>
      <c r="UJO81" s="42"/>
      <c r="UJP81" s="42"/>
      <c r="UJQ81" s="42"/>
      <c r="UJR81" s="42"/>
      <c r="UJS81" s="42"/>
      <c r="UJT81" s="42"/>
      <c r="UJU81" s="42"/>
      <c r="UJV81" s="42"/>
      <c r="UJW81" s="42"/>
      <c r="UJX81" s="42"/>
      <c r="UJY81" s="42"/>
      <c r="UJZ81" s="42"/>
      <c r="UKA81" s="42"/>
      <c r="UKB81" s="42"/>
      <c r="UKC81" s="42"/>
      <c r="UKD81" s="42"/>
      <c r="UKE81" s="42"/>
      <c r="UKF81" s="42"/>
      <c r="UKG81" s="42"/>
      <c r="UKH81" s="42"/>
      <c r="UKI81" s="42"/>
      <c r="UKJ81" s="42"/>
      <c r="UKK81" s="42"/>
      <c r="UKL81" s="42"/>
      <c r="UKM81" s="42"/>
      <c r="UKN81" s="42"/>
      <c r="UKO81" s="42"/>
      <c r="UKP81" s="42"/>
      <c r="UKQ81" s="42"/>
      <c r="UKR81" s="42"/>
      <c r="UKS81" s="42"/>
      <c r="UKT81" s="42"/>
      <c r="UKU81" s="42"/>
      <c r="UKV81" s="42"/>
      <c r="UKW81" s="42"/>
      <c r="UKX81" s="42"/>
      <c r="UKY81" s="42"/>
      <c r="UKZ81" s="42"/>
      <c r="ULA81" s="42"/>
      <c r="ULB81" s="42"/>
      <c r="ULC81" s="42"/>
      <c r="ULD81" s="42"/>
      <c r="ULE81" s="42"/>
      <c r="ULF81" s="42"/>
      <c r="ULG81" s="42"/>
      <c r="ULH81" s="42"/>
      <c r="ULI81" s="42"/>
      <c r="ULJ81" s="42"/>
      <c r="ULK81" s="42"/>
      <c r="ULL81" s="42"/>
      <c r="ULM81" s="42"/>
      <c r="ULN81" s="42"/>
      <c r="ULO81" s="42"/>
      <c r="ULP81" s="42"/>
      <c r="ULQ81" s="42"/>
      <c r="ULR81" s="42"/>
      <c r="ULS81" s="42"/>
      <c r="ULT81" s="42"/>
      <c r="ULU81" s="42"/>
      <c r="ULV81" s="42"/>
      <c r="ULW81" s="42"/>
      <c r="ULX81" s="42"/>
      <c r="ULY81" s="42"/>
      <c r="ULZ81" s="42"/>
      <c r="UMA81" s="42"/>
      <c r="UMB81" s="42"/>
      <c r="UMC81" s="42"/>
      <c r="UMD81" s="42"/>
      <c r="UME81" s="42"/>
      <c r="UMF81" s="42"/>
      <c r="UMG81" s="42"/>
      <c r="UMH81" s="42"/>
      <c r="UMI81" s="42"/>
      <c r="UMJ81" s="42"/>
      <c r="UMK81" s="42"/>
      <c r="UML81" s="42"/>
      <c r="UMM81" s="42"/>
      <c r="UMN81" s="42"/>
      <c r="UMO81" s="42"/>
      <c r="UMP81" s="42"/>
      <c r="UMQ81" s="42"/>
      <c r="UMR81" s="42"/>
      <c r="UMS81" s="42"/>
      <c r="UMT81" s="42"/>
      <c r="UMU81" s="42"/>
      <c r="UMV81" s="42"/>
      <c r="UMW81" s="42"/>
      <c r="UMX81" s="42"/>
      <c r="UMY81" s="42"/>
      <c r="UMZ81" s="42"/>
      <c r="UNA81" s="42"/>
      <c r="UNB81" s="42"/>
      <c r="UNC81" s="42"/>
      <c r="UND81" s="42"/>
      <c r="UNE81" s="42"/>
      <c r="UNF81" s="42"/>
      <c r="UNG81" s="42"/>
      <c r="UNH81" s="42"/>
      <c r="UNI81" s="42"/>
      <c r="UNJ81" s="42"/>
      <c r="UNK81" s="42"/>
      <c r="UNL81" s="42"/>
      <c r="UNM81" s="42"/>
      <c r="UNN81" s="42"/>
      <c r="UNO81" s="42"/>
      <c r="UNP81" s="42"/>
      <c r="UNQ81" s="42"/>
      <c r="UNR81" s="42"/>
      <c r="UNS81" s="42"/>
      <c r="UNT81" s="42"/>
      <c r="UNU81" s="42"/>
      <c r="UNV81" s="42"/>
      <c r="UNW81" s="42"/>
      <c r="UNX81" s="42"/>
      <c r="UNY81" s="42"/>
      <c r="UNZ81" s="42"/>
      <c r="UOA81" s="42"/>
      <c r="UOB81" s="42"/>
      <c r="UOC81" s="42"/>
      <c r="UOD81" s="42"/>
      <c r="UOE81" s="42"/>
      <c r="UOF81" s="42"/>
      <c r="UOG81" s="42"/>
      <c r="UOH81" s="42"/>
      <c r="UOI81" s="42"/>
      <c r="UOJ81" s="42"/>
      <c r="UOK81" s="42"/>
      <c r="UOL81" s="42"/>
      <c r="UOM81" s="42"/>
      <c r="UON81" s="42"/>
      <c r="UOO81" s="42"/>
      <c r="UOP81" s="42"/>
      <c r="UOQ81" s="42"/>
      <c r="UOR81" s="42"/>
      <c r="UOS81" s="42"/>
      <c r="UOT81" s="42"/>
      <c r="UOU81" s="42"/>
      <c r="UOV81" s="42"/>
      <c r="UOW81" s="42"/>
      <c r="UOX81" s="42"/>
      <c r="UOY81" s="42"/>
      <c r="UOZ81" s="42"/>
      <c r="UPA81" s="42"/>
      <c r="UPB81" s="42"/>
      <c r="UPC81" s="42"/>
      <c r="UPD81" s="42"/>
      <c r="UPE81" s="42"/>
      <c r="UPF81" s="42"/>
      <c r="UPG81" s="42"/>
      <c r="UPH81" s="42"/>
      <c r="UPI81" s="42"/>
      <c r="UPJ81" s="42"/>
      <c r="UPK81" s="42"/>
      <c r="UPL81" s="42"/>
      <c r="UPM81" s="42"/>
      <c r="UPN81" s="42"/>
      <c r="UPO81" s="42"/>
      <c r="UPP81" s="42"/>
      <c r="UPQ81" s="42"/>
      <c r="UPR81" s="42"/>
      <c r="UPS81" s="42"/>
      <c r="UPT81" s="42"/>
      <c r="UPU81" s="42"/>
      <c r="UPV81" s="42"/>
      <c r="UPW81" s="42"/>
      <c r="UPX81" s="42"/>
      <c r="UPY81" s="42"/>
      <c r="UPZ81" s="42"/>
      <c r="UQA81" s="42"/>
      <c r="UQB81" s="42"/>
      <c r="UQC81" s="42"/>
      <c r="UQD81" s="42"/>
      <c r="UQE81" s="42"/>
      <c r="UQF81" s="42"/>
      <c r="UQG81" s="42"/>
      <c r="UQH81" s="42"/>
      <c r="UQI81" s="42"/>
      <c r="UQJ81" s="42"/>
      <c r="UQK81" s="42"/>
      <c r="UQL81" s="42"/>
      <c r="UQM81" s="42"/>
      <c r="UQN81" s="42"/>
      <c r="UQO81" s="42"/>
      <c r="UQP81" s="42"/>
      <c r="UQQ81" s="42"/>
      <c r="UQR81" s="42"/>
      <c r="UQS81" s="42"/>
      <c r="UQT81" s="42"/>
      <c r="UQU81" s="42"/>
      <c r="UQV81" s="42"/>
      <c r="UQW81" s="42"/>
      <c r="UQX81" s="42"/>
      <c r="UQY81" s="42"/>
      <c r="UQZ81" s="42"/>
      <c r="URA81" s="42"/>
      <c r="URB81" s="42"/>
      <c r="URC81" s="42"/>
      <c r="URD81" s="42"/>
      <c r="URE81" s="42"/>
      <c r="URF81" s="42"/>
      <c r="URG81" s="42"/>
      <c r="URH81" s="42"/>
      <c r="URI81" s="42"/>
      <c r="URJ81" s="42"/>
      <c r="URK81" s="42"/>
      <c r="URL81" s="42"/>
      <c r="URM81" s="42"/>
      <c r="URN81" s="42"/>
      <c r="URO81" s="42"/>
      <c r="URP81" s="42"/>
      <c r="URQ81" s="42"/>
      <c r="URR81" s="42"/>
      <c r="URS81" s="42"/>
      <c r="URT81" s="42"/>
      <c r="URU81" s="42"/>
      <c r="URV81" s="42"/>
      <c r="URW81" s="42"/>
      <c r="URX81" s="42"/>
      <c r="URY81" s="42"/>
      <c r="URZ81" s="42"/>
      <c r="USA81" s="42"/>
      <c r="USB81" s="42"/>
      <c r="USC81" s="42"/>
      <c r="USD81" s="42"/>
      <c r="USE81" s="42"/>
      <c r="USF81" s="42"/>
      <c r="USG81" s="42"/>
      <c r="USH81" s="42"/>
      <c r="USI81" s="42"/>
      <c r="USJ81" s="42"/>
      <c r="USK81" s="42"/>
      <c r="USL81" s="42"/>
      <c r="USM81" s="42"/>
      <c r="USN81" s="42"/>
      <c r="USO81" s="42"/>
      <c r="USP81" s="42"/>
      <c r="USQ81" s="42"/>
      <c r="USR81" s="42"/>
      <c r="USS81" s="42"/>
      <c r="UST81" s="42"/>
      <c r="USU81" s="42"/>
      <c r="USV81" s="42"/>
      <c r="USW81" s="42"/>
      <c r="USX81" s="42"/>
      <c r="USY81" s="42"/>
      <c r="USZ81" s="42"/>
      <c r="UTA81" s="42"/>
      <c r="UTB81" s="42"/>
      <c r="UTC81" s="42"/>
      <c r="UTD81" s="42"/>
      <c r="UTE81" s="42"/>
      <c r="UTF81" s="42"/>
      <c r="UTG81" s="42"/>
      <c r="UTH81" s="42"/>
      <c r="UTI81" s="42"/>
      <c r="UTJ81" s="42"/>
      <c r="UTK81" s="42"/>
      <c r="UTL81" s="42"/>
      <c r="UTM81" s="42"/>
      <c r="UTN81" s="42"/>
      <c r="UTO81" s="42"/>
      <c r="UTP81" s="42"/>
      <c r="UTQ81" s="42"/>
      <c r="UTR81" s="42"/>
      <c r="UTS81" s="42"/>
      <c r="UTT81" s="42"/>
      <c r="UTU81" s="42"/>
      <c r="UTV81" s="42"/>
      <c r="UTW81" s="42"/>
      <c r="UTX81" s="42"/>
      <c r="UTY81" s="42"/>
      <c r="UTZ81" s="42"/>
      <c r="UUA81" s="42"/>
      <c r="UUB81" s="42"/>
      <c r="UUC81" s="42"/>
      <c r="UUD81" s="42"/>
      <c r="UUE81" s="42"/>
      <c r="UUF81" s="42"/>
      <c r="UUG81" s="42"/>
      <c r="UUH81" s="42"/>
      <c r="UUI81" s="42"/>
      <c r="UUJ81" s="42"/>
      <c r="UUK81" s="42"/>
      <c r="UUL81" s="42"/>
      <c r="UUM81" s="42"/>
      <c r="UUN81" s="42"/>
      <c r="UUO81" s="42"/>
      <c r="UUP81" s="42"/>
      <c r="UUQ81" s="42"/>
      <c r="UUR81" s="42"/>
      <c r="UUS81" s="42"/>
      <c r="UUT81" s="42"/>
      <c r="UUU81" s="42"/>
      <c r="UUV81" s="42"/>
      <c r="UUW81" s="42"/>
      <c r="UUX81" s="42"/>
      <c r="UUY81" s="42"/>
      <c r="UUZ81" s="42"/>
      <c r="UVA81" s="42"/>
      <c r="UVB81" s="42"/>
      <c r="UVC81" s="42"/>
      <c r="UVD81" s="42"/>
      <c r="UVE81" s="42"/>
      <c r="UVF81" s="42"/>
      <c r="UVG81" s="42"/>
      <c r="UVH81" s="42"/>
      <c r="UVI81" s="42"/>
      <c r="UVJ81" s="42"/>
      <c r="UVK81" s="42"/>
      <c r="UVL81" s="42"/>
      <c r="UVM81" s="42"/>
      <c r="UVN81" s="42"/>
      <c r="UVO81" s="42"/>
      <c r="UVP81" s="42"/>
      <c r="UVQ81" s="42"/>
      <c r="UVR81" s="42"/>
      <c r="UVS81" s="42"/>
      <c r="UVT81" s="42"/>
      <c r="UVU81" s="42"/>
      <c r="UVV81" s="42"/>
      <c r="UVW81" s="42"/>
      <c r="UVX81" s="42"/>
      <c r="UVY81" s="42"/>
      <c r="UVZ81" s="42"/>
      <c r="UWA81" s="42"/>
      <c r="UWB81" s="42"/>
      <c r="UWC81" s="42"/>
      <c r="UWD81" s="42"/>
      <c r="UWE81" s="42"/>
      <c r="UWF81" s="42"/>
      <c r="UWG81" s="42"/>
      <c r="UWH81" s="42"/>
      <c r="UWI81" s="42"/>
      <c r="UWJ81" s="42"/>
      <c r="UWK81" s="42"/>
      <c r="UWL81" s="42"/>
      <c r="UWM81" s="42"/>
      <c r="UWN81" s="42"/>
      <c r="UWO81" s="42"/>
      <c r="UWP81" s="42"/>
      <c r="UWQ81" s="42"/>
      <c r="UWR81" s="42"/>
      <c r="UWS81" s="42"/>
      <c r="UWT81" s="42"/>
      <c r="UWU81" s="42"/>
      <c r="UWV81" s="42"/>
      <c r="UWW81" s="42"/>
      <c r="UWX81" s="42"/>
      <c r="UWY81" s="42"/>
      <c r="UWZ81" s="42"/>
      <c r="UXA81" s="42"/>
      <c r="UXB81" s="42"/>
      <c r="UXC81" s="42"/>
      <c r="UXD81" s="42"/>
      <c r="UXE81" s="42"/>
      <c r="UXF81" s="42"/>
      <c r="UXG81" s="42"/>
      <c r="UXH81" s="42"/>
      <c r="UXI81" s="42"/>
      <c r="UXJ81" s="42"/>
      <c r="UXK81" s="42"/>
      <c r="UXL81" s="42"/>
      <c r="UXM81" s="42"/>
      <c r="UXN81" s="42"/>
      <c r="UXO81" s="42"/>
      <c r="UXP81" s="42"/>
      <c r="UXQ81" s="42"/>
      <c r="UXR81" s="42"/>
      <c r="UXS81" s="42"/>
      <c r="UXT81" s="42"/>
      <c r="UXU81" s="42"/>
      <c r="UXV81" s="42"/>
      <c r="UXW81" s="42"/>
      <c r="UXX81" s="42"/>
      <c r="UXY81" s="42"/>
      <c r="UXZ81" s="42"/>
      <c r="UYA81" s="42"/>
      <c r="UYB81" s="42"/>
      <c r="UYC81" s="42"/>
      <c r="UYD81" s="42"/>
      <c r="UYE81" s="42"/>
      <c r="UYF81" s="42"/>
      <c r="UYG81" s="42"/>
      <c r="UYH81" s="42"/>
      <c r="UYI81" s="42"/>
      <c r="UYJ81" s="42"/>
      <c r="UYK81" s="42"/>
      <c r="UYL81" s="42"/>
      <c r="UYM81" s="42"/>
      <c r="UYN81" s="42"/>
      <c r="UYO81" s="42"/>
      <c r="UYP81" s="42"/>
      <c r="UYQ81" s="42"/>
      <c r="UYR81" s="42"/>
      <c r="UYS81" s="42"/>
      <c r="UYT81" s="42"/>
      <c r="UYU81" s="42"/>
      <c r="UYV81" s="42"/>
      <c r="UYW81" s="42"/>
      <c r="UYX81" s="42"/>
      <c r="UYY81" s="42"/>
      <c r="UYZ81" s="42"/>
      <c r="UZA81" s="42"/>
      <c r="UZB81" s="42"/>
      <c r="UZC81" s="42"/>
      <c r="UZD81" s="42"/>
      <c r="UZE81" s="42"/>
      <c r="UZF81" s="42"/>
      <c r="UZG81" s="42"/>
      <c r="UZH81" s="42"/>
      <c r="UZI81" s="42"/>
      <c r="UZJ81" s="42"/>
      <c r="UZK81" s="42"/>
      <c r="UZL81" s="42"/>
      <c r="UZM81" s="42"/>
      <c r="UZN81" s="42"/>
      <c r="UZO81" s="42"/>
      <c r="UZP81" s="42"/>
      <c r="UZQ81" s="42"/>
      <c r="UZR81" s="42"/>
      <c r="UZS81" s="42"/>
      <c r="UZT81" s="42"/>
      <c r="UZU81" s="42"/>
      <c r="UZV81" s="42"/>
      <c r="UZW81" s="42"/>
      <c r="UZX81" s="42"/>
      <c r="UZY81" s="42"/>
      <c r="UZZ81" s="42"/>
      <c r="VAA81" s="42"/>
      <c r="VAB81" s="42"/>
      <c r="VAC81" s="42"/>
      <c r="VAD81" s="42"/>
      <c r="VAE81" s="42"/>
      <c r="VAF81" s="42"/>
      <c r="VAG81" s="42"/>
      <c r="VAH81" s="42"/>
      <c r="VAI81" s="42"/>
      <c r="VAJ81" s="42"/>
      <c r="VAK81" s="42"/>
      <c r="VAL81" s="42"/>
      <c r="VAM81" s="42"/>
      <c r="VAN81" s="42"/>
      <c r="VAO81" s="42"/>
      <c r="VAP81" s="42"/>
      <c r="VAQ81" s="42"/>
      <c r="VAR81" s="42"/>
      <c r="VAS81" s="42"/>
      <c r="VAT81" s="42"/>
      <c r="VAU81" s="42"/>
      <c r="VAV81" s="42"/>
      <c r="VAW81" s="42"/>
      <c r="VAX81" s="42"/>
      <c r="VAY81" s="42"/>
      <c r="VAZ81" s="42"/>
      <c r="VBA81" s="42"/>
      <c r="VBB81" s="42"/>
      <c r="VBC81" s="42"/>
      <c r="VBD81" s="42"/>
      <c r="VBE81" s="42"/>
      <c r="VBF81" s="42"/>
      <c r="VBG81" s="42"/>
      <c r="VBH81" s="42"/>
      <c r="VBI81" s="42"/>
      <c r="VBJ81" s="42"/>
      <c r="VBK81" s="42"/>
      <c r="VBL81" s="42"/>
      <c r="VBM81" s="42"/>
      <c r="VBN81" s="42"/>
      <c r="VBO81" s="42"/>
      <c r="VBP81" s="42"/>
      <c r="VBQ81" s="42"/>
      <c r="VBR81" s="42"/>
      <c r="VBS81" s="42"/>
      <c r="VBT81" s="42"/>
      <c r="VBU81" s="42"/>
      <c r="VBV81" s="42"/>
      <c r="VBW81" s="42"/>
      <c r="VBX81" s="42"/>
      <c r="VBY81" s="42"/>
      <c r="VBZ81" s="42"/>
      <c r="VCA81" s="42"/>
      <c r="VCB81" s="42"/>
      <c r="VCC81" s="42"/>
      <c r="VCD81" s="42"/>
      <c r="VCE81" s="42"/>
      <c r="VCF81" s="42"/>
      <c r="VCG81" s="42"/>
      <c r="VCH81" s="42"/>
      <c r="VCI81" s="42"/>
      <c r="VCJ81" s="42"/>
      <c r="VCK81" s="42"/>
      <c r="VCL81" s="42"/>
      <c r="VCM81" s="42"/>
      <c r="VCN81" s="42"/>
      <c r="VCO81" s="42"/>
      <c r="VCP81" s="42"/>
      <c r="VCQ81" s="42"/>
      <c r="VCR81" s="42"/>
      <c r="VCS81" s="42"/>
      <c r="VCT81" s="42"/>
      <c r="VCU81" s="42"/>
      <c r="VCV81" s="42"/>
      <c r="VCW81" s="42"/>
      <c r="VCX81" s="42"/>
      <c r="VCY81" s="42"/>
      <c r="VCZ81" s="42"/>
      <c r="VDA81" s="42"/>
      <c r="VDB81" s="42"/>
      <c r="VDC81" s="42"/>
      <c r="VDD81" s="42"/>
      <c r="VDE81" s="42"/>
      <c r="VDF81" s="42"/>
      <c r="VDG81" s="42"/>
      <c r="VDH81" s="42"/>
      <c r="VDI81" s="42"/>
      <c r="VDJ81" s="42"/>
      <c r="VDK81" s="42"/>
      <c r="VDL81" s="42"/>
      <c r="VDM81" s="42"/>
      <c r="VDN81" s="42"/>
      <c r="VDO81" s="42"/>
      <c r="VDP81" s="42"/>
      <c r="VDQ81" s="42"/>
      <c r="VDR81" s="42"/>
      <c r="VDS81" s="42"/>
      <c r="VDT81" s="42"/>
      <c r="VDU81" s="42"/>
      <c r="VDV81" s="42"/>
      <c r="VDW81" s="42"/>
      <c r="VDX81" s="42"/>
      <c r="VDY81" s="42"/>
      <c r="VDZ81" s="42"/>
      <c r="VEA81" s="42"/>
      <c r="VEB81" s="42"/>
      <c r="VEC81" s="42"/>
      <c r="VED81" s="42"/>
      <c r="VEE81" s="42"/>
      <c r="VEF81" s="42"/>
      <c r="VEG81" s="42"/>
      <c r="VEH81" s="42"/>
      <c r="VEI81" s="42"/>
      <c r="VEJ81" s="42"/>
      <c r="VEK81" s="42"/>
      <c r="VEL81" s="42"/>
      <c r="VEM81" s="42"/>
      <c r="VEN81" s="42"/>
      <c r="VEO81" s="42"/>
      <c r="VEP81" s="42"/>
      <c r="VEQ81" s="42"/>
      <c r="VER81" s="42"/>
      <c r="VES81" s="42"/>
      <c r="VET81" s="42"/>
      <c r="VEU81" s="42"/>
      <c r="VEV81" s="42"/>
      <c r="VEW81" s="42"/>
      <c r="VEX81" s="42"/>
      <c r="VEY81" s="42"/>
      <c r="VEZ81" s="42"/>
      <c r="VFA81" s="42"/>
      <c r="VFB81" s="42"/>
      <c r="VFC81" s="42"/>
      <c r="VFD81" s="42"/>
      <c r="VFE81" s="42"/>
      <c r="VFF81" s="42"/>
      <c r="VFG81" s="42"/>
      <c r="VFH81" s="42"/>
      <c r="VFI81" s="42"/>
      <c r="VFJ81" s="42"/>
      <c r="VFK81" s="42"/>
      <c r="VFL81" s="42"/>
      <c r="VFM81" s="42"/>
      <c r="VFN81" s="42"/>
      <c r="VFO81" s="42"/>
      <c r="VFP81" s="42"/>
      <c r="VFQ81" s="42"/>
      <c r="VFR81" s="42"/>
      <c r="VFS81" s="42"/>
      <c r="VFT81" s="42"/>
      <c r="VFU81" s="42"/>
      <c r="VFV81" s="42"/>
      <c r="VFW81" s="42"/>
      <c r="VFX81" s="42"/>
      <c r="VFY81" s="42"/>
      <c r="VFZ81" s="42"/>
      <c r="VGA81" s="42"/>
      <c r="VGB81" s="42"/>
      <c r="VGC81" s="42"/>
      <c r="VGD81" s="42"/>
      <c r="VGE81" s="42"/>
      <c r="VGF81" s="42"/>
      <c r="VGG81" s="42"/>
      <c r="VGH81" s="42"/>
      <c r="VGI81" s="42"/>
      <c r="VGJ81" s="42"/>
      <c r="VGK81" s="42"/>
      <c r="VGL81" s="42"/>
      <c r="VGM81" s="42"/>
      <c r="VGN81" s="42"/>
      <c r="VGO81" s="42"/>
      <c r="VGP81" s="42"/>
      <c r="VGQ81" s="42"/>
      <c r="VGR81" s="42"/>
      <c r="VGS81" s="42"/>
      <c r="VGT81" s="42"/>
      <c r="VGU81" s="42"/>
      <c r="VGV81" s="42"/>
      <c r="VGW81" s="42"/>
      <c r="VGX81" s="42"/>
      <c r="VGY81" s="42"/>
      <c r="VGZ81" s="42"/>
      <c r="VHA81" s="42"/>
      <c r="VHB81" s="42"/>
      <c r="VHC81" s="42"/>
      <c r="VHD81" s="42"/>
      <c r="VHE81" s="42"/>
      <c r="VHF81" s="42"/>
      <c r="VHG81" s="42"/>
      <c r="VHH81" s="42"/>
      <c r="VHI81" s="42"/>
      <c r="VHJ81" s="42"/>
      <c r="VHK81" s="42"/>
      <c r="VHL81" s="42"/>
      <c r="VHM81" s="42"/>
      <c r="VHN81" s="42"/>
      <c r="VHO81" s="42"/>
      <c r="VHP81" s="42"/>
      <c r="VHQ81" s="42"/>
      <c r="VHR81" s="42"/>
      <c r="VHS81" s="42"/>
      <c r="VHT81" s="42"/>
      <c r="VHU81" s="42"/>
      <c r="VHV81" s="42"/>
      <c r="VHW81" s="42"/>
      <c r="VHX81" s="42"/>
      <c r="VHY81" s="42"/>
      <c r="VHZ81" s="42"/>
      <c r="VIA81" s="42"/>
      <c r="VIB81" s="42"/>
      <c r="VIC81" s="42"/>
      <c r="VID81" s="42"/>
      <c r="VIE81" s="42"/>
      <c r="VIF81" s="42"/>
      <c r="VIG81" s="42"/>
      <c r="VIH81" s="42"/>
      <c r="VII81" s="42"/>
      <c r="VIJ81" s="42"/>
      <c r="VIK81" s="42"/>
      <c r="VIL81" s="42"/>
      <c r="VIM81" s="42"/>
      <c r="VIN81" s="42"/>
      <c r="VIO81" s="42"/>
      <c r="VIP81" s="42"/>
      <c r="VIQ81" s="42"/>
      <c r="VIR81" s="42"/>
      <c r="VIS81" s="42"/>
      <c r="VIT81" s="42"/>
      <c r="VIU81" s="42"/>
      <c r="VIV81" s="42"/>
      <c r="VIW81" s="42"/>
      <c r="VIX81" s="42"/>
      <c r="VIY81" s="42"/>
      <c r="VIZ81" s="42"/>
      <c r="VJA81" s="42"/>
      <c r="VJB81" s="42"/>
      <c r="VJC81" s="42"/>
      <c r="VJD81" s="42"/>
      <c r="VJE81" s="42"/>
      <c r="VJF81" s="42"/>
      <c r="VJG81" s="42"/>
      <c r="VJH81" s="42"/>
      <c r="VJI81" s="42"/>
      <c r="VJJ81" s="42"/>
      <c r="VJK81" s="42"/>
      <c r="VJL81" s="42"/>
      <c r="VJM81" s="42"/>
      <c r="VJN81" s="42"/>
      <c r="VJO81" s="42"/>
      <c r="VJP81" s="42"/>
      <c r="VJQ81" s="42"/>
      <c r="VJR81" s="42"/>
      <c r="VJS81" s="42"/>
      <c r="VJT81" s="42"/>
      <c r="VJU81" s="42"/>
      <c r="VJV81" s="42"/>
      <c r="VJW81" s="42"/>
      <c r="VJX81" s="42"/>
      <c r="VJY81" s="42"/>
      <c r="VJZ81" s="42"/>
      <c r="VKA81" s="42"/>
      <c r="VKB81" s="42"/>
      <c r="VKC81" s="42"/>
      <c r="VKD81" s="42"/>
      <c r="VKE81" s="42"/>
      <c r="VKF81" s="42"/>
      <c r="VKG81" s="42"/>
      <c r="VKH81" s="42"/>
      <c r="VKI81" s="42"/>
      <c r="VKJ81" s="42"/>
      <c r="VKK81" s="42"/>
      <c r="VKL81" s="42"/>
      <c r="VKM81" s="42"/>
      <c r="VKN81" s="42"/>
      <c r="VKO81" s="42"/>
      <c r="VKP81" s="42"/>
      <c r="VKQ81" s="42"/>
      <c r="VKR81" s="42"/>
      <c r="VKS81" s="42"/>
      <c r="VKT81" s="42"/>
      <c r="VKU81" s="42"/>
      <c r="VKV81" s="42"/>
      <c r="VKW81" s="42"/>
      <c r="VKX81" s="42"/>
      <c r="VKY81" s="42"/>
      <c r="VKZ81" s="42"/>
      <c r="VLA81" s="42"/>
      <c r="VLB81" s="42"/>
      <c r="VLC81" s="42"/>
      <c r="VLD81" s="42"/>
      <c r="VLE81" s="42"/>
      <c r="VLF81" s="42"/>
      <c r="VLG81" s="42"/>
      <c r="VLH81" s="42"/>
      <c r="VLI81" s="42"/>
      <c r="VLJ81" s="42"/>
      <c r="VLK81" s="42"/>
      <c r="VLL81" s="42"/>
      <c r="VLM81" s="42"/>
      <c r="VLN81" s="42"/>
      <c r="VLO81" s="42"/>
      <c r="VLP81" s="42"/>
      <c r="VLQ81" s="42"/>
      <c r="VLR81" s="42"/>
      <c r="VLS81" s="42"/>
      <c r="VLT81" s="42"/>
      <c r="VLU81" s="42"/>
      <c r="VLV81" s="42"/>
      <c r="VLW81" s="42"/>
      <c r="VLX81" s="42"/>
      <c r="VLY81" s="42"/>
      <c r="VLZ81" s="42"/>
      <c r="VMA81" s="42"/>
      <c r="VMB81" s="42"/>
      <c r="VMC81" s="42"/>
      <c r="VMD81" s="42"/>
      <c r="VME81" s="42"/>
      <c r="VMF81" s="42"/>
      <c r="VMG81" s="42"/>
      <c r="VMH81" s="42"/>
      <c r="VMI81" s="42"/>
      <c r="VMJ81" s="42"/>
      <c r="VMK81" s="42"/>
      <c r="VML81" s="42"/>
      <c r="VMM81" s="42"/>
      <c r="VMN81" s="42"/>
      <c r="VMO81" s="42"/>
      <c r="VMP81" s="42"/>
      <c r="VMQ81" s="42"/>
      <c r="VMR81" s="42"/>
      <c r="VMS81" s="42"/>
      <c r="VMT81" s="42"/>
      <c r="VMU81" s="42"/>
      <c r="VMV81" s="42"/>
      <c r="VMW81" s="42"/>
      <c r="VMX81" s="42"/>
      <c r="VMY81" s="42"/>
      <c r="VMZ81" s="42"/>
      <c r="VNA81" s="42"/>
      <c r="VNB81" s="42"/>
      <c r="VNC81" s="42"/>
      <c r="VND81" s="42"/>
      <c r="VNE81" s="42"/>
      <c r="VNF81" s="42"/>
      <c r="VNG81" s="42"/>
      <c r="VNH81" s="42"/>
      <c r="VNI81" s="42"/>
      <c r="VNJ81" s="42"/>
      <c r="VNK81" s="42"/>
      <c r="VNL81" s="42"/>
      <c r="VNM81" s="42"/>
      <c r="VNN81" s="42"/>
      <c r="VNO81" s="42"/>
      <c r="VNP81" s="42"/>
      <c r="VNQ81" s="42"/>
      <c r="VNR81" s="42"/>
      <c r="VNS81" s="42"/>
      <c r="VNT81" s="42"/>
      <c r="VNU81" s="42"/>
      <c r="VNV81" s="42"/>
      <c r="VNW81" s="42"/>
      <c r="VNX81" s="42"/>
      <c r="VNY81" s="42"/>
      <c r="VNZ81" s="42"/>
      <c r="VOA81" s="42"/>
      <c r="VOB81" s="42"/>
      <c r="VOC81" s="42"/>
      <c r="VOD81" s="42"/>
      <c r="VOE81" s="42"/>
      <c r="VOF81" s="42"/>
      <c r="VOG81" s="42"/>
      <c r="VOH81" s="42"/>
      <c r="VOI81" s="42"/>
      <c r="VOJ81" s="42"/>
      <c r="VOK81" s="42"/>
      <c r="VOL81" s="42"/>
      <c r="VOM81" s="42"/>
      <c r="VON81" s="42"/>
      <c r="VOO81" s="42"/>
      <c r="VOP81" s="42"/>
      <c r="VOQ81" s="42"/>
      <c r="VOR81" s="42"/>
      <c r="VOS81" s="42"/>
      <c r="VOT81" s="42"/>
      <c r="VOU81" s="42"/>
      <c r="VOV81" s="42"/>
      <c r="VOW81" s="42"/>
      <c r="VOX81" s="42"/>
      <c r="VOY81" s="42"/>
      <c r="VOZ81" s="42"/>
      <c r="VPA81" s="42"/>
      <c r="VPB81" s="42"/>
      <c r="VPC81" s="42"/>
      <c r="VPD81" s="42"/>
      <c r="VPE81" s="42"/>
      <c r="VPF81" s="42"/>
      <c r="VPG81" s="42"/>
      <c r="VPH81" s="42"/>
      <c r="VPI81" s="42"/>
      <c r="VPJ81" s="42"/>
      <c r="VPK81" s="42"/>
      <c r="VPL81" s="42"/>
      <c r="VPM81" s="42"/>
      <c r="VPN81" s="42"/>
      <c r="VPO81" s="42"/>
      <c r="VPP81" s="42"/>
      <c r="VPQ81" s="42"/>
      <c r="VPR81" s="42"/>
      <c r="VPS81" s="42"/>
      <c r="VPT81" s="42"/>
      <c r="VPU81" s="42"/>
      <c r="VPV81" s="42"/>
      <c r="VPW81" s="42"/>
      <c r="VPX81" s="42"/>
      <c r="VPY81" s="42"/>
      <c r="VPZ81" s="42"/>
      <c r="VQA81" s="42"/>
      <c r="VQB81" s="42"/>
      <c r="VQC81" s="42"/>
      <c r="VQD81" s="42"/>
      <c r="VQE81" s="42"/>
      <c r="VQF81" s="42"/>
      <c r="VQG81" s="42"/>
      <c r="VQH81" s="42"/>
      <c r="VQI81" s="42"/>
      <c r="VQJ81" s="42"/>
      <c r="VQK81" s="42"/>
      <c r="VQL81" s="42"/>
      <c r="VQM81" s="42"/>
      <c r="VQN81" s="42"/>
      <c r="VQO81" s="42"/>
      <c r="VQP81" s="42"/>
      <c r="VQQ81" s="42"/>
      <c r="VQR81" s="42"/>
      <c r="VQS81" s="42"/>
      <c r="VQT81" s="42"/>
      <c r="VQU81" s="42"/>
      <c r="VQV81" s="42"/>
      <c r="VQW81" s="42"/>
      <c r="VQX81" s="42"/>
      <c r="VQY81" s="42"/>
      <c r="VQZ81" s="42"/>
      <c r="VRA81" s="42"/>
      <c r="VRB81" s="42"/>
      <c r="VRC81" s="42"/>
      <c r="VRD81" s="42"/>
      <c r="VRE81" s="42"/>
      <c r="VRF81" s="42"/>
      <c r="VRG81" s="42"/>
      <c r="VRH81" s="42"/>
      <c r="VRI81" s="42"/>
      <c r="VRJ81" s="42"/>
      <c r="VRK81" s="42"/>
      <c r="VRL81" s="42"/>
      <c r="VRM81" s="42"/>
      <c r="VRN81" s="42"/>
      <c r="VRO81" s="42"/>
      <c r="VRP81" s="42"/>
      <c r="VRQ81" s="42"/>
      <c r="VRR81" s="42"/>
      <c r="VRS81" s="42"/>
      <c r="VRT81" s="42"/>
      <c r="VRU81" s="42"/>
      <c r="VRV81" s="42"/>
      <c r="VRW81" s="42"/>
      <c r="VRX81" s="42"/>
      <c r="VRY81" s="42"/>
      <c r="VRZ81" s="42"/>
      <c r="VSA81" s="42"/>
      <c r="VSB81" s="42"/>
      <c r="VSC81" s="42"/>
      <c r="VSD81" s="42"/>
      <c r="VSE81" s="42"/>
      <c r="VSF81" s="42"/>
      <c r="VSG81" s="42"/>
      <c r="VSH81" s="42"/>
      <c r="VSI81" s="42"/>
      <c r="VSJ81" s="42"/>
      <c r="VSK81" s="42"/>
      <c r="VSL81" s="42"/>
      <c r="VSM81" s="42"/>
      <c r="VSN81" s="42"/>
      <c r="VSO81" s="42"/>
      <c r="VSP81" s="42"/>
      <c r="VSQ81" s="42"/>
      <c r="VSR81" s="42"/>
      <c r="VSS81" s="42"/>
      <c r="VST81" s="42"/>
      <c r="VSU81" s="42"/>
      <c r="VSV81" s="42"/>
      <c r="VSW81" s="42"/>
      <c r="VSX81" s="42"/>
      <c r="VSY81" s="42"/>
      <c r="VSZ81" s="42"/>
      <c r="VTA81" s="42"/>
      <c r="VTB81" s="42"/>
      <c r="VTC81" s="42"/>
      <c r="VTD81" s="42"/>
      <c r="VTE81" s="42"/>
      <c r="VTF81" s="42"/>
      <c r="VTG81" s="42"/>
      <c r="VTH81" s="42"/>
      <c r="VTI81" s="42"/>
      <c r="VTJ81" s="42"/>
      <c r="VTK81" s="42"/>
      <c r="VTL81" s="42"/>
      <c r="VTM81" s="42"/>
      <c r="VTN81" s="42"/>
      <c r="VTO81" s="42"/>
      <c r="VTP81" s="42"/>
      <c r="VTQ81" s="42"/>
      <c r="VTR81" s="42"/>
      <c r="VTS81" s="42"/>
      <c r="VTT81" s="42"/>
      <c r="VTU81" s="42"/>
      <c r="VTV81" s="42"/>
      <c r="VTW81" s="42"/>
      <c r="VTX81" s="42"/>
      <c r="VTY81" s="42"/>
      <c r="VTZ81" s="42"/>
      <c r="VUA81" s="42"/>
      <c r="VUB81" s="42"/>
      <c r="VUC81" s="42"/>
      <c r="VUD81" s="42"/>
      <c r="VUE81" s="42"/>
      <c r="VUF81" s="42"/>
      <c r="VUG81" s="42"/>
      <c r="VUH81" s="42"/>
      <c r="VUI81" s="42"/>
      <c r="VUJ81" s="42"/>
      <c r="VUK81" s="42"/>
      <c r="VUL81" s="42"/>
      <c r="VUM81" s="42"/>
      <c r="VUN81" s="42"/>
      <c r="VUO81" s="42"/>
      <c r="VUP81" s="42"/>
      <c r="VUQ81" s="42"/>
      <c r="VUR81" s="42"/>
      <c r="VUS81" s="42"/>
      <c r="VUT81" s="42"/>
      <c r="VUU81" s="42"/>
      <c r="VUV81" s="42"/>
      <c r="VUW81" s="42"/>
      <c r="VUX81" s="42"/>
      <c r="VUY81" s="42"/>
      <c r="VUZ81" s="42"/>
      <c r="VVA81" s="42"/>
      <c r="VVB81" s="42"/>
      <c r="VVC81" s="42"/>
      <c r="VVD81" s="42"/>
      <c r="VVE81" s="42"/>
      <c r="VVF81" s="42"/>
      <c r="VVG81" s="42"/>
      <c r="VVH81" s="42"/>
      <c r="VVI81" s="42"/>
      <c r="VVJ81" s="42"/>
      <c r="VVK81" s="42"/>
      <c r="VVL81" s="42"/>
      <c r="VVM81" s="42"/>
      <c r="VVN81" s="42"/>
      <c r="VVO81" s="42"/>
      <c r="VVP81" s="42"/>
      <c r="VVQ81" s="42"/>
      <c r="VVR81" s="42"/>
      <c r="VVS81" s="42"/>
      <c r="VVT81" s="42"/>
      <c r="VVU81" s="42"/>
      <c r="VVV81" s="42"/>
      <c r="VVW81" s="42"/>
      <c r="VVX81" s="42"/>
      <c r="VVY81" s="42"/>
      <c r="VVZ81" s="42"/>
      <c r="VWA81" s="42"/>
      <c r="VWB81" s="42"/>
      <c r="VWC81" s="42"/>
      <c r="VWD81" s="42"/>
      <c r="VWE81" s="42"/>
      <c r="VWF81" s="42"/>
      <c r="VWG81" s="42"/>
      <c r="VWH81" s="42"/>
      <c r="VWI81" s="42"/>
      <c r="VWJ81" s="42"/>
      <c r="VWK81" s="42"/>
      <c r="VWL81" s="42"/>
      <c r="VWM81" s="42"/>
      <c r="VWN81" s="42"/>
      <c r="VWO81" s="42"/>
      <c r="VWP81" s="42"/>
      <c r="VWQ81" s="42"/>
      <c r="VWR81" s="42"/>
      <c r="VWS81" s="42"/>
      <c r="VWT81" s="42"/>
      <c r="VWU81" s="42"/>
      <c r="VWV81" s="42"/>
      <c r="VWW81" s="42"/>
      <c r="VWX81" s="42"/>
      <c r="VWY81" s="42"/>
      <c r="VWZ81" s="42"/>
      <c r="VXA81" s="42"/>
      <c r="VXB81" s="42"/>
      <c r="VXC81" s="42"/>
      <c r="VXD81" s="42"/>
      <c r="VXE81" s="42"/>
      <c r="VXF81" s="42"/>
      <c r="VXG81" s="42"/>
      <c r="VXH81" s="42"/>
      <c r="VXI81" s="42"/>
      <c r="VXJ81" s="42"/>
      <c r="VXK81" s="42"/>
      <c r="VXL81" s="42"/>
      <c r="VXM81" s="42"/>
      <c r="VXN81" s="42"/>
      <c r="VXO81" s="42"/>
      <c r="VXP81" s="42"/>
      <c r="VXQ81" s="42"/>
      <c r="VXR81" s="42"/>
      <c r="VXS81" s="42"/>
      <c r="VXT81" s="42"/>
      <c r="VXU81" s="42"/>
      <c r="VXV81" s="42"/>
      <c r="VXW81" s="42"/>
      <c r="VXX81" s="42"/>
      <c r="VXY81" s="42"/>
      <c r="VXZ81" s="42"/>
      <c r="VYA81" s="42"/>
      <c r="VYB81" s="42"/>
      <c r="VYC81" s="42"/>
      <c r="VYD81" s="42"/>
      <c r="VYE81" s="42"/>
      <c r="VYF81" s="42"/>
      <c r="VYG81" s="42"/>
      <c r="VYH81" s="42"/>
      <c r="VYI81" s="42"/>
      <c r="VYJ81" s="42"/>
      <c r="VYK81" s="42"/>
      <c r="VYL81" s="42"/>
      <c r="VYM81" s="42"/>
      <c r="VYN81" s="42"/>
      <c r="VYO81" s="42"/>
      <c r="VYP81" s="42"/>
      <c r="VYQ81" s="42"/>
      <c r="VYR81" s="42"/>
      <c r="VYS81" s="42"/>
      <c r="VYT81" s="42"/>
      <c r="VYU81" s="42"/>
      <c r="VYV81" s="42"/>
      <c r="VYW81" s="42"/>
      <c r="VYX81" s="42"/>
      <c r="VYY81" s="42"/>
      <c r="VYZ81" s="42"/>
      <c r="VZA81" s="42"/>
      <c r="VZB81" s="42"/>
      <c r="VZC81" s="42"/>
      <c r="VZD81" s="42"/>
      <c r="VZE81" s="42"/>
      <c r="VZF81" s="42"/>
      <c r="VZG81" s="42"/>
      <c r="VZH81" s="42"/>
      <c r="VZI81" s="42"/>
      <c r="VZJ81" s="42"/>
      <c r="VZK81" s="42"/>
      <c r="VZL81" s="42"/>
      <c r="VZM81" s="42"/>
      <c r="VZN81" s="42"/>
      <c r="VZO81" s="42"/>
      <c r="VZP81" s="42"/>
      <c r="VZQ81" s="42"/>
      <c r="VZR81" s="42"/>
      <c r="VZS81" s="42"/>
      <c r="VZT81" s="42"/>
      <c r="VZU81" s="42"/>
      <c r="VZV81" s="42"/>
      <c r="VZW81" s="42"/>
      <c r="VZX81" s="42"/>
      <c r="VZY81" s="42"/>
      <c r="VZZ81" s="42"/>
      <c r="WAA81" s="42"/>
      <c r="WAB81" s="42"/>
      <c r="WAC81" s="42"/>
      <c r="WAD81" s="42"/>
      <c r="WAE81" s="42"/>
      <c r="WAF81" s="42"/>
      <c r="WAG81" s="42"/>
      <c r="WAH81" s="42"/>
      <c r="WAI81" s="42"/>
      <c r="WAJ81" s="42"/>
      <c r="WAK81" s="42"/>
      <c r="WAL81" s="42"/>
      <c r="WAM81" s="42"/>
      <c r="WAN81" s="42"/>
      <c r="WAO81" s="42"/>
      <c r="WAP81" s="42"/>
      <c r="WAQ81" s="42"/>
      <c r="WAR81" s="42"/>
      <c r="WAS81" s="42"/>
      <c r="WAT81" s="42"/>
      <c r="WAU81" s="42"/>
      <c r="WAV81" s="42"/>
      <c r="WAW81" s="42"/>
      <c r="WAX81" s="42"/>
      <c r="WAY81" s="42"/>
      <c r="WAZ81" s="42"/>
      <c r="WBA81" s="42"/>
      <c r="WBB81" s="42"/>
      <c r="WBC81" s="42"/>
      <c r="WBD81" s="42"/>
      <c r="WBE81" s="42"/>
      <c r="WBF81" s="42"/>
      <c r="WBG81" s="42"/>
      <c r="WBH81" s="42"/>
      <c r="WBI81" s="42"/>
      <c r="WBJ81" s="42"/>
      <c r="WBK81" s="42"/>
      <c r="WBL81" s="42"/>
      <c r="WBM81" s="42"/>
      <c r="WBN81" s="42"/>
      <c r="WBO81" s="42"/>
      <c r="WBP81" s="42"/>
      <c r="WBQ81" s="42"/>
      <c r="WBR81" s="42"/>
      <c r="WBS81" s="42"/>
      <c r="WBT81" s="42"/>
      <c r="WBU81" s="42"/>
      <c r="WBV81" s="42"/>
      <c r="WBW81" s="42"/>
      <c r="WBX81" s="42"/>
      <c r="WBY81" s="42"/>
      <c r="WBZ81" s="42"/>
      <c r="WCA81" s="42"/>
      <c r="WCB81" s="42"/>
      <c r="WCC81" s="42"/>
      <c r="WCD81" s="42"/>
      <c r="WCE81" s="42"/>
      <c r="WCF81" s="42"/>
      <c r="WCG81" s="42"/>
      <c r="WCH81" s="42"/>
      <c r="WCI81" s="42"/>
      <c r="WCJ81" s="42"/>
      <c r="WCK81" s="42"/>
      <c r="WCL81" s="42"/>
      <c r="WCM81" s="42"/>
      <c r="WCN81" s="42"/>
      <c r="WCO81" s="42"/>
      <c r="WCP81" s="42"/>
      <c r="WCQ81" s="42"/>
      <c r="WCR81" s="42"/>
      <c r="WCS81" s="42"/>
      <c r="WCT81" s="42"/>
      <c r="WCU81" s="42"/>
      <c r="WCV81" s="42"/>
      <c r="WCW81" s="42"/>
      <c r="WCX81" s="42"/>
      <c r="WCY81" s="42"/>
      <c r="WCZ81" s="42"/>
      <c r="WDA81" s="42"/>
      <c r="WDB81" s="42"/>
      <c r="WDC81" s="42"/>
      <c r="WDD81" s="42"/>
      <c r="WDE81" s="42"/>
      <c r="WDF81" s="42"/>
      <c r="WDG81" s="42"/>
      <c r="WDH81" s="42"/>
      <c r="WDI81" s="42"/>
      <c r="WDJ81" s="42"/>
      <c r="WDK81" s="42"/>
      <c r="WDL81" s="42"/>
      <c r="WDM81" s="42"/>
      <c r="WDN81" s="42"/>
      <c r="WDO81" s="42"/>
      <c r="WDP81" s="42"/>
      <c r="WDQ81" s="42"/>
      <c r="WDR81" s="42"/>
      <c r="WDS81" s="42"/>
      <c r="WDT81" s="42"/>
      <c r="WDU81" s="42"/>
      <c r="WDV81" s="42"/>
      <c r="WDW81" s="42"/>
      <c r="WDX81" s="42"/>
      <c r="WDY81" s="42"/>
      <c r="WDZ81" s="42"/>
      <c r="WEA81" s="42"/>
      <c r="WEB81" s="42"/>
      <c r="WEC81" s="42"/>
      <c r="WED81" s="42"/>
      <c r="WEE81" s="42"/>
      <c r="WEF81" s="42"/>
      <c r="WEG81" s="42"/>
      <c r="WEH81" s="42"/>
      <c r="WEI81" s="42"/>
      <c r="WEJ81" s="42"/>
      <c r="WEK81" s="42"/>
      <c r="WEL81" s="42"/>
      <c r="WEM81" s="42"/>
      <c r="WEN81" s="42"/>
      <c r="WEO81" s="42"/>
      <c r="WEP81" s="42"/>
      <c r="WEQ81" s="42"/>
      <c r="WER81" s="42"/>
      <c r="WES81" s="42"/>
      <c r="WET81" s="42"/>
      <c r="WEU81" s="42"/>
      <c r="WEV81" s="42"/>
      <c r="WEW81" s="42"/>
      <c r="WEX81" s="42"/>
      <c r="WEY81" s="42"/>
      <c r="WEZ81" s="42"/>
      <c r="WFA81" s="42"/>
      <c r="WFB81" s="42"/>
      <c r="WFC81" s="42"/>
      <c r="WFD81" s="42"/>
      <c r="WFE81" s="42"/>
      <c r="WFF81" s="42"/>
      <c r="WFG81" s="42"/>
      <c r="WFH81" s="42"/>
      <c r="WFI81" s="42"/>
      <c r="WFJ81" s="42"/>
      <c r="WFK81" s="42"/>
      <c r="WFL81" s="42"/>
      <c r="WFM81" s="42"/>
      <c r="WFN81" s="42"/>
      <c r="WFO81" s="42"/>
      <c r="WFP81" s="42"/>
      <c r="WFQ81" s="42"/>
      <c r="WFR81" s="42"/>
      <c r="WFS81" s="42"/>
      <c r="WFT81" s="42"/>
      <c r="WFU81" s="42"/>
      <c r="WFV81" s="42"/>
      <c r="WFW81" s="42"/>
      <c r="WFX81" s="42"/>
      <c r="WFY81" s="42"/>
      <c r="WFZ81" s="42"/>
      <c r="WGA81" s="42"/>
      <c r="WGB81" s="42"/>
      <c r="WGC81" s="42"/>
      <c r="WGD81" s="42"/>
      <c r="WGE81" s="42"/>
      <c r="WGF81" s="42"/>
      <c r="WGG81" s="42"/>
      <c r="WGH81" s="42"/>
      <c r="WGI81" s="42"/>
      <c r="WGJ81" s="42"/>
      <c r="WGK81" s="42"/>
      <c r="WGL81" s="42"/>
      <c r="WGM81" s="42"/>
      <c r="WGN81" s="42"/>
      <c r="WGO81" s="42"/>
      <c r="WGP81" s="42"/>
      <c r="WGQ81" s="42"/>
      <c r="WGR81" s="42"/>
      <c r="WGS81" s="42"/>
      <c r="WGT81" s="42"/>
      <c r="WGU81" s="42"/>
      <c r="WGV81" s="42"/>
      <c r="WGW81" s="42"/>
      <c r="WGX81" s="42"/>
      <c r="WGY81" s="42"/>
      <c r="WGZ81" s="42"/>
      <c r="WHA81" s="42"/>
      <c r="WHB81" s="42"/>
      <c r="WHC81" s="42"/>
      <c r="WHD81" s="42"/>
      <c r="WHE81" s="42"/>
      <c r="WHF81" s="42"/>
      <c r="WHG81" s="42"/>
      <c r="WHH81" s="42"/>
      <c r="WHI81" s="42"/>
      <c r="WHJ81" s="42"/>
      <c r="WHK81" s="42"/>
      <c r="WHL81" s="42"/>
      <c r="WHM81" s="42"/>
      <c r="WHN81" s="42"/>
      <c r="WHO81" s="42"/>
      <c r="WHP81" s="42"/>
      <c r="WHQ81" s="42"/>
      <c r="WHR81" s="42"/>
      <c r="WHS81" s="42"/>
      <c r="WHT81" s="42"/>
      <c r="WHU81" s="42"/>
      <c r="WHV81" s="42"/>
      <c r="WHW81" s="42"/>
      <c r="WHX81" s="42"/>
      <c r="WHY81" s="42"/>
      <c r="WHZ81" s="42"/>
      <c r="WIA81" s="42"/>
      <c r="WIB81" s="42"/>
      <c r="WIC81" s="42"/>
      <c r="WID81" s="42"/>
      <c r="WIE81" s="42"/>
      <c r="WIF81" s="42"/>
      <c r="WIG81" s="42"/>
      <c r="WIH81" s="42"/>
      <c r="WII81" s="42"/>
      <c r="WIJ81" s="42"/>
      <c r="WIK81" s="42"/>
      <c r="WIL81" s="42"/>
      <c r="WIM81" s="42"/>
      <c r="WIN81" s="42"/>
      <c r="WIO81" s="42"/>
      <c r="WIP81" s="42"/>
      <c r="WIQ81" s="42"/>
      <c r="WIR81" s="42"/>
      <c r="WIS81" s="42"/>
      <c r="WIT81" s="42"/>
      <c r="WIU81" s="42"/>
      <c r="WIV81" s="42"/>
      <c r="WIW81" s="42"/>
      <c r="WIX81" s="42"/>
      <c r="WIY81" s="42"/>
      <c r="WIZ81" s="42"/>
      <c r="WJA81" s="42"/>
      <c r="WJB81" s="42"/>
      <c r="WJC81" s="42"/>
      <c r="WJD81" s="42"/>
      <c r="WJE81" s="42"/>
      <c r="WJF81" s="42"/>
      <c r="WJG81" s="42"/>
      <c r="WJH81" s="42"/>
      <c r="WJI81" s="42"/>
      <c r="WJJ81" s="42"/>
      <c r="WJK81" s="42"/>
      <c r="WJL81" s="42"/>
      <c r="WJM81" s="42"/>
      <c r="WJN81" s="42"/>
      <c r="WJO81" s="42"/>
      <c r="WJP81" s="42"/>
      <c r="WJQ81" s="42"/>
      <c r="WJR81" s="42"/>
      <c r="WJS81" s="42"/>
      <c r="WJT81" s="42"/>
      <c r="WJU81" s="42"/>
      <c r="WJV81" s="42"/>
      <c r="WJW81" s="42"/>
      <c r="WJX81" s="42"/>
      <c r="WJY81" s="42"/>
      <c r="WJZ81" s="42"/>
      <c r="WKA81" s="42"/>
      <c r="WKB81" s="42"/>
      <c r="WKC81" s="42"/>
      <c r="WKD81" s="42"/>
      <c r="WKE81" s="42"/>
      <c r="WKF81" s="42"/>
      <c r="WKG81" s="42"/>
      <c r="WKH81" s="42"/>
      <c r="WKI81" s="42"/>
      <c r="WKJ81" s="42"/>
      <c r="WKK81" s="42"/>
      <c r="WKL81" s="42"/>
      <c r="WKM81" s="42"/>
      <c r="WKN81" s="42"/>
      <c r="WKO81" s="42"/>
      <c r="WKP81" s="42"/>
      <c r="WKQ81" s="42"/>
      <c r="WKR81" s="42"/>
      <c r="WKS81" s="42"/>
      <c r="WKT81" s="42"/>
      <c r="WKU81" s="42"/>
      <c r="WKV81" s="42"/>
      <c r="WKW81" s="42"/>
      <c r="WKX81" s="42"/>
      <c r="WKY81" s="42"/>
      <c r="WKZ81" s="42"/>
      <c r="WLA81" s="42"/>
      <c r="WLB81" s="42"/>
      <c r="WLC81" s="42"/>
      <c r="WLD81" s="42"/>
      <c r="WLE81" s="42"/>
      <c r="WLF81" s="42"/>
      <c r="WLG81" s="42"/>
      <c r="WLH81" s="42"/>
      <c r="WLI81" s="42"/>
      <c r="WLJ81" s="42"/>
      <c r="WLK81" s="42"/>
      <c r="WLL81" s="42"/>
      <c r="WLM81" s="42"/>
      <c r="WLN81" s="42"/>
      <c r="WLO81" s="42"/>
      <c r="WLP81" s="42"/>
      <c r="WLQ81" s="42"/>
      <c r="WLR81" s="42"/>
      <c r="WLS81" s="42"/>
      <c r="WLT81" s="42"/>
      <c r="WLU81" s="42"/>
      <c r="WLV81" s="42"/>
      <c r="WLW81" s="42"/>
      <c r="WLX81" s="42"/>
      <c r="WLY81" s="42"/>
      <c r="WLZ81" s="42"/>
      <c r="WMA81" s="42"/>
      <c r="WMB81" s="42"/>
      <c r="WMC81" s="42"/>
      <c r="WMD81" s="42"/>
      <c r="WME81" s="42"/>
      <c r="WMF81" s="42"/>
      <c r="WMG81" s="42"/>
      <c r="WMH81" s="42"/>
      <c r="WMI81" s="42"/>
      <c r="WMJ81" s="42"/>
      <c r="WMK81" s="42"/>
      <c r="WML81" s="42"/>
      <c r="WMM81" s="42"/>
      <c r="WMN81" s="42"/>
      <c r="WMO81" s="42"/>
      <c r="WMP81" s="42"/>
      <c r="WMQ81" s="42"/>
      <c r="WMR81" s="42"/>
      <c r="WMS81" s="42"/>
      <c r="WMT81" s="42"/>
      <c r="WMU81" s="42"/>
      <c r="WMV81" s="42"/>
      <c r="WMW81" s="42"/>
      <c r="WMX81" s="42"/>
      <c r="WMY81" s="42"/>
      <c r="WMZ81" s="42"/>
      <c r="WNA81" s="42"/>
      <c r="WNB81" s="42"/>
      <c r="WNC81" s="42"/>
      <c r="WND81" s="42"/>
      <c r="WNE81" s="42"/>
      <c r="WNF81" s="42"/>
      <c r="WNG81" s="42"/>
      <c r="WNH81" s="42"/>
      <c r="WNI81" s="42"/>
      <c r="WNJ81" s="42"/>
      <c r="WNK81" s="42"/>
      <c r="WNL81" s="42"/>
      <c r="WNM81" s="42"/>
      <c r="WNN81" s="42"/>
      <c r="WNO81" s="42"/>
      <c r="WNP81" s="42"/>
      <c r="WNQ81" s="42"/>
      <c r="WNR81" s="42"/>
      <c r="WNS81" s="42"/>
      <c r="WNT81" s="42"/>
      <c r="WNU81" s="42"/>
      <c r="WNV81" s="42"/>
      <c r="WNW81" s="42"/>
      <c r="WNX81" s="42"/>
      <c r="WNY81" s="42"/>
      <c r="WNZ81" s="42"/>
      <c r="WOA81" s="42"/>
      <c r="WOB81" s="42"/>
      <c r="WOC81" s="42"/>
      <c r="WOD81" s="42"/>
      <c r="WOE81" s="42"/>
      <c r="WOF81" s="42"/>
      <c r="WOG81" s="42"/>
      <c r="WOH81" s="42"/>
      <c r="WOI81" s="42"/>
      <c r="WOJ81" s="42"/>
      <c r="WOK81" s="42"/>
      <c r="WOL81" s="42"/>
      <c r="WOM81" s="42"/>
      <c r="WON81" s="42"/>
      <c r="WOO81" s="42"/>
      <c r="WOP81" s="42"/>
      <c r="WOQ81" s="42"/>
      <c r="WOR81" s="42"/>
      <c r="WOS81" s="42"/>
      <c r="WOT81" s="42"/>
      <c r="WOU81" s="42"/>
      <c r="WOV81" s="42"/>
      <c r="WOW81" s="42"/>
      <c r="WOX81" s="42"/>
      <c r="WOY81" s="42"/>
      <c r="WOZ81" s="42"/>
      <c r="WPA81" s="42"/>
      <c r="WPB81" s="42"/>
      <c r="WPC81" s="42"/>
      <c r="WPD81" s="42"/>
      <c r="WPE81" s="42"/>
      <c r="WPF81" s="42"/>
      <c r="WPG81" s="42"/>
      <c r="WPH81" s="42"/>
      <c r="WPI81" s="42"/>
      <c r="WPJ81" s="42"/>
      <c r="WPK81" s="42"/>
      <c r="WPL81" s="42"/>
      <c r="WPM81" s="42"/>
      <c r="WPN81" s="42"/>
      <c r="WPO81" s="42"/>
      <c r="WPP81" s="42"/>
      <c r="WPQ81" s="42"/>
      <c r="WPR81" s="42"/>
      <c r="WPS81" s="42"/>
      <c r="WPT81" s="42"/>
      <c r="WPU81" s="42"/>
      <c r="WPV81" s="42"/>
      <c r="WPW81" s="42"/>
      <c r="WPX81" s="42"/>
      <c r="WPY81" s="42"/>
      <c r="WPZ81" s="42"/>
      <c r="WQA81" s="42"/>
      <c r="WQB81" s="42"/>
      <c r="WQC81" s="42"/>
      <c r="WQD81" s="42"/>
      <c r="WQE81" s="42"/>
      <c r="WQF81" s="42"/>
      <c r="WQG81" s="42"/>
      <c r="WQH81" s="42"/>
      <c r="WQI81" s="42"/>
      <c r="WQJ81" s="42"/>
      <c r="WQK81" s="42"/>
      <c r="WQL81" s="42"/>
      <c r="WQM81" s="42"/>
      <c r="WQN81" s="42"/>
      <c r="WQO81" s="42"/>
      <c r="WQP81" s="42"/>
      <c r="WQQ81" s="42"/>
      <c r="WQR81" s="42"/>
      <c r="WQS81" s="42"/>
      <c r="WQT81" s="42"/>
      <c r="WQU81" s="42"/>
      <c r="WQV81" s="42"/>
      <c r="WQW81" s="42"/>
      <c r="WQX81" s="42"/>
      <c r="WQY81" s="42"/>
      <c r="WQZ81" s="42"/>
      <c r="WRA81" s="42"/>
      <c r="WRB81" s="42"/>
      <c r="WRC81" s="42"/>
      <c r="WRD81" s="42"/>
      <c r="WRE81" s="42"/>
      <c r="WRF81" s="42"/>
      <c r="WRG81" s="42"/>
      <c r="WRH81" s="42"/>
      <c r="WRI81" s="42"/>
      <c r="WRJ81" s="42"/>
      <c r="WRK81" s="42"/>
      <c r="WRL81" s="42"/>
      <c r="WRM81" s="42"/>
      <c r="WRN81" s="42"/>
      <c r="WRO81" s="42"/>
      <c r="WRP81" s="42"/>
      <c r="WRQ81" s="42"/>
      <c r="WRR81" s="42"/>
      <c r="WRS81" s="42"/>
      <c r="WRT81" s="42"/>
      <c r="WRU81" s="42"/>
      <c r="WRV81" s="42"/>
      <c r="WRW81" s="42"/>
      <c r="WRX81" s="42"/>
      <c r="WRY81" s="42"/>
      <c r="WRZ81" s="42"/>
      <c r="WSA81" s="42"/>
      <c r="WSB81" s="42"/>
      <c r="WSC81" s="42"/>
      <c r="WSD81" s="42"/>
      <c r="WSE81" s="42"/>
      <c r="WSF81" s="42"/>
      <c r="WSG81" s="42"/>
      <c r="WSH81" s="42"/>
      <c r="WSI81" s="42"/>
      <c r="WSJ81" s="42"/>
      <c r="WSK81" s="42"/>
      <c r="WSL81" s="42"/>
      <c r="WSM81" s="42"/>
      <c r="WSN81" s="42"/>
      <c r="WSO81" s="42"/>
      <c r="WSP81" s="42"/>
      <c r="WSQ81" s="42"/>
      <c r="WSR81" s="42"/>
      <c r="WSS81" s="42"/>
      <c r="WST81" s="42"/>
      <c r="WSU81" s="42"/>
      <c r="WSV81" s="42"/>
      <c r="WSW81" s="42"/>
      <c r="WSX81" s="42"/>
      <c r="WSY81" s="42"/>
      <c r="WSZ81" s="42"/>
      <c r="WTA81" s="42"/>
      <c r="WTB81" s="42"/>
      <c r="WTC81" s="42"/>
      <c r="WTD81" s="42"/>
      <c r="WTE81" s="42"/>
      <c r="WTF81" s="42"/>
      <c r="WTG81" s="42"/>
      <c r="WTH81" s="42"/>
      <c r="WTI81" s="42"/>
      <c r="WTJ81" s="42"/>
      <c r="WTK81" s="42"/>
      <c r="WTL81" s="42"/>
      <c r="WTM81" s="42"/>
      <c r="WTN81" s="42"/>
      <c r="WTO81" s="42"/>
      <c r="WTP81" s="42"/>
      <c r="WTQ81" s="42"/>
      <c r="WTR81" s="42"/>
      <c r="WTS81" s="42"/>
      <c r="WTT81" s="42"/>
      <c r="WTU81" s="42"/>
      <c r="WTV81" s="42"/>
      <c r="WTW81" s="42"/>
      <c r="WTX81" s="42"/>
      <c r="WTY81" s="42"/>
      <c r="WTZ81" s="42"/>
      <c r="WUA81" s="42"/>
      <c r="WUB81" s="42"/>
      <c r="WUC81" s="42"/>
      <c r="WUD81" s="42"/>
      <c r="WUE81" s="42"/>
      <c r="WUF81" s="42"/>
      <c r="WUG81" s="42"/>
      <c r="WUH81" s="42"/>
      <c r="WUI81" s="42"/>
      <c r="WUJ81" s="42"/>
      <c r="WUK81" s="42"/>
      <c r="WUL81" s="42"/>
      <c r="WUM81" s="42"/>
      <c r="WUN81" s="42"/>
      <c r="WUO81" s="42"/>
      <c r="WUP81" s="42"/>
      <c r="WUQ81" s="42"/>
      <c r="WUR81" s="42"/>
      <c r="WUS81" s="42"/>
      <c r="WUT81" s="42"/>
      <c r="WUU81" s="42"/>
      <c r="WUV81" s="42"/>
      <c r="WUW81" s="42"/>
      <c r="WUX81" s="42"/>
      <c r="WUY81" s="42"/>
      <c r="WUZ81" s="42"/>
      <c r="WVA81" s="42"/>
      <c r="WVB81" s="42"/>
      <c r="WVC81" s="42"/>
      <c r="WVD81" s="42"/>
      <c r="WVE81" s="42"/>
      <c r="WVF81" s="42"/>
      <c r="WVG81" s="42"/>
      <c r="WVH81" s="42"/>
      <c r="WVI81" s="42"/>
      <c r="WVJ81" s="42"/>
      <c r="WVK81" s="42"/>
      <c r="WVL81" s="42"/>
      <c r="WVM81" s="42"/>
      <c r="WVN81" s="42"/>
      <c r="WVO81" s="42"/>
      <c r="WVP81" s="42"/>
      <c r="WVQ81" s="42"/>
      <c r="WVR81" s="42"/>
      <c r="WVS81" s="42"/>
      <c r="WVT81" s="42"/>
      <c r="WVU81" s="42"/>
      <c r="WVV81" s="42"/>
      <c r="WVW81" s="42"/>
      <c r="WVX81" s="42"/>
      <c r="WVY81" s="42"/>
      <c r="WVZ81" s="42"/>
      <c r="WWA81" s="42"/>
      <c r="WWB81" s="42"/>
      <c r="WWC81" s="42"/>
      <c r="WWD81" s="42"/>
      <c r="WWE81" s="42"/>
      <c r="WWF81" s="42"/>
      <c r="WWG81" s="42"/>
      <c r="WWH81" s="42"/>
      <c r="WWI81" s="42"/>
      <c r="WWJ81" s="42"/>
      <c r="WWK81" s="42"/>
      <c r="WWL81" s="42"/>
      <c r="WWM81" s="42"/>
      <c r="WWN81" s="42"/>
      <c r="WWO81" s="42"/>
      <c r="WWP81" s="42"/>
      <c r="WWQ81" s="42"/>
      <c r="WWR81" s="42"/>
      <c r="WWS81" s="42"/>
      <c r="WWT81" s="42"/>
      <c r="WWU81" s="42"/>
      <c r="WWV81" s="42"/>
      <c r="WWW81" s="42"/>
      <c r="WWX81" s="42"/>
      <c r="WWY81" s="42"/>
      <c r="WWZ81" s="42"/>
      <c r="WXA81" s="42"/>
      <c r="WXB81" s="42"/>
      <c r="WXC81" s="42"/>
      <c r="WXD81" s="42"/>
      <c r="WXE81" s="42"/>
      <c r="WXF81" s="42"/>
      <c r="WXG81" s="42"/>
      <c r="WXH81" s="42"/>
      <c r="WXI81" s="42"/>
      <c r="WXJ81" s="42"/>
      <c r="WXK81" s="42"/>
      <c r="WXL81" s="42"/>
      <c r="WXM81" s="42"/>
      <c r="WXN81" s="42"/>
      <c r="WXO81" s="42"/>
      <c r="WXP81" s="42"/>
      <c r="WXQ81" s="42"/>
      <c r="WXR81" s="42"/>
      <c r="WXS81" s="42"/>
      <c r="WXT81" s="42"/>
      <c r="WXU81" s="42"/>
      <c r="WXV81" s="42"/>
      <c r="WXW81" s="42"/>
      <c r="WXX81" s="42"/>
      <c r="WXY81" s="42"/>
      <c r="WXZ81" s="42"/>
      <c r="WYA81" s="42"/>
      <c r="WYB81" s="42"/>
      <c r="WYC81" s="42"/>
      <c r="WYD81" s="42"/>
      <c r="WYE81" s="42"/>
      <c r="WYF81" s="42"/>
      <c r="WYG81" s="42"/>
      <c r="WYH81" s="42"/>
      <c r="WYI81" s="42"/>
      <c r="WYJ81" s="42"/>
      <c r="WYK81" s="42"/>
      <c r="WYL81" s="42"/>
      <c r="WYM81" s="42"/>
      <c r="WYN81" s="42"/>
      <c r="WYO81" s="42"/>
      <c r="WYP81" s="42"/>
      <c r="WYQ81" s="42"/>
      <c r="WYR81" s="42"/>
      <c r="WYS81" s="42"/>
      <c r="WYT81" s="42"/>
      <c r="WYU81" s="42"/>
      <c r="WYV81" s="42"/>
      <c r="WYW81" s="42"/>
      <c r="WYX81" s="42"/>
      <c r="WYY81" s="42"/>
      <c r="WYZ81" s="42"/>
      <c r="WZA81" s="42"/>
      <c r="WZB81" s="42"/>
      <c r="WZC81" s="42"/>
      <c r="WZD81" s="42"/>
      <c r="WZE81" s="42"/>
      <c r="WZF81" s="42"/>
      <c r="WZG81" s="42"/>
      <c r="WZH81" s="42"/>
      <c r="WZI81" s="42"/>
      <c r="WZJ81" s="42"/>
      <c r="WZK81" s="42"/>
      <c r="WZL81" s="42"/>
      <c r="WZM81" s="42"/>
      <c r="WZN81" s="42"/>
      <c r="WZO81" s="42"/>
      <c r="WZP81" s="42"/>
      <c r="WZQ81" s="42"/>
      <c r="WZR81" s="42"/>
      <c r="WZS81" s="42"/>
      <c r="WZT81" s="42"/>
      <c r="WZU81" s="42"/>
      <c r="WZV81" s="42"/>
      <c r="WZW81" s="42"/>
      <c r="WZX81" s="42"/>
      <c r="WZY81" s="42"/>
      <c r="WZZ81" s="42"/>
      <c r="XAA81" s="42"/>
      <c r="XAB81" s="42"/>
      <c r="XAC81" s="42"/>
      <c r="XAD81" s="42"/>
      <c r="XAE81" s="42"/>
      <c r="XAF81" s="42"/>
      <c r="XAG81" s="42"/>
      <c r="XAH81" s="42"/>
      <c r="XAI81" s="42"/>
      <c r="XAJ81" s="42"/>
      <c r="XAK81" s="42"/>
      <c r="XAL81" s="42"/>
      <c r="XAM81" s="42"/>
      <c r="XAN81" s="42"/>
      <c r="XAO81" s="42"/>
      <c r="XAP81" s="42"/>
      <c r="XAQ81" s="42"/>
      <c r="XAR81" s="42"/>
      <c r="XAS81" s="42"/>
      <c r="XAT81" s="42"/>
      <c r="XAU81" s="42"/>
      <c r="XAV81" s="42"/>
      <c r="XAW81" s="42"/>
      <c r="XAX81" s="42"/>
      <c r="XAY81" s="42"/>
      <c r="XAZ81" s="42"/>
      <c r="XBA81" s="42"/>
      <c r="XBB81" s="42"/>
      <c r="XBC81" s="42"/>
      <c r="XBD81" s="42"/>
      <c r="XBE81" s="42"/>
      <c r="XBF81" s="42"/>
      <c r="XBG81" s="42"/>
      <c r="XBH81" s="42"/>
      <c r="XBI81" s="42"/>
      <c r="XBJ81" s="42"/>
      <c r="XBK81" s="42"/>
      <c r="XBL81" s="42"/>
      <c r="XBM81" s="42"/>
      <c r="XBN81" s="42"/>
      <c r="XBO81" s="42"/>
      <c r="XBP81" s="42"/>
      <c r="XBQ81" s="42"/>
      <c r="XBR81" s="42"/>
      <c r="XBS81" s="42"/>
      <c r="XBT81" s="42"/>
      <c r="XBU81" s="42"/>
      <c r="XBV81" s="42"/>
      <c r="XBW81" s="42"/>
      <c r="XBX81" s="42"/>
      <c r="XBY81" s="42"/>
      <c r="XBZ81" s="42"/>
      <c r="XCA81" s="42"/>
      <c r="XCB81" s="42"/>
      <c r="XCC81" s="42"/>
      <c r="XCD81" s="42"/>
      <c r="XCE81" s="42"/>
      <c r="XCF81" s="42"/>
      <c r="XCG81" s="42"/>
      <c r="XCH81" s="42"/>
      <c r="XCI81" s="42"/>
      <c r="XCJ81" s="42"/>
      <c r="XCK81" s="42"/>
      <c r="XCL81" s="42"/>
      <c r="XCM81" s="42"/>
      <c r="XCN81" s="42"/>
      <c r="XCO81" s="42"/>
      <c r="XCP81" s="42"/>
      <c r="XCQ81" s="42"/>
      <c r="XCR81" s="42"/>
      <c r="XCS81" s="42"/>
      <c r="XCT81" s="42"/>
      <c r="XCU81" s="42"/>
      <c r="XCV81" s="42"/>
      <c r="XCW81" s="42"/>
      <c r="XCX81" s="42"/>
      <c r="XCY81" s="42"/>
      <c r="XCZ81" s="42"/>
      <c r="XDA81" s="42"/>
      <c r="XDB81" s="42"/>
      <c r="XDC81" s="42"/>
      <c r="XDD81" s="42"/>
      <c r="XDE81" s="42"/>
      <c r="XDF81" s="42"/>
      <c r="XDG81" s="42"/>
      <c r="XDH81" s="42"/>
      <c r="XDI81" s="42"/>
      <c r="XDJ81" s="42"/>
      <c r="XDK81" s="42"/>
      <c r="XDL81" s="42"/>
      <c r="XDM81" s="42"/>
      <c r="XDN81" s="42"/>
      <c r="XDO81" s="42"/>
      <c r="XDP81" s="42"/>
      <c r="XDQ81" s="42"/>
      <c r="XDR81" s="42"/>
      <c r="XDS81" s="42"/>
      <c r="XDT81" s="42"/>
      <c r="XDU81" s="42"/>
      <c r="XDV81" s="42"/>
      <c r="XDW81" s="42"/>
      <c r="XDX81" s="42"/>
      <c r="XDY81" s="42"/>
      <c r="XDZ81" s="42"/>
      <c r="XEA81" s="42"/>
      <c r="XEB81" s="42"/>
      <c r="XEC81" s="42"/>
      <c r="XED81" s="42"/>
      <c r="XEE81" s="42"/>
      <c r="XEF81" s="42"/>
      <c r="XEG81" s="42"/>
      <c r="XEH81" s="42"/>
      <c r="XEI81" s="42"/>
      <c r="XEJ81" s="42"/>
      <c r="XEK81" s="42"/>
      <c r="XEL81" s="42"/>
      <c r="XEM81" s="42"/>
      <c r="XEN81" s="42"/>
      <c r="XEO81" s="42"/>
      <c r="XEP81" s="42"/>
      <c r="XEQ81" s="42"/>
      <c r="XER81" s="42"/>
      <c r="XES81" s="42"/>
      <c r="XET81" s="42"/>
      <c r="XEU81" s="42"/>
      <c r="XEV81" s="42"/>
      <c r="XEW81" s="42"/>
      <c r="XEX81" s="42"/>
      <c r="XEY81" s="42"/>
      <c r="XEZ81" s="42"/>
    </row>
    <row r="82" spans="1:16380" ht="13.5" x14ac:dyDescent="0.25">
      <c r="B82" s="114">
        <f>B14+B38+B50+B81</f>
        <v>5091186.4799999995</v>
      </c>
    </row>
    <row r="487" spans="1:16380" s="82" customFormat="1" x14ac:dyDescent="0.2">
      <c r="A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  <c r="IZ487"/>
      <c r="JA487"/>
      <c r="JB487"/>
      <c r="JC487"/>
      <c r="JD487"/>
      <c r="JE487"/>
      <c r="JF487"/>
      <c r="JG487"/>
      <c r="JH487"/>
      <c r="JI487"/>
      <c r="JJ487"/>
      <c r="JK487"/>
      <c r="JL487"/>
      <c r="JM487"/>
      <c r="JN487"/>
      <c r="JO487"/>
      <c r="JP487"/>
      <c r="JQ487"/>
      <c r="JR487"/>
      <c r="JS487"/>
      <c r="JT487"/>
      <c r="JU487"/>
      <c r="JV487"/>
      <c r="JW487"/>
      <c r="JX487"/>
      <c r="JY487"/>
      <c r="JZ487"/>
      <c r="KA487"/>
      <c r="KB487"/>
      <c r="KC487"/>
      <c r="KD487"/>
      <c r="KE487"/>
      <c r="KF487"/>
      <c r="KG487"/>
      <c r="KH487"/>
      <c r="KI487"/>
      <c r="KJ487"/>
      <c r="KK487"/>
      <c r="KL487"/>
      <c r="KM487"/>
      <c r="KN487"/>
      <c r="KO487"/>
      <c r="KP487"/>
      <c r="KQ487"/>
      <c r="KR487"/>
      <c r="KS487"/>
      <c r="KT487"/>
      <c r="KU487"/>
      <c r="KV487"/>
      <c r="KW487"/>
      <c r="KX487"/>
      <c r="KY487"/>
      <c r="KZ487"/>
      <c r="LA487"/>
      <c r="LB487"/>
      <c r="LC487"/>
      <c r="LD487"/>
      <c r="LE487"/>
      <c r="LF487"/>
      <c r="LG487"/>
      <c r="LH487"/>
      <c r="LI487"/>
      <c r="LJ487"/>
      <c r="LK487"/>
      <c r="LL487"/>
      <c r="LM487"/>
      <c r="LN487"/>
      <c r="LO487"/>
      <c r="LP487"/>
      <c r="LQ487"/>
      <c r="LR487"/>
      <c r="LS487"/>
      <c r="LT487"/>
      <c r="LU487"/>
      <c r="LV487"/>
      <c r="LW487"/>
      <c r="LX487"/>
      <c r="LY487"/>
      <c r="LZ487"/>
      <c r="MA487"/>
      <c r="MB487"/>
      <c r="MC487"/>
      <c r="MD487"/>
      <c r="ME487"/>
      <c r="MF487"/>
      <c r="MG487"/>
      <c r="MH487"/>
      <c r="MI487"/>
      <c r="MJ487"/>
      <c r="MK487"/>
      <c r="ML487"/>
      <c r="MM487"/>
      <c r="MN487"/>
      <c r="MO487"/>
      <c r="MP487"/>
      <c r="MQ487"/>
      <c r="MR487"/>
      <c r="MS487"/>
      <c r="MT487"/>
      <c r="MU487"/>
      <c r="MV487"/>
      <c r="MW487"/>
      <c r="MX487"/>
      <c r="MY487"/>
      <c r="MZ487"/>
      <c r="NA487"/>
      <c r="NB487"/>
      <c r="NC487"/>
      <c r="ND487"/>
      <c r="NE487"/>
      <c r="NF487"/>
      <c r="NG487"/>
      <c r="NH487"/>
      <c r="NI487"/>
      <c r="NJ487"/>
      <c r="NK487"/>
      <c r="NL487"/>
      <c r="NM487"/>
      <c r="NN487"/>
      <c r="NO487"/>
      <c r="NP487"/>
      <c r="NQ487"/>
      <c r="NR487"/>
      <c r="NS487"/>
      <c r="NT487"/>
      <c r="NU487"/>
      <c r="NV487"/>
      <c r="NW487"/>
      <c r="NX487"/>
      <c r="NY487"/>
      <c r="NZ487"/>
      <c r="OA487"/>
      <c r="OB487"/>
      <c r="OC487"/>
      <c r="OD487"/>
      <c r="OE487"/>
      <c r="OF487"/>
      <c r="OG487"/>
      <c r="OH487"/>
      <c r="OI487"/>
      <c r="OJ487"/>
      <c r="OK487"/>
      <c r="OL487"/>
      <c r="OM487"/>
      <c r="ON487"/>
      <c r="OO487"/>
      <c r="OP487"/>
      <c r="OQ487"/>
      <c r="OR487"/>
      <c r="OS487"/>
      <c r="OT487"/>
      <c r="OU487"/>
      <c r="OV487"/>
      <c r="OW487"/>
      <c r="OX487"/>
      <c r="OY487"/>
      <c r="OZ487"/>
      <c r="PA487"/>
      <c r="PB487"/>
      <c r="PC487"/>
      <c r="PD487"/>
      <c r="PE487"/>
      <c r="PF487"/>
      <c r="PG487"/>
      <c r="PH487"/>
      <c r="PI487"/>
      <c r="PJ487"/>
      <c r="PK487"/>
      <c r="PL487"/>
      <c r="PM487"/>
      <c r="PN487"/>
      <c r="PO487"/>
      <c r="PP487"/>
      <c r="PQ487"/>
      <c r="PR487"/>
      <c r="PS487"/>
      <c r="PT487"/>
      <c r="PU487"/>
      <c r="PV487"/>
      <c r="PW487"/>
      <c r="PX487"/>
      <c r="PY487"/>
      <c r="PZ487"/>
      <c r="QA487"/>
      <c r="QB487"/>
      <c r="QC487"/>
      <c r="QD487"/>
      <c r="QE487"/>
      <c r="QF487"/>
      <c r="QG487"/>
      <c r="QH487"/>
      <c r="QI487"/>
      <c r="QJ487"/>
      <c r="QK487"/>
      <c r="QL487"/>
      <c r="QM487"/>
      <c r="QN487"/>
      <c r="QO487"/>
      <c r="QP487"/>
      <c r="QQ487"/>
      <c r="QR487"/>
      <c r="QS487"/>
      <c r="QT487"/>
      <c r="QU487"/>
      <c r="QV487"/>
      <c r="QW487"/>
      <c r="QX487"/>
      <c r="QY487"/>
      <c r="QZ487"/>
      <c r="RA487"/>
      <c r="RB487"/>
      <c r="RC487"/>
      <c r="RD487"/>
      <c r="RE487"/>
      <c r="RF487"/>
      <c r="RG487"/>
      <c r="RH487"/>
      <c r="RI487"/>
      <c r="RJ487"/>
      <c r="RK487"/>
      <c r="RL487"/>
      <c r="RM487"/>
      <c r="RN487"/>
      <c r="RO487"/>
      <c r="RP487"/>
      <c r="RQ487"/>
      <c r="RR487"/>
      <c r="RS487"/>
      <c r="RT487"/>
      <c r="RU487"/>
      <c r="RV487"/>
      <c r="RW487"/>
      <c r="RX487"/>
      <c r="RY487"/>
      <c r="RZ487"/>
      <c r="SA487"/>
      <c r="SB487"/>
      <c r="SC487"/>
      <c r="SD487"/>
      <c r="SE487"/>
      <c r="SF487"/>
      <c r="SG487"/>
      <c r="SH487"/>
      <c r="SI487"/>
      <c r="SJ487"/>
      <c r="SK487"/>
      <c r="SL487"/>
      <c r="SM487"/>
      <c r="SN487"/>
      <c r="SO487"/>
      <c r="SP487"/>
      <c r="SQ487"/>
      <c r="SR487"/>
      <c r="SS487"/>
      <c r="ST487"/>
      <c r="SU487"/>
      <c r="SV487"/>
      <c r="SW487"/>
      <c r="SX487"/>
      <c r="SY487"/>
      <c r="SZ487"/>
      <c r="TA487"/>
      <c r="TB487"/>
      <c r="TC487"/>
      <c r="TD487"/>
      <c r="TE487"/>
      <c r="TF487"/>
      <c r="TG487"/>
      <c r="TH487"/>
      <c r="TI487"/>
      <c r="TJ487"/>
      <c r="TK487"/>
      <c r="TL487"/>
      <c r="TM487"/>
      <c r="TN487"/>
      <c r="TO487"/>
      <c r="TP487"/>
      <c r="TQ487"/>
      <c r="TR487"/>
      <c r="TS487"/>
      <c r="TT487"/>
      <c r="TU487"/>
      <c r="TV487"/>
      <c r="TW487"/>
      <c r="TX487"/>
      <c r="TY487"/>
      <c r="TZ487"/>
      <c r="UA487"/>
      <c r="UB487"/>
      <c r="UC487"/>
      <c r="UD487"/>
      <c r="UE487"/>
      <c r="UF487"/>
      <c r="UG487"/>
      <c r="UH487"/>
      <c r="UI487"/>
      <c r="UJ487"/>
      <c r="UK487"/>
      <c r="UL487"/>
      <c r="UM487"/>
      <c r="UN487"/>
      <c r="UO487"/>
      <c r="UP487"/>
      <c r="UQ487"/>
      <c r="UR487"/>
      <c r="US487"/>
      <c r="UT487"/>
      <c r="UU487"/>
      <c r="UV487"/>
      <c r="UW487"/>
      <c r="UX487"/>
      <c r="UY487"/>
      <c r="UZ487"/>
      <c r="VA487"/>
      <c r="VB487"/>
      <c r="VC487"/>
      <c r="VD487"/>
      <c r="VE487"/>
      <c r="VF487"/>
      <c r="VG487"/>
      <c r="VH487"/>
      <c r="VI487"/>
      <c r="VJ487"/>
      <c r="VK487"/>
      <c r="VL487"/>
      <c r="VM487"/>
      <c r="VN487"/>
      <c r="VO487"/>
      <c r="VP487"/>
      <c r="VQ487"/>
      <c r="VR487"/>
      <c r="VS487"/>
      <c r="VT487"/>
      <c r="VU487"/>
      <c r="VV487"/>
      <c r="VW487"/>
      <c r="VX487"/>
      <c r="VY487"/>
      <c r="VZ487"/>
      <c r="WA487"/>
      <c r="WB487"/>
      <c r="WC487"/>
      <c r="WD487"/>
      <c r="WE487"/>
      <c r="WF487"/>
      <c r="WG487"/>
      <c r="WH487"/>
      <c r="WI487"/>
      <c r="WJ487"/>
      <c r="WK487"/>
      <c r="WL487"/>
      <c r="WM487"/>
      <c r="WN487"/>
      <c r="WO487"/>
      <c r="WP487"/>
      <c r="WQ487"/>
      <c r="WR487"/>
      <c r="WS487"/>
      <c r="WT487"/>
      <c r="WU487"/>
      <c r="WV487"/>
      <c r="WW487"/>
      <c r="WX487"/>
      <c r="WY487"/>
      <c r="WZ487"/>
      <c r="XA487"/>
      <c r="XB487"/>
      <c r="XC487"/>
      <c r="XD487"/>
      <c r="XE487"/>
      <c r="XF487"/>
      <c r="XG487"/>
      <c r="XH487"/>
      <c r="XI487"/>
      <c r="XJ487"/>
      <c r="XK487"/>
      <c r="XL487"/>
      <c r="XM487"/>
      <c r="XN487"/>
      <c r="XO487"/>
      <c r="XP487"/>
      <c r="XQ487"/>
      <c r="XR487"/>
      <c r="XS487"/>
      <c r="XT487"/>
      <c r="XU487"/>
      <c r="XV487"/>
      <c r="XW487"/>
      <c r="XX487"/>
      <c r="XY487"/>
      <c r="XZ487"/>
      <c r="YA487"/>
      <c r="YB487"/>
      <c r="YC487"/>
      <c r="YD487"/>
      <c r="YE487"/>
      <c r="YF487"/>
      <c r="YG487"/>
      <c r="YH487"/>
      <c r="YI487"/>
      <c r="YJ487"/>
      <c r="YK487"/>
      <c r="YL487"/>
      <c r="YM487"/>
      <c r="YN487"/>
      <c r="YO487"/>
      <c r="YP487"/>
      <c r="YQ487"/>
      <c r="YR487"/>
      <c r="YS487"/>
      <c r="YT487"/>
      <c r="YU487"/>
      <c r="YV487"/>
      <c r="YW487"/>
      <c r="YX487"/>
      <c r="YY487"/>
      <c r="YZ487"/>
      <c r="ZA487"/>
      <c r="ZB487"/>
      <c r="ZC487"/>
      <c r="ZD487"/>
      <c r="ZE487"/>
      <c r="ZF487"/>
      <c r="ZG487"/>
      <c r="ZH487"/>
      <c r="ZI487"/>
      <c r="ZJ487"/>
      <c r="ZK487"/>
      <c r="ZL487"/>
      <c r="ZM487"/>
      <c r="ZN487"/>
      <c r="ZO487"/>
      <c r="ZP487"/>
      <c r="ZQ487"/>
      <c r="ZR487"/>
      <c r="ZS487"/>
      <c r="ZT487"/>
      <c r="ZU487"/>
      <c r="ZV487"/>
      <c r="ZW487"/>
      <c r="ZX487"/>
      <c r="ZY487"/>
      <c r="ZZ487"/>
      <c r="AAA487"/>
      <c r="AAB487"/>
      <c r="AAC487"/>
      <c r="AAD487"/>
      <c r="AAE487"/>
      <c r="AAF487"/>
      <c r="AAG487"/>
      <c r="AAH487"/>
      <c r="AAI487"/>
      <c r="AAJ487"/>
      <c r="AAK487"/>
      <c r="AAL487"/>
      <c r="AAM487"/>
      <c r="AAN487"/>
      <c r="AAO487"/>
      <c r="AAP487"/>
      <c r="AAQ487"/>
      <c r="AAR487"/>
      <c r="AAS487"/>
      <c r="AAT487"/>
      <c r="AAU487"/>
      <c r="AAV487"/>
      <c r="AAW487"/>
      <c r="AAX487"/>
      <c r="AAY487"/>
      <c r="AAZ487"/>
      <c r="ABA487"/>
      <c r="ABB487"/>
      <c r="ABC487"/>
      <c r="ABD487"/>
      <c r="ABE487"/>
      <c r="ABF487"/>
      <c r="ABG487"/>
      <c r="ABH487"/>
      <c r="ABI487"/>
      <c r="ABJ487"/>
      <c r="ABK487"/>
      <c r="ABL487"/>
      <c r="ABM487"/>
      <c r="ABN487"/>
      <c r="ABO487"/>
      <c r="ABP487"/>
      <c r="ABQ487"/>
      <c r="ABR487"/>
      <c r="ABS487"/>
      <c r="ABT487"/>
      <c r="ABU487"/>
      <c r="ABV487"/>
      <c r="ABW487"/>
      <c r="ABX487"/>
      <c r="ABY487"/>
      <c r="ABZ487"/>
      <c r="ACA487"/>
      <c r="ACB487"/>
      <c r="ACC487"/>
      <c r="ACD487"/>
      <c r="ACE487"/>
      <c r="ACF487"/>
      <c r="ACG487"/>
      <c r="ACH487"/>
      <c r="ACI487"/>
      <c r="ACJ487"/>
      <c r="ACK487"/>
      <c r="ACL487"/>
      <c r="ACM487"/>
      <c r="ACN487"/>
      <c r="ACO487"/>
      <c r="ACP487"/>
      <c r="ACQ487"/>
      <c r="ACR487"/>
      <c r="ACS487"/>
      <c r="ACT487"/>
      <c r="ACU487"/>
      <c r="ACV487"/>
      <c r="ACW487"/>
      <c r="ACX487"/>
      <c r="ACY487"/>
      <c r="ACZ487"/>
      <c r="ADA487"/>
      <c r="ADB487"/>
      <c r="ADC487"/>
      <c r="ADD487"/>
      <c r="ADE487"/>
      <c r="ADF487"/>
      <c r="ADG487"/>
      <c r="ADH487"/>
      <c r="ADI487"/>
      <c r="ADJ487"/>
      <c r="ADK487"/>
      <c r="ADL487"/>
      <c r="ADM487"/>
      <c r="ADN487"/>
      <c r="ADO487"/>
      <c r="ADP487"/>
      <c r="ADQ487"/>
      <c r="ADR487"/>
      <c r="ADS487"/>
      <c r="ADT487"/>
      <c r="ADU487"/>
      <c r="ADV487"/>
      <c r="ADW487"/>
      <c r="ADX487"/>
      <c r="ADY487"/>
      <c r="ADZ487"/>
      <c r="AEA487"/>
      <c r="AEB487"/>
      <c r="AEC487"/>
      <c r="AED487"/>
      <c r="AEE487"/>
      <c r="AEF487"/>
      <c r="AEG487"/>
      <c r="AEH487"/>
      <c r="AEI487"/>
      <c r="AEJ487"/>
      <c r="AEK487"/>
      <c r="AEL487"/>
      <c r="AEM487"/>
      <c r="AEN487"/>
      <c r="AEO487"/>
      <c r="AEP487"/>
      <c r="AEQ487"/>
      <c r="AER487"/>
      <c r="AES487"/>
      <c r="AET487"/>
      <c r="AEU487"/>
      <c r="AEV487"/>
      <c r="AEW487"/>
      <c r="AEX487"/>
      <c r="AEY487"/>
      <c r="AEZ487"/>
      <c r="AFA487"/>
      <c r="AFB487"/>
      <c r="AFC487"/>
      <c r="AFD487"/>
      <c r="AFE487"/>
      <c r="AFF487"/>
      <c r="AFG487"/>
      <c r="AFH487"/>
      <c r="AFI487"/>
      <c r="AFJ487"/>
      <c r="AFK487"/>
      <c r="AFL487"/>
      <c r="AFM487"/>
      <c r="AFN487"/>
      <c r="AFO487"/>
      <c r="AFP487"/>
      <c r="AFQ487"/>
      <c r="AFR487"/>
      <c r="AFS487"/>
      <c r="AFT487"/>
      <c r="AFU487"/>
      <c r="AFV487"/>
      <c r="AFW487"/>
      <c r="AFX487"/>
      <c r="AFY487"/>
      <c r="AFZ487"/>
      <c r="AGA487"/>
      <c r="AGB487"/>
      <c r="AGC487"/>
      <c r="AGD487"/>
      <c r="AGE487"/>
      <c r="AGF487"/>
      <c r="AGG487"/>
      <c r="AGH487"/>
      <c r="AGI487"/>
      <c r="AGJ487"/>
      <c r="AGK487"/>
      <c r="AGL487"/>
      <c r="AGM487"/>
      <c r="AGN487"/>
      <c r="AGO487"/>
      <c r="AGP487"/>
      <c r="AGQ487"/>
      <c r="AGR487"/>
      <c r="AGS487"/>
      <c r="AGT487"/>
      <c r="AGU487"/>
      <c r="AGV487"/>
      <c r="AGW487"/>
      <c r="AGX487"/>
      <c r="AGY487"/>
      <c r="AGZ487"/>
      <c r="AHA487"/>
      <c r="AHB487"/>
      <c r="AHC487"/>
      <c r="AHD487"/>
      <c r="AHE487"/>
      <c r="AHF487"/>
      <c r="AHG487"/>
      <c r="AHH487"/>
      <c r="AHI487"/>
      <c r="AHJ487"/>
      <c r="AHK487"/>
      <c r="AHL487"/>
      <c r="AHM487"/>
      <c r="AHN487"/>
      <c r="AHO487"/>
      <c r="AHP487"/>
      <c r="AHQ487"/>
      <c r="AHR487"/>
      <c r="AHS487"/>
      <c r="AHT487"/>
      <c r="AHU487"/>
      <c r="AHV487"/>
      <c r="AHW487"/>
      <c r="AHX487"/>
      <c r="AHY487"/>
      <c r="AHZ487"/>
      <c r="AIA487"/>
      <c r="AIB487"/>
      <c r="AIC487"/>
      <c r="AID487"/>
      <c r="AIE487"/>
      <c r="AIF487"/>
      <c r="AIG487"/>
      <c r="AIH487"/>
      <c r="AII487"/>
      <c r="AIJ487"/>
      <c r="AIK487"/>
      <c r="AIL487"/>
      <c r="AIM487"/>
      <c r="AIN487"/>
      <c r="AIO487"/>
      <c r="AIP487"/>
      <c r="AIQ487"/>
      <c r="AIR487"/>
      <c r="AIS487"/>
      <c r="AIT487"/>
      <c r="AIU487"/>
      <c r="AIV487"/>
      <c r="AIW487"/>
      <c r="AIX487"/>
      <c r="AIY487"/>
      <c r="AIZ487"/>
      <c r="AJA487"/>
      <c r="AJB487"/>
      <c r="AJC487"/>
      <c r="AJD487"/>
      <c r="AJE487"/>
      <c r="AJF487"/>
      <c r="AJG487"/>
      <c r="AJH487"/>
      <c r="AJI487"/>
      <c r="AJJ487"/>
      <c r="AJK487"/>
      <c r="AJL487"/>
      <c r="AJM487"/>
      <c r="AJN487"/>
      <c r="AJO487"/>
      <c r="AJP487"/>
      <c r="AJQ487"/>
      <c r="AJR487"/>
      <c r="AJS487"/>
      <c r="AJT487"/>
      <c r="AJU487"/>
      <c r="AJV487"/>
      <c r="AJW487"/>
      <c r="AJX487"/>
      <c r="AJY487"/>
      <c r="AJZ487"/>
      <c r="AKA487"/>
      <c r="AKB487"/>
      <c r="AKC487"/>
      <c r="AKD487"/>
      <c r="AKE487"/>
      <c r="AKF487"/>
      <c r="AKG487"/>
      <c r="AKH487"/>
      <c r="AKI487"/>
      <c r="AKJ487"/>
      <c r="AKK487"/>
      <c r="AKL487"/>
      <c r="AKM487"/>
      <c r="AKN487"/>
      <c r="AKO487"/>
      <c r="AKP487"/>
      <c r="AKQ487"/>
      <c r="AKR487"/>
      <c r="AKS487"/>
      <c r="AKT487"/>
      <c r="AKU487"/>
      <c r="AKV487"/>
      <c r="AKW487"/>
      <c r="AKX487"/>
      <c r="AKY487"/>
      <c r="AKZ487"/>
      <c r="ALA487"/>
      <c r="ALB487"/>
      <c r="ALC487"/>
      <c r="ALD487"/>
      <c r="ALE487"/>
      <c r="ALF487"/>
      <c r="ALG487"/>
      <c r="ALH487"/>
      <c r="ALI487"/>
      <c r="ALJ487"/>
      <c r="ALK487"/>
      <c r="ALL487"/>
      <c r="ALM487"/>
      <c r="ALN487"/>
      <c r="ALO487"/>
      <c r="ALP487"/>
      <c r="ALQ487"/>
      <c r="ALR487"/>
      <c r="ALS487"/>
      <c r="ALT487"/>
      <c r="ALU487"/>
      <c r="ALV487"/>
      <c r="ALW487"/>
      <c r="ALX487"/>
      <c r="ALY487"/>
      <c r="ALZ487"/>
      <c r="AMA487"/>
      <c r="AMB487"/>
      <c r="AMC487"/>
      <c r="AMD487"/>
      <c r="AME487"/>
      <c r="AMF487"/>
      <c r="AMG487"/>
      <c r="AMH487"/>
      <c r="AMI487"/>
      <c r="AMJ487"/>
      <c r="AMK487"/>
      <c r="AML487"/>
      <c r="AMM487"/>
      <c r="AMN487"/>
      <c r="AMO487"/>
      <c r="AMP487"/>
      <c r="AMQ487"/>
      <c r="AMR487"/>
      <c r="AMS487"/>
      <c r="AMT487"/>
      <c r="AMU487"/>
      <c r="AMV487"/>
      <c r="AMW487"/>
      <c r="AMX487"/>
      <c r="AMY487"/>
      <c r="AMZ487"/>
      <c r="ANA487"/>
      <c r="ANB487"/>
      <c r="ANC487"/>
      <c r="AND487"/>
      <c r="ANE487"/>
      <c r="ANF487"/>
      <c r="ANG487"/>
      <c r="ANH487"/>
      <c r="ANI487"/>
      <c r="ANJ487"/>
      <c r="ANK487"/>
      <c r="ANL487"/>
      <c r="ANM487"/>
      <c r="ANN487"/>
      <c r="ANO487"/>
      <c r="ANP487"/>
      <c r="ANQ487"/>
      <c r="ANR487"/>
      <c r="ANS487"/>
      <c r="ANT487"/>
      <c r="ANU487"/>
      <c r="ANV487"/>
      <c r="ANW487"/>
      <c r="ANX487"/>
      <c r="ANY487"/>
      <c r="ANZ487"/>
      <c r="AOA487"/>
      <c r="AOB487"/>
      <c r="AOC487"/>
      <c r="AOD487"/>
      <c r="AOE487"/>
      <c r="AOF487"/>
      <c r="AOG487"/>
      <c r="AOH487"/>
      <c r="AOI487"/>
      <c r="AOJ487"/>
      <c r="AOK487"/>
      <c r="AOL487"/>
      <c r="AOM487"/>
      <c r="AON487"/>
      <c r="AOO487"/>
      <c r="AOP487"/>
      <c r="AOQ487"/>
      <c r="AOR487"/>
      <c r="AOS487"/>
      <c r="AOT487"/>
      <c r="AOU487"/>
      <c r="AOV487"/>
      <c r="AOW487"/>
      <c r="AOX487"/>
      <c r="AOY487"/>
      <c r="AOZ487"/>
      <c r="APA487"/>
      <c r="APB487"/>
      <c r="APC487"/>
      <c r="APD487"/>
      <c r="APE487"/>
      <c r="APF487"/>
      <c r="APG487"/>
      <c r="APH487"/>
      <c r="API487"/>
      <c r="APJ487"/>
      <c r="APK487"/>
      <c r="APL487"/>
      <c r="APM487"/>
      <c r="APN487"/>
      <c r="APO487"/>
      <c r="APP487"/>
      <c r="APQ487"/>
      <c r="APR487"/>
      <c r="APS487"/>
      <c r="APT487"/>
      <c r="APU487"/>
      <c r="APV487"/>
      <c r="APW487"/>
      <c r="APX487"/>
      <c r="APY487"/>
      <c r="APZ487"/>
      <c r="AQA487"/>
      <c r="AQB487"/>
      <c r="AQC487"/>
      <c r="AQD487"/>
      <c r="AQE487"/>
      <c r="AQF487"/>
      <c r="AQG487"/>
      <c r="AQH487"/>
      <c r="AQI487"/>
      <c r="AQJ487"/>
      <c r="AQK487"/>
      <c r="AQL487"/>
      <c r="AQM487"/>
      <c r="AQN487"/>
      <c r="AQO487"/>
      <c r="AQP487"/>
      <c r="AQQ487"/>
      <c r="AQR487"/>
      <c r="AQS487"/>
      <c r="AQT487"/>
      <c r="AQU487"/>
      <c r="AQV487"/>
      <c r="AQW487"/>
      <c r="AQX487"/>
      <c r="AQY487"/>
      <c r="AQZ487"/>
      <c r="ARA487"/>
      <c r="ARB487"/>
      <c r="ARC487"/>
      <c r="ARD487"/>
      <c r="ARE487"/>
      <c r="ARF487"/>
      <c r="ARG487"/>
      <c r="ARH487"/>
      <c r="ARI487"/>
      <c r="ARJ487"/>
      <c r="ARK487"/>
      <c r="ARL487"/>
      <c r="ARM487"/>
      <c r="ARN487"/>
      <c r="ARO487"/>
      <c r="ARP487"/>
      <c r="ARQ487"/>
      <c r="ARR487"/>
      <c r="ARS487"/>
      <c r="ART487"/>
      <c r="ARU487"/>
      <c r="ARV487"/>
      <c r="ARW487"/>
      <c r="ARX487"/>
      <c r="ARY487"/>
      <c r="ARZ487"/>
      <c r="ASA487"/>
      <c r="ASB487"/>
      <c r="ASC487"/>
      <c r="ASD487"/>
      <c r="ASE487"/>
      <c r="ASF487"/>
      <c r="ASG487"/>
      <c r="ASH487"/>
      <c r="ASI487"/>
      <c r="ASJ487"/>
      <c r="ASK487"/>
      <c r="ASL487"/>
      <c r="ASM487"/>
      <c r="ASN487"/>
      <c r="ASO487"/>
      <c r="ASP487"/>
      <c r="ASQ487"/>
      <c r="ASR487"/>
      <c r="ASS487"/>
      <c r="AST487"/>
      <c r="ASU487"/>
      <c r="ASV487"/>
      <c r="ASW487"/>
      <c r="ASX487"/>
      <c r="ASY487"/>
      <c r="ASZ487"/>
      <c r="ATA487"/>
      <c r="ATB487"/>
      <c r="ATC487"/>
      <c r="ATD487"/>
      <c r="ATE487"/>
      <c r="ATF487"/>
      <c r="ATG487"/>
      <c r="ATH487"/>
      <c r="ATI487"/>
      <c r="ATJ487"/>
      <c r="ATK487"/>
      <c r="ATL487"/>
      <c r="ATM487"/>
      <c r="ATN487"/>
      <c r="ATO487"/>
      <c r="ATP487"/>
      <c r="ATQ487"/>
      <c r="ATR487"/>
      <c r="ATS487"/>
      <c r="ATT487"/>
      <c r="ATU487"/>
      <c r="ATV487"/>
      <c r="ATW487"/>
      <c r="ATX487"/>
      <c r="ATY487"/>
      <c r="ATZ487"/>
      <c r="AUA487"/>
      <c r="AUB487"/>
      <c r="AUC487"/>
      <c r="AUD487"/>
      <c r="AUE487"/>
      <c r="AUF487"/>
      <c r="AUG487"/>
      <c r="AUH487"/>
      <c r="AUI487"/>
      <c r="AUJ487"/>
      <c r="AUK487"/>
      <c r="AUL487"/>
      <c r="AUM487"/>
      <c r="AUN487"/>
      <c r="AUO487"/>
      <c r="AUP487"/>
      <c r="AUQ487"/>
      <c r="AUR487"/>
      <c r="AUS487"/>
      <c r="AUT487"/>
      <c r="AUU487"/>
      <c r="AUV487"/>
      <c r="AUW487"/>
      <c r="AUX487"/>
      <c r="AUY487"/>
      <c r="AUZ487"/>
      <c r="AVA487"/>
      <c r="AVB487"/>
      <c r="AVC487"/>
      <c r="AVD487"/>
      <c r="AVE487"/>
      <c r="AVF487"/>
      <c r="AVG487"/>
      <c r="AVH487"/>
      <c r="AVI487"/>
      <c r="AVJ487"/>
      <c r="AVK487"/>
      <c r="AVL487"/>
      <c r="AVM487"/>
      <c r="AVN487"/>
      <c r="AVO487"/>
      <c r="AVP487"/>
      <c r="AVQ487"/>
      <c r="AVR487"/>
      <c r="AVS487"/>
      <c r="AVT487"/>
      <c r="AVU487"/>
      <c r="AVV487"/>
      <c r="AVW487"/>
      <c r="AVX487"/>
      <c r="AVY487"/>
      <c r="AVZ487"/>
      <c r="AWA487"/>
      <c r="AWB487"/>
      <c r="AWC487"/>
      <c r="AWD487"/>
      <c r="AWE487"/>
      <c r="AWF487"/>
      <c r="AWG487"/>
      <c r="AWH487"/>
      <c r="AWI487"/>
      <c r="AWJ487"/>
      <c r="AWK487"/>
      <c r="AWL487"/>
      <c r="AWM487"/>
      <c r="AWN487"/>
      <c r="AWO487"/>
      <c r="AWP487"/>
      <c r="AWQ487"/>
      <c r="AWR487"/>
      <c r="AWS487"/>
      <c r="AWT487"/>
      <c r="AWU487"/>
      <c r="AWV487"/>
      <c r="AWW487"/>
      <c r="AWX487"/>
      <c r="AWY487"/>
      <c r="AWZ487"/>
      <c r="AXA487"/>
      <c r="AXB487"/>
      <c r="AXC487"/>
      <c r="AXD487"/>
      <c r="AXE487"/>
      <c r="AXF487"/>
      <c r="AXG487"/>
      <c r="AXH487"/>
      <c r="AXI487"/>
      <c r="AXJ487"/>
      <c r="AXK487"/>
      <c r="AXL487"/>
      <c r="AXM487"/>
      <c r="AXN487"/>
      <c r="AXO487"/>
      <c r="AXP487"/>
      <c r="AXQ487"/>
      <c r="AXR487"/>
      <c r="AXS487"/>
      <c r="AXT487"/>
      <c r="AXU487"/>
      <c r="AXV487"/>
      <c r="AXW487"/>
      <c r="AXX487"/>
      <c r="AXY487"/>
      <c r="AXZ487"/>
      <c r="AYA487"/>
      <c r="AYB487"/>
      <c r="AYC487"/>
      <c r="AYD487"/>
      <c r="AYE487"/>
      <c r="AYF487"/>
      <c r="AYG487"/>
      <c r="AYH487"/>
      <c r="AYI487"/>
      <c r="AYJ487"/>
      <c r="AYK487"/>
      <c r="AYL487"/>
      <c r="AYM487"/>
      <c r="AYN487"/>
      <c r="AYO487"/>
      <c r="AYP487"/>
      <c r="AYQ487"/>
      <c r="AYR487"/>
      <c r="AYS487"/>
      <c r="AYT487"/>
      <c r="AYU487"/>
      <c r="AYV487"/>
      <c r="AYW487"/>
      <c r="AYX487"/>
      <c r="AYY487"/>
      <c r="AYZ487"/>
      <c r="AZA487"/>
      <c r="AZB487"/>
      <c r="AZC487"/>
      <c r="AZD487"/>
      <c r="AZE487"/>
      <c r="AZF487"/>
      <c r="AZG487"/>
      <c r="AZH487"/>
      <c r="AZI487"/>
      <c r="AZJ487"/>
      <c r="AZK487"/>
      <c r="AZL487"/>
      <c r="AZM487"/>
      <c r="AZN487"/>
      <c r="AZO487"/>
      <c r="AZP487"/>
      <c r="AZQ487"/>
      <c r="AZR487"/>
      <c r="AZS487"/>
      <c r="AZT487"/>
      <c r="AZU487"/>
      <c r="AZV487"/>
      <c r="AZW487"/>
      <c r="AZX487"/>
      <c r="AZY487"/>
      <c r="AZZ487"/>
      <c r="BAA487"/>
      <c r="BAB487"/>
      <c r="BAC487"/>
      <c r="BAD487"/>
      <c r="BAE487"/>
      <c r="BAF487"/>
      <c r="BAG487"/>
      <c r="BAH487"/>
      <c r="BAI487"/>
      <c r="BAJ487"/>
      <c r="BAK487"/>
      <c r="BAL487"/>
      <c r="BAM487"/>
      <c r="BAN487"/>
      <c r="BAO487"/>
      <c r="BAP487"/>
      <c r="BAQ487"/>
      <c r="BAR487"/>
      <c r="BAS487"/>
      <c r="BAT487"/>
      <c r="BAU487"/>
      <c r="BAV487"/>
      <c r="BAW487"/>
      <c r="BAX487"/>
      <c r="BAY487"/>
      <c r="BAZ487"/>
      <c r="BBA487"/>
      <c r="BBB487"/>
      <c r="BBC487"/>
      <c r="BBD487"/>
      <c r="BBE487"/>
      <c r="BBF487"/>
      <c r="BBG487"/>
      <c r="BBH487"/>
      <c r="BBI487"/>
      <c r="BBJ487"/>
      <c r="BBK487"/>
      <c r="BBL487"/>
      <c r="BBM487"/>
      <c r="BBN487"/>
      <c r="BBO487"/>
      <c r="BBP487"/>
      <c r="BBQ487"/>
      <c r="BBR487"/>
      <c r="BBS487"/>
      <c r="BBT487"/>
      <c r="BBU487"/>
      <c r="BBV487"/>
      <c r="BBW487"/>
      <c r="BBX487"/>
      <c r="BBY487"/>
      <c r="BBZ487"/>
      <c r="BCA487"/>
      <c r="BCB487"/>
      <c r="BCC487"/>
      <c r="BCD487"/>
      <c r="BCE487"/>
      <c r="BCF487"/>
      <c r="BCG487"/>
      <c r="BCH487"/>
      <c r="BCI487"/>
      <c r="BCJ487"/>
      <c r="BCK487"/>
      <c r="BCL487"/>
      <c r="BCM487"/>
      <c r="BCN487"/>
      <c r="BCO487"/>
      <c r="BCP487"/>
      <c r="BCQ487"/>
      <c r="BCR487"/>
      <c r="BCS487"/>
      <c r="BCT487"/>
      <c r="BCU487"/>
      <c r="BCV487"/>
      <c r="BCW487"/>
      <c r="BCX487"/>
      <c r="BCY487"/>
      <c r="BCZ487"/>
      <c r="BDA487"/>
      <c r="BDB487"/>
      <c r="BDC487"/>
      <c r="BDD487"/>
      <c r="BDE487"/>
      <c r="BDF487"/>
      <c r="BDG487"/>
      <c r="BDH487"/>
      <c r="BDI487"/>
      <c r="BDJ487"/>
      <c r="BDK487"/>
      <c r="BDL487"/>
      <c r="BDM487"/>
      <c r="BDN487"/>
      <c r="BDO487"/>
      <c r="BDP487"/>
      <c r="BDQ487"/>
      <c r="BDR487"/>
      <c r="BDS487"/>
      <c r="BDT487"/>
      <c r="BDU487"/>
      <c r="BDV487"/>
      <c r="BDW487"/>
      <c r="BDX487"/>
      <c r="BDY487"/>
      <c r="BDZ487"/>
      <c r="BEA487"/>
      <c r="BEB487"/>
      <c r="BEC487"/>
      <c r="BED487"/>
      <c r="BEE487"/>
      <c r="BEF487"/>
      <c r="BEG487"/>
      <c r="BEH487"/>
      <c r="BEI487"/>
      <c r="BEJ487"/>
      <c r="BEK487"/>
      <c r="BEL487"/>
      <c r="BEM487"/>
      <c r="BEN487"/>
      <c r="BEO487"/>
      <c r="BEP487"/>
      <c r="BEQ487"/>
      <c r="BER487"/>
      <c r="BES487"/>
      <c r="BET487"/>
      <c r="BEU487"/>
      <c r="BEV487"/>
      <c r="BEW487"/>
      <c r="BEX487"/>
      <c r="BEY487"/>
      <c r="BEZ487"/>
      <c r="BFA487"/>
      <c r="BFB487"/>
      <c r="BFC487"/>
      <c r="BFD487"/>
      <c r="BFE487"/>
      <c r="BFF487"/>
      <c r="BFG487"/>
      <c r="BFH487"/>
      <c r="BFI487"/>
      <c r="BFJ487"/>
      <c r="BFK487"/>
      <c r="BFL487"/>
      <c r="BFM487"/>
      <c r="BFN487"/>
      <c r="BFO487"/>
      <c r="BFP487"/>
      <c r="BFQ487"/>
      <c r="BFR487"/>
      <c r="BFS487"/>
      <c r="BFT487"/>
      <c r="BFU487"/>
      <c r="BFV487"/>
      <c r="BFW487"/>
      <c r="BFX487"/>
      <c r="BFY487"/>
      <c r="BFZ487"/>
      <c r="BGA487"/>
      <c r="BGB487"/>
      <c r="BGC487"/>
      <c r="BGD487"/>
      <c r="BGE487"/>
      <c r="BGF487"/>
      <c r="BGG487"/>
      <c r="BGH487"/>
      <c r="BGI487"/>
      <c r="BGJ487"/>
      <c r="BGK487"/>
      <c r="BGL487"/>
      <c r="BGM487"/>
      <c r="BGN487"/>
      <c r="BGO487"/>
      <c r="BGP487"/>
      <c r="BGQ487"/>
      <c r="BGR487"/>
      <c r="BGS487"/>
      <c r="BGT487"/>
      <c r="BGU487"/>
      <c r="BGV487"/>
      <c r="BGW487"/>
      <c r="BGX487"/>
      <c r="BGY487"/>
      <c r="BGZ487"/>
      <c r="BHA487"/>
      <c r="BHB487"/>
      <c r="BHC487"/>
      <c r="BHD487"/>
      <c r="BHE487"/>
      <c r="BHF487"/>
      <c r="BHG487"/>
      <c r="BHH487"/>
      <c r="BHI487"/>
      <c r="BHJ487"/>
      <c r="BHK487"/>
      <c r="BHL487"/>
      <c r="BHM487"/>
      <c r="BHN487"/>
      <c r="BHO487"/>
      <c r="BHP487"/>
      <c r="BHQ487"/>
      <c r="BHR487"/>
      <c r="BHS487"/>
      <c r="BHT487"/>
      <c r="BHU487"/>
      <c r="BHV487"/>
      <c r="BHW487"/>
      <c r="BHX487"/>
      <c r="BHY487"/>
      <c r="BHZ487"/>
      <c r="BIA487"/>
      <c r="BIB487"/>
      <c r="BIC487"/>
      <c r="BID487"/>
      <c r="BIE487"/>
      <c r="BIF487"/>
      <c r="BIG487"/>
      <c r="BIH487"/>
      <c r="BII487"/>
      <c r="BIJ487"/>
      <c r="BIK487"/>
      <c r="BIL487"/>
      <c r="BIM487"/>
      <c r="BIN487"/>
      <c r="BIO487"/>
      <c r="BIP487"/>
      <c r="BIQ487"/>
      <c r="BIR487"/>
      <c r="BIS487"/>
      <c r="BIT487"/>
      <c r="BIU487"/>
      <c r="BIV487"/>
      <c r="BIW487"/>
      <c r="BIX487"/>
      <c r="BIY487"/>
      <c r="BIZ487"/>
      <c r="BJA487"/>
      <c r="BJB487"/>
      <c r="BJC487"/>
      <c r="BJD487"/>
      <c r="BJE487"/>
      <c r="BJF487"/>
      <c r="BJG487"/>
      <c r="BJH487"/>
      <c r="BJI487"/>
      <c r="BJJ487"/>
      <c r="BJK487"/>
      <c r="BJL487"/>
      <c r="BJM487"/>
      <c r="BJN487"/>
      <c r="BJO487"/>
      <c r="BJP487"/>
      <c r="BJQ487"/>
      <c r="BJR487"/>
      <c r="BJS487"/>
      <c r="BJT487"/>
      <c r="BJU487"/>
      <c r="BJV487"/>
      <c r="BJW487"/>
      <c r="BJX487"/>
      <c r="BJY487"/>
      <c r="BJZ487"/>
      <c r="BKA487"/>
      <c r="BKB487"/>
      <c r="BKC487"/>
      <c r="BKD487"/>
      <c r="BKE487"/>
      <c r="BKF487"/>
      <c r="BKG487"/>
      <c r="BKH487"/>
      <c r="BKI487"/>
      <c r="BKJ487"/>
      <c r="BKK487"/>
      <c r="BKL487"/>
      <c r="BKM487"/>
      <c r="BKN487"/>
      <c r="BKO487"/>
      <c r="BKP487"/>
      <c r="BKQ487"/>
      <c r="BKR487"/>
      <c r="BKS487"/>
      <c r="BKT487"/>
      <c r="BKU487"/>
      <c r="BKV487"/>
      <c r="BKW487"/>
      <c r="BKX487"/>
      <c r="BKY487"/>
      <c r="BKZ487"/>
      <c r="BLA487"/>
      <c r="BLB487"/>
      <c r="BLC487"/>
      <c r="BLD487"/>
      <c r="BLE487"/>
      <c r="BLF487"/>
      <c r="BLG487"/>
      <c r="BLH487"/>
      <c r="BLI487"/>
      <c r="BLJ487"/>
      <c r="BLK487"/>
      <c r="BLL487"/>
      <c r="BLM487"/>
      <c r="BLN487"/>
      <c r="BLO487"/>
      <c r="BLP487"/>
      <c r="BLQ487"/>
      <c r="BLR487"/>
      <c r="BLS487"/>
      <c r="BLT487"/>
      <c r="BLU487"/>
      <c r="BLV487"/>
      <c r="BLW487"/>
      <c r="BLX487"/>
      <c r="BLY487"/>
      <c r="BLZ487"/>
      <c r="BMA487"/>
      <c r="BMB487"/>
      <c r="BMC487"/>
      <c r="BMD487"/>
      <c r="BME487"/>
      <c r="BMF487"/>
      <c r="BMG487"/>
      <c r="BMH487"/>
      <c r="BMI487"/>
      <c r="BMJ487"/>
      <c r="BMK487"/>
      <c r="BML487"/>
      <c r="BMM487"/>
      <c r="BMN487"/>
      <c r="BMO487"/>
      <c r="BMP487"/>
      <c r="BMQ487"/>
      <c r="BMR487"/>
      <c r="BMS487"/>
      <c r="BMT487"/>
      <c r="BMU487"/>
      <c r="BMV487"/>
      <c r="BMW487"/>
      <c r="BMX487"/>
      <c r="BMY487"/>
      <c r="BMZ487"/>
      <c r="BNA487"/>
      <c r="BNB487"/>
      <c r="BNC487"/>
      <c r="BND487"/>
      <c r="BNE487"/>
      <c r="BNF487"/>
      <c r="BNG487"/>
      <c r="BNH487"/>
      <c r="BNI487"/>
      <c r="BNJ487"/>
      <c r="BNK487"/>
      <c r="BNL487"/>
      <c r="BNM487"/>
      <c r="BNN487"/>
      <c r="BNO487"/>
      <c r="BNP487"/>
      <c r="BNQ487"/>
      <c r="BNR487"/>
      <c r="BNS487"/>
      <c r="BNT487"/>
      <c r="BNU487"/>
      <c r="BNV487"/>
      <c r="BNW487"/>
      <c r="BNX487"/>
      <c r="BNY487"/>
      <c r="BNZ487"/>
      <c r="BOA487"/>
      <c r="BOB487"/>
      <c r="BOC487"/>
      <c r="BOD487"/>
      <c r="BOE487"/>
      <c r="BOF487"/>
      <c r="BOG487"/>
      <c r="BOH487"/>
      <c r="BOI487"/>
      <c r="BOJ487"/>
      <c r="BOK487"/>
      <c r="BOL487"/>
      <c r="BOM487"/>
      <c r="BON487"/>
      <c r="BOO487"/>
      <c r="BOP487"/>
      <c r="BOQ487"/>
      <c r="BOR487"/>
      <c r="BOS487"/>
      <c r="BOT487"/>
      <c r="BOU487"/>
      <c r="BOV487"/>
      <c r="BOW487"/>
      <c r="BOX487"/>
      <c r="BOY487"/>
      <c r="BOZ487"/>
      <c r="BPA487"/>
      <c r="BPB487"/>
      <c r="BPC487"/>
      <c r="BPD487"/>
      <c r="BPE487"/>
      <c r="BPF487"/>
      <c r="BPG487"/>
      <c r="BPH487"/>
      <c r="BPI487"/>
      <c r="BPJ487"/>
      <c r="BPK487"/>
      <c r="BPL487"/>
      <c r="BPM487"/>
      <c r="BPN487"/>
      <c r="BPO487"/>
      <c r="BPP487"/>
      <c r="BPQ487"/>
      <c r="BPR487"/>
      <c r="BPS487"/>
      <c r="BPT487"/>
      <c r="BPU487"/>
      <c r="BPV487"/>
      <c r="BPW487"/>
      <c r="BPX487"/>
      <c r="BPY487"/>
      <c r="BPZ487"/>
      <c r="BQA487"/>
      <c r="BQB487"/>
      <c r="BQC487"/>
      <c r="BQD487"/>
      <c r="BQE487"/>
      <c r="BQF487"/>
      <c r="BQG487"/>
      <c r="BQH487"/>
      <c r="BQI487"/>
      <c r="BQJ487"/>
      <c r="BQK487"/>
      <c r="BQL487"/>
      <c r="BQM487"/>
      <c r="BQN487"/>
      <c r="BQO487"/>
      <c r="BQP487"/>
      <c r="BQQ487"/>
      <c r="BQR487"/>
      <c r="BQS487"/>
      <c r="BQT487"/>
      <c r="BQU487"/>
      <c r="BQV487"/>
      <c r="BQW487"/>
      <c r="BQX487"/>
      <c r="BQY487"/>
      <c r="BQZ487"/>
      <c r="BRA487"/>
      <c r="BRB487"/>
      <c r="BRC487"/>
      <c r="BRD487"/>
      <c r="BRE487"/>
      <c r="BRF487"/>
      <c r="BRG487"/>
      <c r="BRH487"/>
      <c r="BRI487"/>
      <c r="BRJ487"/>
      <c r="BRK487"/>
      <c r="BRL487"/>
      <c r="BRM487"/>
      <c r="BRN487"/>
      <c r="BRO487"/>
      <c r="BRP487"/>
      <c r="BRQ487"/>
      <c r="BRR487"/>
      <c r="BRS487"/>
      <c r="BRT487"/>
      <c r="BRU487"/>
      <c r="BRV487"/>
      <c r="BRW487"/>
      <c r="BRX487"/>
      <c r="BRY487"/>
      <c r="BRZ487"/>
      <c r="BSA487"/>
      <c r="BSB487"/>
      <c r="BSC487"/>
      <c r="BSD487"/>
      <c r="BSE487"/>
      <c r="BSF487"/>
      <c r="BSG487"/>
      <c r="BSH487"/>
      <c r="BSI487"/>
      <c r="BSJ487"/>
      <c r="BSK487"/>
      <c r="BSL487"/>
      <c r="BSM487"/>
      <c r="BSN487"/>
      <c r="BSO487"/>
      <c r="BSP487"/>
      <c r="BSQ487"/>
      <c r="BSR487"/>
      <c r="BSS487"/>
      <c r="BST487"/>
      <c r="BSU487"/>
      <c r="BSV487"/>
      <c r="BSW487"/>
      <c r="BSX487"/>
      <c r="BSY487"/>
      <c r="BSZ487"/>
      <c r="BTA487"/>
      <c r="BTB487"/>
      <c r="BTC487"/>
      <c r="BTD487"/>
      <c r="BTE487"/>
      <c r="BTF487"/>
      <c r="BTG487"/>
      <c r="BTH487"/>
      <c r="BTI487"/>
      <c r="BTJ487"/>
      <c r="BTK487"/>
      <c r="BTL487"/>
      <c r="BTM487"/>
      <c r="BTN487"/>
      <c r="BTO487"/>
      <c r="BTP487"/>
      <c r="BTQ487"/>
      <c r="BTR487"/>
      <c r="BTS487"/>
      <c r="BTT487"/>
      <c r="BTU487"/>
      <c r="BTV487"/>
      <c r="BTW487"/>
      <c r="BTX487"/>
      <c r="BTY487"/>
      <c r="BTZ487"/>
      <c r="BUA487"/>
      <c r="BUB487"/>
      <c r="BUC487"/>
      <c r="BUD487"/>
      <c r="BUE487"/>
      <c r="BUF487"/>
      <c r="BUG487"/>
      <c r="BUH487"/>
      <c r="BUI487"/>
      <c r="BUJ487"/>
      <c r="BUK487"/>
      <c r="BUL487"/>
      <c r="BUM487"/>
      <c r="BUN487"/>
      <c r="BUO487"/>
      <c r="BUP487"/>
      <c r="BUQ487"/>
      <c r="BUR487"/>
      <c r="BUS487"/>
      <c r="BUT487"/>
      <c r="BUU487"/>
      <c r="BUV487"/>
      <c r="BUW487"/>
      <c r="BUX487"/>
      <c r="BUY487"/>
      <c r="BUZ487"/>
      <c r="BVA487"/>
      <c r="BVB487"/>
      <c r="BVC487"/>
      <c r="BVD487"/>
      <c r="BVE487"/>
      <c r="BVF487"/>
      <c r="BVG487"/>
      <c r="BVH487"/>
      <c r="BVI487"/>
      <c r="BVJ487"/>
      <c r="BVK487"/>
      <c r="BVL487"/>
      <c r="BVM487"/>
      <c r="BVN487"/>
      <c r="BVO487"/>
      <c r="BVP487"/>
      <c r="BVQ487"/>
      <c r="BVR487"/>
      <c r="BVS487"/>
      <c r="BVT487"/>
      <c r="BVU487"/>
      <c r="BVV487"/>
      <c r="BVW487"/>
      <c r="BVX487"/>
      <c r="BVY487"/>
      <c r="BVZ487"/>
      <c r="BWA487"/>
      <c r="BWB487"/>
      <c r="BWC487"/>
      <c r="BWD487"/>
      <c r="BWE487"/>
      <c r="BWF487"/>
      <c r="BWG487"/>
      <c r="BWH487"/>
      <c r="BWI487"/>
      <c r="BWJ487"/>
      <c r="BWK487"/>
      <c r="BWL487"/>
      <c r="BWM487"/>
      <c r="BWN487"/>
      <c r="BWO487"/>
      <c r="BWP487"/>
      <c r="BWQ487"/>
      <c r="BWR487"/>
      <c r="BWS487"/>
      <c r="BWT487"/>
      <c r="BWU487"/>
      <c r="BWV487"/>
      <c r="BWW487"/>
      <c r="BWX487"/>
      <c r="BWY487"/>
      <c r="BWZ487"/>
      <c r="BXA487"/>
      <c r="BXB487"/>
      <c r="BXC487"/>
      <c r="BXD487"/>
      <c r="BXE487"/>
      <c r="BXF487"/>
      <c r="BXG487"/>
      <c r="BXH487"/>
      <c r="BXI487"/>
      <c r="BXJ487"/>
      <c r="BXK487"/>
      <c r="BXL487"/>
      <c r="BXM487"/>
      <c r="BXN487"/>
      <c r="BXO487"/>
      <c r="BXP487"/>
      <c r="BXQ487"/>
      <c r="BXR487"/>
      <c r="BXS487"/>
      <c r="BXT487"/>
      <c r="BXU487"/>
      <c r="BXV487"/>
      <c r="BXW487"/>
      <c r="BXX487"/>
      <c r="BXY487"/>
      <c r="BXZ487"/>
      <c r="BYA487"/>
      <c r="BYB487"/>
      <c r="BYC487"/>
      <c r="BYD487"/>
      <c r="BYE487"/>
      <c r="BYF487"/>
      <c r="BYG487"/>
      <c r="BYH487"/>
      <c r="BYI487"/>
      <c r="BYJ487"/>
      <c r="BYK487"/>
      <c r="BYL487"/>
      <c r="BYM487"/>
      <c r="BYN487"/>
      <c r="BYO487"/>
      <c r="BYP487"/>
      <c r="BYQ487"/>
      <c r="BYR487"/>
      <c r="BYS487"/>
      <c r="BYT487"/>
      <c r="BYU487"/>
      <c r="BYV487"/>
      <c r="BYW487"/>
      <c r="BYX487"/>
      <c r="BYY487"/>
      <c r="BYZ487"/>
      <c r="BZA487"/>
      <c r="BZB487"/>
      <c r="BZC487"/>
      <c r="BZD487"/>
      <c r="BZE487"/>
      <c r="BZF487"/>
      <c r="BZG487"/>
      <c r="BZH487"/>
      <c r="BZI487"/>
      <c r="BZJ487"/>
      <c r="BZK487"/>
      <c r="BZL487"/>
      <c r="BZM487"/>
      <c r="BZN487"/>
      <c r="BZO487"/>
      <c r="BZP487"/>
      <c r="BZQ487"/>
      <c r="BZR487"/>
      <c r="BZS487"/>
      <c r="BZT487"/>
      <c r="BZU487"/>
      <c r="BZV487"/>
      <c r="BZW487"/>
      <c r="BZX487"/>
      <c r="BZY487"/>
      <c r="BZZ487"/>
      <c r="CAA487"/>
      <c r="CAB487"/>
      <c r="CAC487"/>
      <c r="CAD487"/>
      <c r="CAE487"/>
      <c r="CAF487"/>
      <c r="CAG487"/>
      <c r="CAH487"/>
      <c r="CAI487"/>
      <c r="CAJ487"/>
      <c r="CAK487"/>
      <c r="CAL487"/>
      <c r="CAM487"/>
      <c r="CAN487"/>
      <c r="CAO487"/>
      <c r="CAP487"/>
      <c r="CAQ487"/>
      <c r="CAR487"/>
      <c r="CAS487"/>
      <c r="CAT487"/>
      <c r="CAU487"/>
      <c r="CAV487"/>
      <c r="CAW487"/>
      <c r="CAX487"/>
      <c r="CAY487"/>
      <c r="CAZ487"/>
      <c r="CBA487"/>
      <c r="CBB487"/>
      <c r="CBC487"/>
      <c r="CBD487"/>
      <c r="CBE487"/>
      <c r="CBF487"/>
      <c r="CBG487"/>
      <c r="CBH487"/>
      <c r="CBI487"/>
      <c r="CBJ487"/>
      <c r="CBK487"/>
      <c r="CBL487"/>
      <c r="CBM487"/>
      <c r="CBN487"/>
      <c r="CBO487"/>
      <c r="CBP487"/>
      <c r="CBQ487"/>
      <c r="CBR487"/>
      <c r="CBS487"/>
      <c r="CBT487"/>
      <c r="CBU487"/>
      <c r="CBV487"/>
      <c r="CBW487"/>
      <c r="CBX487"/>
      <c r="CBY487"/>
      <c r="CBZ487"/>
      <c r="CCA487"/>
      <c r="CCB487"/>
      <c r="CCC487"/>
      <c r="CCD487"/>
      <c r="CCE487"/>
      <c r="CCF487"/>
      <c r="CCG487"/>
      <c r="CCH487"/>
      <c r="CCI487"/>
      <c r="CCJ487"/>
      <c r="CCK487"/>
      <c r="CCL487"/>
      <c r="CCM487"/>
      <c r="CCN487"/>
      <c r="CCO487"/>
      <c r="CCP487"/>
      <c r="CCQ487"/>
      <c r="CCR487"/>
      <c r="CCS487"/>
      <c r="CCT487"/>
      <c r="CCU487"/>
      <c r="CCV487"/>
      <c r="CCW487"/>
      <c r="CCX487"/>
      <c r="CCY487"/>
      <c r="CCZ487"/>
      <c r="CDA487"/>
      <c r="CDB487"/>
      <c r="CDC487"/>
      <c r="CDD487"/>
      <c r="CDE487"/>
      <c r="CDF487"/>
      <c r="CDG487"/>
      <c r="CDH487"/>
      <c r="CDI487"/>
      <c r="CDJ487"/>
      <c r="CDK487"/>
      <c r="CDL487"/>
      <c r="CDM487"/>
      <c r="CDN487"/>
      <c r="CDO487"/>
      <c r="CDP487"/>
      <c r="CDQ487"/>
      <c r="CDR487"/>
      <c r="CDS487"/>
      <c r="CDT487"/>
      <c r="CDU487"/>
      <c r="CDV487"/>
      <c r="CDW487"/>
      <c r="CDX487"/>
      <c r="CDY487"/>
      <c r="CDZ487"/>
      <c r="CEA487"/>
      <c r="CEB487"/>
      <c r="CEC487"/>
      <c r="CED487"/>
      <c r="CEE487"/>
      <c r="CEF487"/>
      <c r="CEG487"/>
      <c r="CEH487"/>
      <c r="CEI487"/>
      <c r="CEJ487"/>
      <c r="CEK487"/>
      <c r="CEL487"/>
      <c r="CEM487"/>
      <c r="CEN487"/>
      <c r="CEO487"/>
      <c r="CEP487"/>
      <c r="CEQ487"/>
      <c r="CER487"/>
      <c r="CES487"/>
      <c r="CET487"/>
      <c r="CEU487"/>
      <c r="CEV487"/>
      <c r="CEW487"/>
      <c r="CEX487"/>
      <c r="CEY487"/>
      <c r="CEZ487"/>
      <c r="CFA487"/>
      <c r="CFB487"/>
      <c r="CFC487"/>
      <c r="CFD487"/>
      <c r="CFE487"/>
      <c r="CFF487"/>
      <c r="CFG487"/>
      <c r="CFH487"/>
      <c r="CFI487"/>
      <c r="CFJ487"/>
      <c r="CFK487"/>
      <c r="CFL487"/>
      <c r="CFM487"/>
      <c r="CFN487"/>
      <c r="CFO487"/>
      <c r="CFP487"/>
      <c r="CFQ487"/>
      <c r="CFR487"/>
      <c r="CFS487"/>
      <c r="CFT487"/>
      <c r="CFU487"/>
      <c r="CFV487"/>
      <c r="CFW487"/>
      <c r="CFX487"/>
      <c r="CFY487"/>
      <c r="CFZ487"/>
      <c r="CGA487"/>
      <c r="CGB487"/>
      <c r="CGC487"/>
      <c r="CGD487"/>
      <c r="CGE487"/>
      <c r="CGF487"/>
      <c r="CGG487"/>
      <c r="CGH487"/>
      <c r="CGI487"/>
      <c r="CGJ487"/>
      <c r="CGK487"/>
      <c r="CGL487"/>
      <c r="CGM487"/>
      <c r="CGN487"/>
      <c r="CGO487"/>
      <c r="CGP487"/>
      <c r="CGQ487"/>
      <c r="CGR487"/>
      <c r="CGS487"/>
      <c r="CGT487"/>
      <c r="CGU487"/>
      <c r="CGV487"/>
      <c r="CGW487"/>
      <c r="CGX487"/>
      <c r="CGY487"/>
      <c r="CGZ487"/>
      <c r="CHA487"/>
      <c r="CHB487"/>
      <c r="CHC487"/>
      <c r="CHD487"/>
      <c r="CHE487"/>
      <c r="CHF487"/>
      <c r="CHG487"/>
      <c r="CHH487"/>
      <c r="CHI487"/>
      <c r="CHJ487"/>
      <c r="CHK487"/>
      <c r="CHL487"/>
      <c r="CHM487"/>
      <c r="CHN487"/>
      <c r="CHO487"/>
      <c r="CHP487"/>
      <c r="CHQ487"/>
      <c r="CHR487"/>
      <c r="CHS487"/>
      <c r="CHT487"/>
      <c r="CHU487"/>
      <c r="CHV487"/>
      <c r="CHW487"/>
      <c r="CHX487"/>
      <c r="CHY487"/>
      <c r="CHZ487"/>
      <c r="CIA487"/>
      <c r="CIB487"/>
      <c r="CIC487"/>
      <c r="CID487"/>
      <c r="CIE487"/>
      <c r="CIF487"/>
      <c r="CIG487"/>
      <c r="CIH487"/>
      <c r="CII487"/>
      <c r="CIJ487"/>
      <c r="CIK487"/>
      <c r="CIL487"/>
      <c r="CIM487"/>
      <c r="CIN487"/>
      <c r="CIO487"/>
      <c r="CIP487"/>
      <c r="CIQ487"/>
      <c r="CIR487"/>
      <c r="CIS487"/>
      <c r="CIT487"/>
      <c r="CIU487"/>
      <c r="CIV487"/>
      <c r="CIW487"/>
      <c r="CIX487"/>
      <c r="CIY487"/>
      <c r="CIZ487"/>
      <c r="CJA487"/>
      <c r="CJB487"/>
      <c r="CJC487"/>
      <c r="CJD487"/>
      <c r="CJE487"/>
      <c r="CJF487"/>
      <c r="CJG487"/>
      <c r="CJH487"/>
      <c r="CJI487"/>
      <c r="CJJ487"/>
      <c r="CJK487"/>
      <c r="CJL487"/>
      <c r="CJM487"/>
      <c r="CJN487"/>
      <c r="CJO487"/>
      <c r="CJP487"/>
      <c r="CJQ487"/>
      <c r="CJR487"/>
      <c r="CJS487"/>
      <c r="CJT487"/>
      <c r="CJU487"/>
      <c r="CJV487"/>
      <c r="CJW487"/>
      <c r="CJX487"/>
      <c r="CJY487"/>
      <c r="CJZ487"/>
      <c r="CKA487"/>
      <c r="CKB487"/>
      <c r="CKC487"/>
      <c r="CKD487"/>
      <c r="CKE487"/>
      <c r="CKF487"/>
      <c r="CKG487"/>
      <c r="CKH487"/>
      <c r="CKI487"/>
      <c r="CKJ487"/>
      <c r="CKK487"/>
      <c r="CKL487"/>
      <c r="CKM487"/>
      <c r="CKN487"/>
      <c r="CKO487"/>
      <c r="CKP487"/>
      <c r="CKQ487"/>
      <c r="CKR487"/>
      <c r="CKS487"/>
      <c r="CKT487"/>
      <c r="CKU487"/>
      <c r="CKV487"/>
      <c r="CKW487"/>
      <c r="CKX487"/>
      <c r="CKY487"/>
      <c r="CKZ487"/>
      <c r="CLA487"/>
      <c r="CLB487"/>
      <c r="CLC487"/>
      <c r="CLD487"/>
      <c r="CLE487"/>
      <c r="CLF487"/>
      <c r="CLG487"/>
      <c r="CLH487"/>
      <c r="CLI487"/>
      <c r="CLJ487"/>
      <c r="CLK487"/>
      <c r="CLL487"/>
      <c r="CLM487"/>
      <c r="CLN487"/>
      <c r="CLO487"/>
      <c r="CLP487"/>
      <c r="CLQ487"/>
      <c r="CLR487"/>
      <c r="CLS487"/>
      <c r="CLT487"/>
      <c r="CLU487"/>
      <c r="CLV487"/>
      <c r="CLW487"/>
      <c r="CLX487"/>
      <c r="CLY487"/>
      <c r="CLZ487"/>
      <c r="CMA487"/>
      <c r="CMB487"/>
      <c r="CMC487"/>
      <c r="CMD487"/>
      <c r="CME487"/>
      <c r="CMF487"/>
      <c r="CMG487"/>
      <c r="CMH487"/>
      <c r="CMI487"/>
      <c r="CMJ487"/>
      <c r="CMK487"/>
      <c r="CML487"/>
      <c r="CMM487"/>
      <c r="CMN487"/>
      <c r="CMO487"/>
      <c r="CMP487"/>
      <c r="CMQ487"/>
      <c r="CMR487"/>
      <c r="CMS487"/>
      <c r="CMT487"/>
      <c r="CMU487"/>
      <c r="CMV487"/>
      <c r="CMW487"/>
      <c r="CMX487"/>
      <c r="CMY487"/>
      <c r="CMZ487"/>
      <c r="CNA487"/>
      <c r="CNB487"/>
      <c r="CNC487"/>
      <c r="CND487"/>
      <c r="CNE487"/>
      <c r="CNF487"/>
      <c r="CNG487"/>
      <c r="CNH487"/>
      <c r="CNI487"/>
      <c r="CNJ487"/>
      <c r="CNK487"/>
      <c r="CNL487"/>
      <c r="CNM487"/>
      <c r="CNN487"/>
      <c r="CNO487"/>
      <c r="CNP487"/>
      <c r="CNQ487"/>
      <c r="CNR487"/>
      <c r="CNS487"/>
      <c r="CNT487"/>
      <c r="CNU487"/>
      <c r="CNV487"/>
      <c r="CNW487"/>
      <c r="CNX487"/>
      <c r="CNY487"/>
      <c r="CNZ487"/>
      <c r="COA487"/>
      <c r="COB487"/>
      <c r="COC487"/>
      <c r="COD487"/>
      <c r="COE487"/>
      <c r="COF487"/>
      <c r="COG487"/>
      <c r="COH487"/>
      <c r="COI487"/>
      <c r="COJ487"/>
      <c r="COK487"/>
      <c r="COL487"/>
      <c r="COM487"/>
      <c r="CON487"/>
      <c r="COO487"/>
      <c r="COP487"/>
      <c r="COQ487"/>
      <c r="COR487"/>
      <c r="COS487"/>
      <c r="COT487"/>
      <c r="COU487"/>
      <c r="COV487"/>
      <c r="COW487"/>
      <c r="COX487"/>
      <c r="COY487"/>
      <c r="COZ487"/>
      <c r="CPA487"/>
      <c r="CPB487"/>
      <c r="CPC487"/>
      <c r="CPD487"/>
      <c r="CPE487"/>
      <c r="CPF487"/>
      <c r="CPG487"/>
      <c r="CPH487"/>
      <c r="CPI487"/>
      <c r="CPJ487"/>
      <c r="CPK487"/>
      <c r="CPL487"/>
      <c r="CPM487"/>
      <c r="CPN487"/>
      <c r="CPO487"/>
      <c r="CPP487"/>
      <c r="CPQ487"/>
      <c r="CPR487"/>
      <c r="CPS487"/>
      <c r="CPT487"/>
      <c r="CPU487"/>
      <c r="CPV487"/>
      <c r="CPW487"/>
      <c r="CPX487"/>
      <c r="CPY487"/>
      <c r="CPZ487"/>
      <c r="CQA487"/>
      <c r="CQB487"/>
      <c r="CQC487"/>
      <c r="CQD487"/>
      <c r="CQE487"/>
      <c r="CQF487"/>
      <c r="CQG487"/>
      <c r="CQH487"/>
      <c r="CQI487"/>
      <c r="CQJ487"/>
      <c r="CQK487"/>
      <c r="CQL487"/>
      <c r="CQM487"/>
      <c r="CQN487"/>
      <c r="CQO487"/>
      <c r="CQP487"/>
      <c r="CQQ487"/>
      <c r="CQR487"/>
      <c r="CQS487"/>
      <c r="CQT487"/>
      <c r="CQU487"/>
      <c r="CQV487"/>
      <c r="CQW487"/>
      <c r="CQX487"/>
      <c r="CQY487"/>
      <c r="CQZ487"/>
      <c r="CRA487"/>
      <c r="CRB487"/>
      <c r="CRC487"/>
      <c r="CRD487"/>
      <c r="CRE487"/>
      <c r="CRF487"/>
      <c r="CRG487"/>
      <c r="CRH487"/>
      <c r="CRI487"/>
      <c r="CRJ487"/>
      <c r="CRK487"/>
      <c r="CRL487"/>
      <c r="CRM487"/>
      <c r="CRN487"/>
      <c r="CRO487"/>
      <c r="CRP487"/>
      <c r="CRQ487"/>
      <c r="CRR487"/>
      <c r="CRS487"/>
      <c r="CRT487"/>
      <c r="CRU487"/>
      <c r="CRV487"/>
      <c r="CRW487"/>
      <c r="CRX487"/>
      <c r="CRY487"/>
      <c r="CRZ487"/>
      <c r="CSA487"/>
      <c r="CSB487"/>
      <c r="CSC487"/>
      <c r="CSD487"/>
      <c r="CSE487"/>
      <c r="CSF487"/>
      <c r="CSG487"/>
      <c r="CSH487"/>
      <c r="CSI487"/>
      <c r="CSJ487"/>
      <c r="CSK487"/>
      <c r="CSL487"/>
      <c r="CSM487"/>
      <c r="CSN487"/>
      <c r="CSO487"/>
      <c r="CSP487"/>
      <c r="CSQ487"/>
      <c r="CSR487"/>
      <c r="CSS487"/>
      <c r="CST487"/>
      <c r="CSU487"/>
      <c r="CSV487"/>
      <c r="CSW487"/>
      <c r="CSX487"/>
      <c r="CSY487"/>
      <c r="CSZ487"/>
      <c r="CTA487"/>
      <c r="CTB487"/>
      <c r="CTC487"/>
      <c r="CTD487"/>
      <c r="CTE487"/>
      <c r="CTF487"/>
      <c r="CTG487"/>
      <c r="CTH487"/>
      <c r="CTI487"/>
      <c r="CTJ487"/>
      <c r="CTK487"/>
      <c r="CTL487"/>
      <c r="CTM487"/>
      <c r="CTN487"/>
      <c r="CTO487"/>
      <c r="CTP487"/>
      <c r="CTQ487"/>
      <c r="CTR487"/>
      <c r="CTS487"/>
      <c r="CTT487"/>
      <c r="CTU487"/>
      <c r="CTV487"/>
      <c r="CTW487"/>
      <c r="CTX487"/>
      <c r="CTY487"/>
      <c r="CTZ487"/>
      <c r="CUA487"/>
      <c r="CUB487"/>
      <c r="CUC487"/>
      <c r="CUD487"/>
      <c r="CUE487"/>
      <c r="CUF487"/>
      <c r="CUG487"/>
      <c r="CUH487"/>
      <c r="CUI487"/>
      <c r="CUJ487"/>
      <c r="CUK487"/>
      <c r="CUL487"/>
      <c r="CUM487"/>
      <c r="CUN487"/>
      <c r="CUO487"/>
      <c r="CUP487"/>
      <c r="CUQ487"/>
      <c r="CUR487"/>
      <c r="CUS487"/>
      <c r="CUT487"/>
      <c r="CUU487"/>
      <c r="CUV487"/>
      <c r="CUW487"/>
      <c r="CUX487"/>
      <c r="CUY487"/>
      <c r="CUZ487"/>
      <c r="CVA487"/>
      <c r="CVB487"/>
      <c r="CVC487"/>
      <c r="CVD487"/>
      <c r="CVE487"/>
      <c r="CVF487"/>
      <c r="CVG487"/>
      <c r="CVH487"/>
      <c r="CVI487"/>
      <c r="CVJ487"/>
      <c r="CVK487"/>
      <c r="CVL487"/>
      <c r="CVM487"/>
      <c r="CVN487"/>
      <c r="CVO487"/>
      <c r="CVP487"/>
      <c r="CVQ487"/>
      <c r="CVR487"/>
      <c r="CVS487"/>
      <c r="CVT487"/>
      <c r="CVU487"/>
      <c r="CVV487"/>
      <c r="CVW487"/>
      <c r="CVX487"/>
      <c r="CVY487"/>
      <c r="CVZ487"/>
      <c r="CWA487"/>
      <c r="CWB487"/>
      <c r="CWC487"/>
      <c r="CWD487"/>
      <c r="CWE487"/>
      <c r="CWF487"/>
      <c r="CWG487"/>
      <c r="CWH487"/>
      <c r="CWI487"/>
      <c r="CWJ487"/>
      <c r="CWK487"/>
      <c r="CWL487"/>
      <c r="CWM487"/>
      <c r="CWN487"/>
      <c r="CWO487"/>
      <c r="CWP487"/>
      <c r="CWQ487"/>
      <c r="CWR487"/>
      <c r="CWS487"/>
      <c r="CWT487"/>
      <c r="CWU487"/>
      <c r="CWV487"/>
      <c r="CWW487"/>
      <c r="CWX487"/>
      <c r="CWY487"/>
      <c r="CWZ487"/>
      <c r="CXA487"/>
      <c r="CXB487"/>
      <c r="CXC487"/>
      <c r="CXD487"/>
      <c r="CXE487"/>
      <c r="CXF487"/>
      <c r="CXG487"/>
      <c r="CXH487"/>
      <c r="CXI487"/>
      <c r="CXJ487"/>
      <c r="CXK487"/>
      <c r="CXL487"/>
      <c r="CXM487"/>
      <c r="CXN487"/>
      <c r="CXO487"/>
      <c r="CXP487"/>
      <c r="CXQ487"/>
      <c r="CXR487"/>
      <c r="CXS487"/>
      <c r="CXT487"/>
      <c r="CXU487"/>
      <c r="CXV487"/>
      <c r="CXW487"/>
      <c r="CXX487"/>
      <c r="CXY487"/>
      <c r="CXZ487"/>
      <c r="CYA487"/>
      <c r="CYB487"/>
      <c r="CYC487"/>
      <c r="CYD487"/>
      <c r="CYE487"/>
      <c r="CYF487"/>
      <c r="CYG487"/>
      <c r="CYH487"/>
      <c r="CYI487"/>
      <c r="CYJ487"/>
      <c r="CYK487"/>
      <c r="CYL487"/>
      <c r="CYM487"/>
      <c r="CYN487"/>
      <c r="CYO487"/>
      <c r="CYP487"/>
      <c r="CYQ487"/>
      <c r="CYR487"/>
      <c r="CYS487"/>
      <c r="CYT487"/>
      <c r="CYU487"/>
      <c r="CYV487"/>
      <c r="CYW487"/>
      <c r="CYX487"/>
      <c r="CYY487"/>
      <c r="CYZ487"/>
      <c r="CZA487"/>
      <c r="CZB487"/>
      <c r="CZC487"/>
      <c r="CZD487"/>
      <c r="CZE487"/>
      <c r="CZF487"/>
      <c r="CZG487"/>
      <c r="CZH487"/>
      <c r="CZI487"/>
      <c r="CZJ487"/>
      <c r="CZK487"/>
      <c r="CZL487"/>
      <c r="CZM487"/>
      <c r="CZN487"/>
      <c r="CZO487"/>
      <c r="CZP487"/>
      <c r="CZQ487"/>
      <c r="CZR487"/>
      <c r="CZS487"/>
      <c r="CZT487"/>
      <c r="CZU487"/>
      <c r="CZV487"/>
      <c r="CZW487"/>
      <c r="CZX487"/>
      <c r="CZY487"/>
      <c r="CZZ487"/>
      <c r="DAA487"/>
      <c r="DAB487"/>
      <c r="DAC487"/>
      <c r="DAD487"/>
      <c r="DAE487"/>
      <c r="DAF487"/>
      <c r="DAG487"/>
      <c r="DAH487"/>
      <c r="DAI487"/>
      <c r="DAJ487"/>
      <c r="DAK487"/>
      <c r="DAL487"/>
      <c r="DAM487"/>
      <c r="DAN487"/>
      <c r="DAO487"/>
      <c r="DAP487"/>
      <c r="DAQ487"/>
      <c r="DAR487"/>
      <c r="DAS487"/>
      <c r="DAT487"/>
      <c r="DAU487"/>
      <c r="DAV487"/>
      <c r="DAW487"/>
      <c r="DAX487"/>
      <c r="DAY487"/>
      <c r="DAZ487"/>
      <c r="DBA487"/>
      <c r="DBB487"/>
      <c r="DBC487"/>
      <c r="DBD487"/>
      <c r="DBE487"/>
      <c r="DBF487"/>
      <c r="DBG487"/>
      <c r="DBH487"/>
      <c r="DBI487"/>
      <c r="DBJ487"/>
      <c r="DBK487"/>
      <c r="DBL487"/>
      <c r="DBM487"/>
      <c r="DBN487"/>
      <c r="DBO487"/>
      <c r="DBP487"/>
      <c r="DBQ487"/>
      <c r="DBR487"/>
      <c r="DBS487"/>
      <c r="DBT487"/>
      <c r="DBU487"/>
      <c r="DBV487"/>
      <c r="DBW487"/>
      <c r="DBX487"/>
      <c r="DBY487"/>
      <c r="DBZ487"/>
      <c r="DCA487"/>
      <c r="DCB487"/>
      <c r="DCC487"/>
      <c r="DCD487"/>
      <c r="DCE487"/>
      <c r="DCF487"/>
      <c r="DCG487"/>
      <c r="DCH487"/>
      <c r="DCI487"/>
      <c r="DCJ487"/>
      <c r="DCK487"/>
      <c r="DCL487"/>
      <c r="DCM487"/>
      <c r="DCN487"/>
      <c r="DCO487"/>
      <c r="DCP487"/>
      <c r="DCQ487"/>
      <c r="DCR487"/>
      <c r="DCS487"/>
      <c r="DCT487"/>
      <c r="DCU487"/>
      <c r="DCV487"/>
      <c r="DCW487"/>
      <c r="DCX487"/>
      <c r="DCY487"/>
      <c r="DCZ487"/>
      <c r="DDA487"/>
      <c r="DDB487"/>
      <c r="DDC487"/>
      <c r="DDD487"/>
      <c r="DDE487"/>
      <c r="DDF487"/>
      <c r="DDG487"/>
      <c r="DDH487"/>
      <c r="DDI487"/>
      <c r="DDJ487"/>
      <c r="DDK487"/>
      <c r="DDL487"/>
      <c r="DDM487"/>
      <c r="DDN487"/>
      <c r="DDO487"/>
      <c r="DDP487"/>
      <c r="DDQ487"/>
      <c r="DDR487"/>
      <c r="DDS487"/>
      <c r="DDT487"/>
      <c r="DDU487"/>
      <c r="DDV487"/>
      <c r="DDW487"/>
      <c r="DDX487"/>
      <c r="DDY487"/>
      <c r="DDZ487"/>
      <c r="DEA487"/>
      <c r="DEB487"/>
      <c r="DEC487"/>
      <c r="DED487"/>
      <c r="DEE487"/>
      <c r="DEF487"/>
      <c r="DEG487"/>
      <c r="DEH487"/>
      <c r="DEI487"/>
      <c r="DEJ487"/>
      <c r="DEK487"/>
      <c r="DEL487"/>
      <c r="DEM487"/>
      <c r="DEN487"/>
      <c r="DEO487"/>
      <c r="DEP487"/>
      <c r="DEQ487"/>
      <c r="DER487"/>
      <c r="DES487"/>
      <c r="DET487"/>
      <c r="DEU487"/>
      <c r="DEV487"/>
      <c r="DEW487"/>
      <c r="DEX487"/>
      <c r="DEY487"/>
      <c r="DEZ487"/>
      <c r="DFA487"/>
      <c r="DFB487"/>
      <c r="DFC487"/>
      <c r="DFD487"/>
      <c r="DFE487"/>
      <c r="DFF487"/>
      <c r="DFG487"/>
      <c r="DFH487"/>
      <c r="DFI487"/>
      <c r="DFJ487"/>
      <c r="DFK487"/>
      <c r="DFL487"/>
      <c r="DFM487"/>
      <c r="DFN487"/>
      <c r="DFO487"/>
      <c r="DFP487"/>
      <c r="DFQ487"/>
      <c r="DFR487"/>
      <c r="DFS487"/>
      <c r="DFT487"/>
      <c r="DFU487"/>
      <c r="DFV487"/>
      <c r="DFW487"/>
      <c r="DFX487"/>
      <c r="DFY487"/>
      <c r="DFZ487"/>
      <c r="DGA487"/>
      <c r="DGB487"/>
      <c r="DGC487"/>
      <c r="DGD487"/>
      <c r="DGE487"/>
      <c r="DGF487"/>
      <c r="DGG487"/>
      <c r="DGH487"/>
      <c r="DGI487"/>
      <c r="DGJ487"/>
      <c r="DGK487"/>
      <c r="DGL487"/>
      <c r="DGM487"/>
      <c r="DGN487"/>
      <c r="DGO487"/>
      <c r="DGP487"/>
      <c r="DGQ487"/>
      <c r="DGR487"/>
      <c r="DGS487"/>
      <c r="DGT487"/>
      <c r="DGU487"/>
      <c r="DGV487"/>
      <c r="DGW487"/>
      <c r="DGX487"/>
      <c r="DGY487"/>
      <c r="DGZ487"/>
      <c r="DHA487"/>
      <c r="DHB487"/>
      <c r="DHC487"/>
      <c r="DHD487"/>
      <c r="DHE487"/>
      <c r="DHF487"/>
      <c r="DHG487"/>
      <c r="DHH487"/>
      <c r="DHI487"/>
      <c r="DHJ487"/>
      <c r="DHK487"/>
      <c r="DHL487"/>
      <c r="DHM487"/>
      <c r="DHN487"/>
      <c r="DHO487"/>
      <c r="DHP487"/>
      <c r="DHQ487"/>
      <c r="DHR487"/>
      <c r="DHS487"/>
      <c r="DHT487"/>
      <c r="DHU487"/>
      <c r="DHV487"/>
      <c r="DHW487"/>
      <c r="DHX487"/>
      <c r="DHY487"/>
      <c r="DHZ487"/>
      <c r="DIA487"/>
      <c r="DIB487"/>
      <c r="DIC487"/>
      <c r="DID487"/>
      <c r="DIE487"/>
      <c r="DIF487"/>
      <c r="DIG487"/>
      <c r="DIH487"/>
      <c r="DII487"/>
      <c r="DIJ487"/>
      <c r="DIK487"/>
      <c r="DIL487"/>
      <c r="DIM487"/>
      <c r="DIN487"/>
      <c r="DIO487"/>
      <c r="DIP487"/>
      <c r="DIQ487"/>
      <c r="DIR487"/>
      <c r="DIS487"/>
      <c r="DIT487"/>
      <c r="DIU487"/>
      <c r="DIV487"/>
      <c r="DIW487"/>
      <c r="DIX487"/>
      <c r="DIY487"/>
      <c r="DIZ487"/>
      <c r="DJA487"/>
      <c r="DJB487"/>
      <c r="DJC487"/>
      <c r="DJD487"/>
      <c r="DJE487"/>
      <c r="DJF487"/>
      <c r="DJG487"/>
      <c r="DJH487"/>
      <c r="DJI487"/>
      <c r="DJJ487"/>
      <c r="DJK487"/>
      <c r="DJL487"/>
      <c r="DJM487"/>
      <c r="DJN487"/>
      <c r="DJO487"/>
      <c r="DJP487"/>
      <c r="DJQ487"/>
      <c r="DJR487"/>
      <c r="DJS487"/>
      <c r="DJT487"/>
      <c r="DJU487"/>
      <c r="DJV487"/>
      <c r="DJW487"/>
      <c r="DJX487"/>
      <c r="DJY487"/>
      <c r="DJZ487"/>
      <c r="DKA487"/>
      <c r="DKB487"/>
      <c r="DKC487"/>
      <c r="DKD487"/>
      <c r="DKE487"/>
      <c r="DKF487"/>
      <c r="DKG487"/>
      <c r="DKH487"/>
      <c r="DKI487"/>
      <c r="DKJ487"/>
      <c r="DKK487"/>
      <c r="DKL487"/>
      <c r="DKM487"/>
      <c r="DKN487"/>
      <c r="DKO487"/>
      <c r="DKP487"/>
      <c r="DKQ487"/>
      <c r="DKR487"/>
      <c r="DKS487"/>
      <c r="DKT487"/>
      <c r="DKU487"/>
      <c r="DKV487"/>
      <c r="DKW487"/>
      <c r="DKX487"/>
      <c r="DKY487"/>
      <c r="DKZ487"/>
      <c r="DLA487"/>
      <c r="DLB487"/>
      <c r="DLC487"/>
      <c r="DLD487"/>
      <c r="DLE487"/>
      <c r="DLF487"/>
      <c r="DLG487"/>
      <c r="DLH487"/>
      <c r="DLI487"/>
      <c r="DLJ487"/>
      <c r="DLK487"/>
      <c r="DLL487"/>
      <c r="DLM487"/>
      <c r="DLN487"/>
      <c r="DLO487"/>
      <c r="DLP487"/>
      <c r="DLQ487"/>
      <c r="DLR487"/>
      <c r="DLS487"/>
      <c r="DLT487"/>
      <c r="DLU487"/>
      <c r="DLV487"/>
      <c r="DLW487"/>
      <c r="DLX487"/>
      <c r="DLY487"/>
      <c r="DLZ487"/>
      <c r="DMA487"/>
      <c r="DMB487"/>
      <c r="DMC487"/>
      <c r="DMD487"/>
      <c r="DME487"/>
      <c r="DMF487"/>
      <c r="DMG487"/>
      <c r="DMH487"/>
      <c r="DMI487"/>
      <c r="DMJ487"/>
      <c r="DMK487"/>
      <c r="DML487"/>
      <c r="DMM487"/>
      <c r="DMN487"/>
      <c r="DMO487"/>
      <c r="DMP487"/>
      <c r="DMQ487"/>
      <c r="DMR487"/>
      <c r="DMS487"/>
      <c r="DMT487"/>
      <c r="DMU487"/>
      <c r="DMV487"/>
      <c r="DMW487"/>
      <c r="DMX487"/>
      <c r="DMY487"/>
      <c r="DMZ487"/>
      <c r="DNA487"/>
      <c r="DNB487"/>
      <c r="DNC487"/>
      <c r="DND487"/>
      <c r="DNE487"/>
      <c r="DNF487"/>
      <c r="DNG487"/>
      <c r="DNH487"/>
      <c r="DNI487"/>
      <c r="DNJ487"/>
      <c r="DNK487"/>
      <c r="DNL487"/>
      <c r="DNM487"/>
      <c r="DNN487"/>
      <c r="DNO487"/>
      <c r="DNP487"/>
      <c r="DNQ487"/>
      <c r="DNR487"/>
      <c r="DNS487"/>
      <c r="DNT487"/>
      <c r="DNU487"/>
      <c r="DNV487"/>
      <c r="DNW487"/>
      <c r="DNX487"/>
      <c r="DNY487"/>
      <c r="DNZ487"/>
      <c r="DOA487"/>
      <c r="DOB487"/>
      <c r="DOC487"/>
      <c r="DOD487"/>
      <c r="DOE487"/>
      <c r="DOF487"/>
      <c r="DOG487"/>
      <c r="DOH487"/>
      <c r="DOI487"/>
      <c r="DOJ487"/>
      <c r="DOK487"/>
      <c r="DOL487"/>
      <c r="DOM487"/>
      <c r="DON487"/>
      <c r="DOO487"/>
      <c r="DOP487"/>
      <c r="DOQ487"/>
      <c r="DOR487"/>
      <c r="DOS487"/>
      <c r="DOT487"/>
      <c r="DOU487"/>
      <c r="DOV487"/>
      <c r="DOW487"/>
      <c r="DOX487"/>
      <c r="DOY487"/>
      <c r="DOZ487"/>
      <c r="DPA487"/>
      <c r="DPB487"/>
      <c r="DPC487"/>
      <c r="DPD487"/>
      <c r="DPE487"/>
      <c r="DPF487"/>
      <c r="DPG487"/>
      <c r="DPH487"/>
      <c r="DPI487"/>
      <c r="DPJ487"/>
      <c r="DPK487"/>
      <c r="DPL487"/>
      <c r="DPM487"/>
      <c r="DPN487"/>
      <c r="DPO487"/>
      <c r="DPP487"/>
      <c r="DPQ487"/>
      <c r="DPR487"/>
      <c r="DPS487"/>
      <c r="DPT487"/>
      <c r="DPU487"/>
      <c r="DPV487"/>
      <c r="DPW487"/>
      <c r="DPX487"/>
      <c r="DPY487"/>
      <c r="DPZ487"/>
      <c r="DQA487"/>
      <c r="DQB487"/>
      <c r="DQC487"/>
      <c r="DQD487"/>
      <c r="DQE487"/>
      <c r="DQF487"/>
      <c r="DQG487"/>
      <c r="DQH487"/>
      <c r="DQI487"/>
      <c r="DQJ487"/>
      <c r="DQK487"/>
      <c r="DQL487"/>
      <c r="DQM487"/>
      <c r="DQN487"/>
      <c r="DQO487"/>
      <c r="DQP487"/>
      <c r="DQQ487"/>
      <c r="DQR487"/>
      <c r="DQS487"/>
      <c r="DQT487"/>
      <c r="DQU487"/>
      <c r="DQV487"/>
      <c r="DQW487"/>
      <c r="DQX487"/>
      <c r="DQY487"/>
      <c r="DQZ487"/>
      <c r="DRA487"/>
      <c r="DRB487"/>
      <c r="DRC487"/>
      <c r="DRD487"/>
      <c r="DRE487"/>
      <c r="DRF487"/>
      <c r="DRG487"/>
      <c r="DRH487"/>
      <c r="DRI487"/>
      <c r="DRJ487"/>
      <c r="DRK487"/>
      <c r="DRL487"/>
      <c r="DRM487"/>
      <c r="DRN487"/>
      <c r="DRO487"/>
      <c r="DRP487"/>
      <c r="DRQ487"/>
      <c r="DRR487"/>
      <c r="DRS487"/>
      <c r="DRT487"/>
      <c r="DRU487"/>
      <c r="DRV487"/>
      <c r="DRW487"/>
      <c r="DRX487"/>
      <c r="DRY487"/>
      <c r="DRZ487"/>
      <c r="DSA487"/>
      <c r="DSB487"/>
      <c r="DSC487"/>
      <c r="DSD487"/>
      <c r="DSE487"/>
      <c r="DSF487"/>
      <c r="DSG487"/>
      <c r="DSH487"/>
      <c r="DSI487"/>
      <c r="DSJ487"/>
      <c r="DSK487"/>
      <c r="DSL487"/>
      <c r="DSM487"/>
      <c r="DSN487"/>
      <c r="DSO487"/>
      <c r="DSP487"/>
      <c r="DSQ487"/>
      <c r="DSR487"/>
      <c r="DSS487"/>
      <c r="DST487"/>
      <c r="DSU487"/>
      <c r="DSV487"/>
      <c r="DSW487"/>
      <c r="DSX487"/>
      <c r="DSY487"/>
      <c r="DSZ487"/>
      <c r="DTA487"/>
      <c r="DTB487"/>
      <c r="DTC487"/>
      <c r="DTD487"/>
      <c r="DTE487"/>
      <c r="DTF487"/>
      <c r="DTG487"/>
      <c r="DTH487"/>
      <c r="DTI487"/>
      <c r="DTJ487"/>
      <c r="DTK487"/>
      <c r="DTL487"/>
      <c r="DTM487"/>
      <c r="DTN487"/>
      <c r="DTO487"/>
      <c r="DTP487"/>
      <c r="DTQ487"/>
      <c r="DTR487"/>
      <c r="DTS487"/>
      <c r="DTT487"/>
      <c r="DTU487"/>
      <c r="DTV487"/>
      <c r="DTW487"/>
      <c r="DTX487"/>
      <c r="DTY487"/>
      <c r="DTZ487"/>
      <c r="DUA487"/>
      <c r="DUB487"/>
      <c r="DUC487"/>
      <c r="DUD487"/>
      <c r="DUE487"/>
      <c r="DUF487"/>
      <c r="DUG487"/>
      <c r="DUH487"/>
      <c r="DUI487"/>
      <c r="DUJ487"/>
      <c r="DUK487"/>
      <c r="DUL487"/>
      <c r="DUM487"/>
      <c r="DUN487"/>
      <c r="DUO487"/>
      <c r="DUP487"/>
      <c r="DUQ487"/>
      <c r="DUR487"/>
      <c r="DUS487"/>
      <c r="DUT487"/>
      <c r="DUU487"/>
      <c r="DUV487"/>
      <c r="DUW487"/>
      <c r="DUX487"/>
      <c r="DUY487"/>
      <c r="DUZ487"/>
      <c r="DVA487"/>
      <c r="DVB487"/>
      <c r="DVC487"/>
      <c r="DVD487"/>
      <c r="DVE487"/>
      <c r="DVF487"/>
      <c r="DVG487"/>
      <c r="DVH487"/>
      <c r="DVI487"/>
      <c r="DVJ487"/>
      <c r="DVK487"/>
      <c r="DVL487"/>
      <c r="DVM487"/>
      <c r="DVN487"/>
      <c r="DVO487"/>
      <c r="DVP487"/>
      <c r="DVQ487"/>
      <c r="DVR487"/>
      <c r="DVS487"/>
      <c r="DVT487"/>
      <c r="DVU487"/>
      <c r="DVV487"/>
      <c r="DVW487"/>
      <c r="DVX487"/>
      <c r="DVY487"/>
      <c r="DVZ487"/>
      <c r="DWA487"/>
      <c r="DWB487"/>
      <c r="DWC487"/>
      <c r="DWD487"/>
      <c r="DWE487"/>
      <c r="DWF487"/>
      <c r="DWG487"/>
      <c r="DWH487"/>
      <c r="DWI487"/>
      <c r="DWJ487"/>
      <c r="DWK487"/>
      <c r="DWL487"/>
      <c r="DWM487"/>
      <c r="DWN487"/>
      <c r="DWO487"/>
      <c r="DWP487"/>
      <c r="DWQ487"/>
      <c r="DWR487"/>
      <c r="DWS487"/>
      <c r="DWT487"/>
      <c r="DWU487"/>
      <c r="DWV487"/>
      <c r="DWW487"/>
      <c r="DWX487"/>
      <c r="DWY487"/>
      <c r="DWZ487"/>
      <c r="DXA487"/>
      <c r="DXB487"/>
      <c r="DXC487"/>
      <c r="DXD487"/>
      <c r="DXE487"/>
      <c r="DXF487"/>
      <c r="DXG487"/>
      <c r="DXH487"/>
      <c r="DXI487"/>
      <c r="DXJ487"/>
      <c r="DXK487"/>
      <c r="DXL487"/>
      <c r="DXM487"/>
      <c r="DXN487"/>
      <c r="DXO487"/>
      <c r="DXP487"/>
      <c r="DXQ487"/>
      <c r="DXR487"/>
      <c r="DXS487"/>
      <c r="DXT487"/>
      <c r="DXU487"/>
      <c r="DXV487"/>
      <c r="DXW487"/>
      <c r="DXX487"/>
      <c r="DXY487"/>
      <c r="DXZ487"/>
      <c r="DYA487"/>
      <c r="DYB487"/>
      <c r="DYC487"/>
      <c r="DYD487"/>
      <c r="DYE487"/>
      <c r="DYF487"/>
      <c r="DYG487"/>
      <c r="DYH487"/>
      <c r="DYI487"/>
      <c r="DYJ487"/>
      <c r="DYK487"/>
      <c r="DYL487"/>
      <c r="DYM487"/>
      <c r="DYN487"/>
      <c r="DYO487"/>
      <c r="DYP487"/>
      <c r="DYQ487"/>
      <c r="DYR487"/>
      <c r="DYS487"/>
      <c r="DYT487"/>
      <c r="DYU487"/>
      <c r="DYV487"/>
      <c r="DYW487"/>
      <c r="DYX487"/>
      <c r="DYY487"/>
      <c r="DYZ487"/>
      <c r="DZA487"/>
      <c r="DZB487"/>
      <c r="DZC487"/>
      <c r="DZD487"/>
      <c r="DZE487"/>
      <c r="DZF487"/>
      <c r="DZG487"/>
      <c r="DZH487"/>
      <c r="DZI487"/>
      <c r="DZJ487"/>
      <c r="DZK487"/>
      <c r="DZL487"/>
      <c r="DZM487"/>
      <c r="DZN487"/>
      <c r="DZO487"/>
      <c r="DZP487"/>
      <c r="DZQ487"/>
      <c r="DZR487"/>
      <c r="DZS487"/>
      <c r="DZT487"/>
      <c r="DZU487"/>
      <c r="DZV487"/>
      <c r="DZW487"/>
      <c r="DZX487"/>
      <c r="DZY487"/>
      <c r="DZZ487"/>
      <c r="EAA487"/>
      <c r="EAB487"/>
      <c r="EAC487"/>
      <c r="EAD487"/>
      <c r="EAE487"/>
      <c r="EAF487"/>
      <c r="EAG487"/>
      <c r="EAH487"/>
      <c r="EAI487"/>
      <c r="EAJ487"/>
      <c r="EAK487"/>
      <c r="EAL487"/>
      <c r="EAM487"/>
      <c r="EAN487"/>
      <c r="EAO487"/>
      <c r="EAP487"/>
      <c r="EAQ487"/>
      <c r="EAR487"/>
      <c r="EAS487"/>
      <c r="EAT487"/>
      <c r="EAU487"/>
      <c r="EAV487"/>
      <c r="EAW487"/>
      <c r="EAX487"/>
      <c r="EAY487"/>
      <c r="EAZ487"/>
      <c r="EBA487"/>
      <c r="EBB487"/>
      <c r="EBC487"/>
      <c r="EBD487"/>
      <c r="EBE487"/>
      <c r="EBF487"/>
      <c r="EBG487"/>
      <c r="EBH487"/>
      <c r="EBI487"/>
      <c r="EBJ487"/>
      <c r="EBK487"/>
      <c r="EBL487"/>
      <c r="EBM487"/>
      <c r="EBN487"/>
      <c r="EBO487"/>
      <c r="EBP487"/>
      <c r="EBQ487"/>
      <c r="EBR487"/>
      <c r="EBS487"/>
      <c r="EBT487"/>
      <c r="EBU487"/>
      <c r="EBV487"/>
      <c r="EBW487"/>
      <c r="EBX487"/>
      <c r="EBY487"/>
      <c r="EBZ487"/>
      <c r="ECA487"/>
      <c r="ECB487"/>
      <c r="ECC487"/>
      <c r="ECD487"/>
      <c r="ECE487"/>
      <c r="ECF487"/>
      <c r="ECG487"/>
      <c r="ECH487"/>
      <c r="ECI487"/>
      <c r="ECJ487"/>
      <c r="ECK487"/>
      <c r="ECL487"/>
      <c r="ECM487"/>
      <c r="ECN487"/>
      <c r="ECO487"/>
      <c r="ECP487"/>
      <c r="ECQ487"/>
      <c r="ECR487"/>
      <c r="ECS487"/>
      <c r="ECT487"/>
      <c r="ECU487"/>
      <c r="ECV487"/>
      <c r="ECW487"/>
      <c r="ECX487"/>
      <c r="ECY487"/>
      <c r="ECZ487"/>
      <c r="EDA487"/>
      <c r="EDB487"/>
      <c r="EDC487"/>
      <c r="EDD487"/>
      <c r="EDE487"/>
      <c r="EDF487"/>
      <c r="EDG487"/>
      <c r="EDH487"/>
      <c r="EDI487"/>
      <c r="EDJ487"/>
      <c r="EDK487"/>
      <c r="EDL487"/>
      <c r="EDM487"/>
      <c r="EDN487"/>
      <c r="EDO487"/>
      <c r="EDP487"/>
      <c r="EDQ487"/>
      <c r="EDR487"/>
      <c r="EDS487"/>
      <c r="EDT487"/>
      <c r="EDU487"/>
      <c r="EDV487"/>
      <c r="EDW487"/>
      <c r="EDX487"/>
      <c r="EDY487"/>
      <c r="EDZ487"/>
      <c r="EEA487"/>
      <c r="EEB487"/>
      <c r="EEC487"/>
      <c r="EED487"/>
      <c r="EEE487"/>
      <c r="EEF487"/>
      <c r="EEG487"/>
      <c r="EEH487"/>
      <c r="EEI487"/>
      <c r="EEJ487"/>
      <c r="EEK487"/>
      <c r="EEL487"/>
      <c r="EEM487"/>
      <c r="EEN487"/>
      <c r="EEO487"/>
      <c r="EEP487"/>
      <c r="EEQ487"/>
      <c r="EER487"/>
      <c r="EES487"/>
      <c r="EET487"/>
      <c r="EEU487"/>
      <c r="EEV487"/>
      <c r="EEW487"/>
      <c r="EEX487"/>
      <c r="EEY487"/>
      <c r="EEZ487"/>
      <c r="EFA487"/>
      <c r="EFB487"/>
      <c r="EFC487"/>
      <c r="EFD487"/>
      <c r="EFE487"/>
      <c r="EFF487"/>
      <c r="EFG487"/>
      <c r="EFH487"/>
      <c r="EFI487"/>
      <c r="EFJ487"/>
      <c r="EFK487"/>
      <c r="EFL487"/>
      <c r="EFM487"/>
      <c r="EFN487"/>
      <c r="EFO487"/>
      <c r="EFP487"/>
      <c r="EFQ487"/>
      <c r="EFR487"/>
      <c r="EFS487"/>
      <c r="EFT487"/>
      <c r="EFU487"/>
      <c r="EFV487"/>
      <c r="EFW487"/>
      <c r="EFX487"/>
      <c r="EFY487"/>
      <c r="EFZ487"/>
      <c r="EGA487"/>
      <c r="EGB487"/>
      <c r="EGC487"/>
      <c r="EGD487"/>
      <c r="EGE487"/>
      <c r="EGF487"/>
      <c r="EGG487"/>
      <c r="EGH487"/>
      <c r="EGI487"/>
      <c r="EGJ487"/>
      <c r="EGK487"/>
      <c r="EGL487"/>
      <c r="EGM487"/>
      <c r="EGN487"/>
      <c r="EGO487"/>
      <c r="EGP487"/>
      <c r="EGQ487"/>
      <c r="EGR487"/>
      <c r="EGS487"/>
      <c r="EGT487"/>
      <c r="EGU487"/>
      <c r="EGV487"/>
      <c r="EGW487"/>
      <c r="EGX487"/>
      <c r="EGY487"/>
      <c r="EGZ487"/>
      <c r="EHA487"/>
      <c r="EHB487"/>
      <c r="EHC487"/>
      <c r="EHD487"/>
      <c r="EHE487"/>
      <c r="EHF487"/>
      <c r="EHG487"/>
      <c r="EHH487"/>
      <c r="EHI487"/>
      <c r="EHJ487"/>
      <c r="EHK487"/>
      <c r="EHL487"/>
      <c r="EHM487"/>
      <c r="EHN487"/>
      <c r="EHO487"/>
      <c r="EHP487"/>
      <c r="EHQ487"/>
      <c r="EHR487"/>
      <c r="EHS487"/>
      <c r="EHT487"/>
      <c r="EHU487"/>
      <c r="EHV487"/>
      <c r="EHW487"/>
      <c r="EHX487"/>
      <c r="EHY487"/>
      <c r="EHZ487"/>
      <c r="EIA487"/>
      <c r="EIB487"/>
      <c r="EIC487"/>
      <c r="EID487"/>
      <c r="EIE487"/>
      <c r="EIF487"/>
      <c r="EIG487"/>
      <c r="EIH487"/>
      <c r="EII487"/>
      <c r="EIJ487"/>
      <c r="EIK487"/>
      <c r="EIL487"/>
      <c r="EIM487"/>
      <c r="EIN487"/>
      <c r="EIO487"/>
      <c r="EIP487"/>
      <c r="EIQ487"/>
      <c r="EIR487"/>
      <c r="EIS487"/>
      <c r="EIT487"/>
      <c r="EIU487"/>
      <c r="EIV487"/>
      <c r="EIW487"/>
      <c r="EIX487"/>
      <c r="EIY487"/>
      <c r="EIZ487"/>
      <c r="EJA487"/>
      <c r="EJB487"/>
      <c r="EJC487"/>
      <c r="EJD487"/>
      <c r="EJE487"/>
      <c r="EJF487"/>
      <c r="EJG487"/>
      <c r="EJH487"/>
      <c r="EJI487"/>
      <c r="EJJ487"/>
      <c r="EJK487"/>
      <c r="EJL487"/>
      <c r="EJM487"/>
      <c r="EJN487"/>
      <c r="EJO487"/>
      <c r="EJP487"/>
      <c r="EJQ487"/>
      <c r="EJR487"/>
      <c r="EJS487"/>
      <c r="EJT487"/>
      <c r="EJU487"/>
      <c r="EJV487"/>
      <c r="EJW487"/>
      <c r="EJX487"/>
      <c r="EJY487"/>
      <c r="EJZ487"/>
      <c r="EKA487"/>
      <c r="EKB487"/>
      <c r="EKC487"/>
      <c r="EKD487"/>
      <c r="EKE487"/>
      <c r="EKF487"/>
      <c r="EKG487"/>
      <c r="EKH487"/>
      <c r="EKI487"/>
      <c r="EKJ487"/>
      <c r="EKK487"/>
      <c r="EKL487"/>
      <c r="EKM487"/>
      <c r="EKN487"/>
      <c r="EKO487"/>
      <c r="EKP487"/>
      <c r="EKQ487"/>
      <c r="EKR487"/>
      <c r="EKS487"/>
      <c r="EKT487"/>
      <c r="EKU487"/>
      <c r="EKV487"/>
      <c r="EKW487"/>
      <c r="EKX487"/>
      <c r="EKY487"/>
      <c r="EKZ487"/>
      <c r="ELA487"/>
      <c r="ELB487"/>
      <c r="ELC487"/>
      <c r="ELD487"/>
      <c r="ELE487"/>
      <c r="ELF487"/>
      <c r="ELG487"/>
      <c r="ELH487"/>
      <c r="ELI487"/>
      <c r="ELJ487"/>
      <c r="ELK487"/>
      <c r="ELL487"/>
      <c r="ELM487"/>
      <c r="ELN487"/>
      <c r="ELO487"/>
      <c r="ELP487"/>
      <c r="ELQ487"/>
      <c r="ELR487"/>
      <c r="ELS487"/>
      <c r="ELT487"/>
      <c r="ELU487"/>
      <c r="ELV487"/>
      <c r="ELW487"/>
      <c r="ELX487"/>
      <c r="ELY487"/>
      <c r="ELZ487"/>
      <c r="EMA487"/>
      <c r="EMB487"/>
      <c r="EMC487"/>
      <c r="EMD487"/>
      <c r="EME487"/>
      <c r="EMF487"/>
      <c r="EMG487"/>
      <c r="EMH487"/>
      <c r="EMI487"/>
      <c r="EMJ487"/>
      <c r="EMK487"/>
      <c r="EML487"/>
      <c r="EMM487"/>
      <c r="EMN487"/>
      <c r="EMO487"/>
      <c r="EMP487"/>
      <c r="EMQ487"/>
      <c r="EMR487"/>
      <c r="EMS487"/>
      <c r="EMT487"/>
      <c r="EMU487"/>
      <c r="EMV487"/>
      <c r="EMW487"/>
      <c r="EMX487"/>
      <c r="EMY487"/>
      <c r="EMZ487"/>
      <c r="ENA487"/>
      <c r="ENB487"/>
      <c r="ENC487"/>
      <c r="END487"/>
      <c r="ENE487"/>
      <c r="ENF487"/>
      <c r="ENG487"/>
      <c r="ENH487"/>
      <c r="ENI487"/>
      <c r="ENJ487"/>
      <c r="ENK487"/>
      <c r="ENL487"/>
      <c r="ENM487"/>
      <c r="ENN487"/>
      <c r="ENO487"/>
      <c r="ENP487"/>
      <c r="ENQ487"/>
      <c r="ENR487"/>
      <c r="ENS487"/>
      <c r="ENT487"/>
      <c r="ENU487"/>
      <c r="ENV487"/>
      <c r="ENW487"/>
      <c r="ENX487"/>
      <c r="ENY487"/>
      <c r="ENZ487"/>
      <c r="EOA487"/>
      <c r="EOB487"/>
      <c r="EOC487"/>
      <c r="EOD487"/>
      <c r="EOE487"/>
      <c r="EOF487"/>
      <c r="EOG487"/>
      <c r="EOH487"/>
      <c r="EOI487"/>
      <c r="EOJ487"/>
      <c r="EOK487"/>
      <c r="EOL487"/>
      <c r="EOM487"/>
      <c r="EON487"/>
      <c r="EOO487"/>
      <c r="EOP487"/>
      <c r="EOQ487"/>
      <c r="EOR487"/>
      <c r="EOS487"/>
      <c r="EOT487"/>
      <c r="EOU487"/>
      <c r="EOV487"/>
      <c r="EOW487"/>
      <c r="EOX487"/>
      <c r="EOY487"/>
      <c r="EOZ487"/>
      <c r="EPA487"/>
      <c r="EPB487"/>
      <c r="EPC487"/>
      <c r="EPD487"/>
      <c r="EPE487"/>
      <c r="EPF487"/>
      <c r="EPG487"/>
      <c r="EPH487"/>
      <c r="EPI487"/>
      <c r="EPJ487"/>
      <c r="EPK487"/>
      <c r="EPL487"/>
      <c r="EPM487"/>
      <c r="EPN487"/>
      <c r="EPO487"/>
      <c r="EPP487"/>
      <c r="EPQ487"/>
      <c r="EPR487"/>
      <c r="EPS487"/>
      <c r="EPT487"/>
      <c r="EPU487"/>
      <c r="EPV487"/>
      <c r="EPW487"/>
      <c r="EPX487"/>
      <c r="EPY487"/>
      <c r="EPZ487"/>
      <c r="EQA487"/>
      <c r="EQB487"/>
      <c r="EQC487"/>
      <c r="EQD487"/>
      <c r="EQE487"/>
      <c r="EQF487"/>
      <c r="EQG487"/>
      <c r="EQH487"/>
      <c r="EQI487"/>
      <c r="EQJ487"/>
      <c r="EQK487"/>
      <c r="EQL487"/>
      <c r="EQM487"/>
      <c r="EQN487"/>
      <c r="EQO487"/>
      <c r="EQP487"/>
      <c r="EQQ487"/>
      <c r="EQR487"/>
      <c r="EQS487"/>
      <c r="EQT487"/>
      <c r="EQU487"/>
      <c r="EQV487"/>
      <c r="EQW487"/>
      <c r="EQX487"/>
      <c r="EQY487"/>
      <c r="EQZ487"/>
      <c r="ERA487"/>
      <c r="ERB487"/>
      <c r="ERC487"/>
      <c r="ERD487"/>
      <c r="ERE487"/>
      <c r="ERF487"/>
      <c r="ERG487"/>
      <c r="ERH487"/>
      <c r="ERI487"/>
      <c r="ERJ487"/>
      <c r="ERK487"/>
      <c r="ERL487"/>
      <c r="ERM487"/>
      <c r="ERN487"/>
      <c r="ERO487"/>
      <c r="ERP487"/>
      <c r="ERQ487"/>
      <c r="ERR487"/>
      <c r="ERS487"/>
      <c r="ERT487"/>
      <c r="ERU487"/>
      <c r="ERV487"/>
      <c r="ERW487"/>
      <c r="ERX487"/>
      <c r="ERY487"/>
      <c r="ERZ487"/>
      <c r="ESA487"/>
      <c r="ESB487"/>
      <c r="ESC487"/>
      <c r="ESD487"/>
      <c r="ESE487"/>
      <c r="ESF487"/>
      <c r="ESG487"/>
      <c r="ESH487"/>
      <c r="ESI487"/>
      <c r="ESJ487"/>
      <c r="ESK487"/>
      <c r="ESL487"/>
      <c r="ESM487"/>
      <c r="ESN487"/>
      <c r="ESO487"/>
      <c r="ESP487"/>
      <c r="ESQ487"/>
      <c r="ESR487"/>
      <c r="ESS487"/>
      <c r="EST487"/>
      <c r="ESU487"/>
      <c r="ESV487"/>
      <c r="ESW487"/>
      <c r="ESX487"/>
      <c r="ESY487"/>
      <c r="ESZ487"/>
      <c r="ETA487"/>
      <c r="ETB487"/>
      <c r="ETC487"/>
      <c r="ETD487"/>
      <c r="ETE487"/>
      <c r="ETF487"/>
      <c r="ETG487"/>
      <c r="ETH487"/>
      <c r="ETI487"/>
      <c r="ETJ487"/>
      <c r="ETK487"/>
      <c r="ETL487"/>
      <c r="ETM487"/>
      <c r="ETN487"/>
      <c r="ETO487"/>
      <c r="ETP487"/>
      <c r="ETQ487"/>
      <c r="ETR487"/>
      <c r="ETS487"/>
      <c r="ETT487"/>
      <c r="ETU487"/>
      <c r="ETV487"/>
      <c r="ETW487"/>
      <c r="ETX487"/>
      <c r="ETY487"/>
      <c r="ETZ487"/>
      <c r="EUA487"/>
      <c r="EUB487"/>
      <c r="EUC487"/>
      <c r="EUD487"/>
      <c r="EUE487"/>
      <c r="EUF487"/>
      <c r="EUG487"/>
      <c r="EUH487"/>
      <c r="EUI487"/>
      <c r="EUJ487"/>
      <c r="EUK487"/>
      <c r="EUL487"/>
      <c r="EUM487"/>
      <c r="EUN487"/>
      <c r="EUO487"/>
      <c r="EUP487"/>
      <c r="EUQ487"/>
      <c r="EUR487"/>
      <c r="EUS487"/>
      <c r="EUT487"/>
      <c r="EUU487"/>
      <c r="EUV487"/>
      <c r="EUW487"/>
      <c r="EUX487"/>
      <c r="EUY487"/>
      <c r="EUZ487"/>
      <c r="EVA487"/>
      <c r="EVB487"/>
      <c r="EVC487"/>
      <c r="EVD487"/>
      <c r="EVE487"/>
      <c r="EVF487"/>
      <c r="EVG487"/>
      <c r="EVH487"/>
      <c r="EVI487"/>
      <c r="EVJ487"/>
      <c r="EVK487"/>
      <c r="EVL487"/>
      <c r="EVM487"/>
      <c r="EVN487"/>
      <c r="EVO487"/>
      <c r="EVP487"/>
      <c r="EVQ487"/>
      <c r="EVR487"/>
      <c r="EVS487"/>
      <c r="EVT487"/>
      <c r="EVU487"/>
      <c r="EVV487"/>
      <c r="EVW487"/>
      <c r="EVX487"/>
      <c r="EVY487"/>
      <c r="EVZ487"/>
      <c r="EWA487"/>
      <c r="EWB487"/>
      <c r="EWC487"/>
      <c r="EWD487"/>
      <c r="EWE487"/>
      <c r="EWF487"/>
      <c r="EWG487"/>
      <c r="EWH487"/>
      <c r="EWI487"/>
      <c r="EWJ487"/>
      <c r="EWK487"/>
      <c r="EWL487"/>
      <c r="EWM487"/>
      <c r="EWN487"/>
      <c r="EWO487"/>
      <c r="EWP487"/>
      <c r="EWQ487"/>
      <c r="EWR487"/>
      <c r="EWS487"/>
      <c r="EWT487"/>
      <c r="EWU487"/>
      <c r="EWV487"/>
      <c r="EWW487"/>
      <c r="EWX487"/>
      <c r="EWY487"/>
      <c r="EWZ487"/>
      <c r="EXA487"/>
      <c r="EXB487"/>
      <c r="EXC487"/>
      <c r="EXD487"/>
      <c r="EXE487"/>
      <c r="EXF487"/>
      <c r="EXG487"/>
      <c r="EXH487"/>
      <c r="EXI487"/>
      <c r="EXJ487"/>
      <c r="EXK487"/>
      <c r="EXL487"/>
      <c r="EXM487"/>
      <c r="EXN487"/>
      <c r="EXO487"/>
      <c r="EXP487"/>
      <c r="EXQ487"/>
      <c r="EXR487"/>
      <c r="EXS487"/>
      <c r="EXT487"/>
      <c r="EXU487"/>
      <c r="EXV487"/>
      <c r="EXW487"/>
      <c r="EXX487"/>
      <c r="EXY487"/>
      <c r="EXZ487"/>
      <c r="EYA487"/>
      <c r="EYB487"/>
      <c r="EYC487"/>
      <c r="EYD487"/>
      <c r="EYE487"/>
      <c r="EYF487"/>
      <c r="EYG487"/>
      <c r="EYH487"/>
      <c r="EYI487"/>
      <c r="EYJ487"/>
      <c r="EYK487"/>
      <c r="EYL487"/>
      <c r="EYM487"/>
      <c r="EYN487"/>
      <c r="EYO487"/>
      <c r="EYP487"/>
      <c r="EYQ487"/>
      <c r="EYR487"/>
      <c r="EYS487"/>
      <c r="EYT487"/>
      <c r="EYU487"/>
      <c r="EYV487"/>
      <c r="EYW487"/>
      <c r="EYX487"/>
      <c r="EYY487"/>
      <c r="EYZ487"/>
      <c r="EZA487"/>
      <c r="EZB487"/>
      <c r="EZC487"/>
      <c r="EZD487"/>
      <c r="EZE487"/>
      <c r="EZF487"/>
      <c r="EZG487"/>
      <c r="EZH487"/>
      <c r="EZI487"/>
      <c r="EZJ487"/>
      <c r="EZK487"/>
      <c r="EZL487"/>
      <c r="EZM487"/>
      <c r="EZN487"/>
      <c r="EZO487"/>
      <c r="EZP487"/>
      <c r="EZQ487"/>
      <c r="EZR487"/>
      <c r="EZS487"/>
      <c r="EZT487"/>
      <c r="EZU487"/>
      <c r="EZV487"/>
      <c r="EZW487"/>
      <c r="EZX487"/>
      <c r="EZY487"/>
      <c r="EZZ487"/>
      <c r="FAA487"/>
      <c r="FAB487"/>
      <c r="FAC487"/>
      <c r="FAD487"/>
      <c r="FAE487"/>
      <c r="FAF487"/>
      <c r="FAG487"/>
      <c r="FAH487"/>
      <c r="FAI487"/>
      <c r="FAJ487"/>
      <c r="FAK487"/>
      <c r="FAL487"/>
      <c r="FAM487"/>
      <c r="FAN487"/>
      <c r="FAO487"/>
      <c r="FAP487"/>
      <c r="FAQ487"/>
      <c r="FAR487"/>
      <c r="FAS487"/>
      <c r="FAT487"/>
      <c r="FAU487"/>
      <c r="FAV487"/>
      <c r="FAW487"/>
      <c r="FAX487"/>
      <c r="FAY487"/>
      <c r="FAZ487"/>
      <c r="FBA487"/>
      <c r="FBB487"/>
      <c r="FBC487"/>
      <c r="FBD487"/>
      <c r="FBE487"/>
      <c r="FBF487"/>
      <c r="FBG487"/>
      <c r="FBH487"/>
      <c r="FBI487"/>
      <c r="FBJ487"/>
      <c r="FBK487"/>
      <c r="FBL487"/>
      <c r="FBM487"/>
      <c r="FBN487"/>
      <c r="FBO487"/>
      <c r="FBP487"/>
      <c r="FBQ487"/>
      <c r="FBR487"/>
      <c r="FBS487"/>
      <c r="FBT487"/>
      <c r="FBU487"/>
      <c r="FBV487"/>
      <c r="FBW487"/>
      <c r="FBX487"/>
      <c r="FBY487"/>
      <c r="FBZ487"/>
      <c r="FCA487"/>
      <c r="FCB487"/>
      <c r="FCC487"/>
      <c r="FCD487"/>
      <c r="FCE487"/>
      <c r="FCF487"/>
      <c r="FCG487"/>
      <c r="FCH487"/>
      <c r="FCI487"/>
      <c r="FCJ487"/>
      <c r="FCK487"/>
      <c r="FCL487"/>
      <c r="FCM487"/>
      <c r="FCN487"/>
      <c r="FCO487"/>
      <c r="FCP487"/>
      <c r="FCQ487"/>
      <c r="FCR487"/>
      <c r="FCS487"/>
      <c r="FCT487"/>
      <c r="FCU487"/>
      <c r="FCV487"/>
      <c r="FCW487"/>
      <c r="FCX487"/>
      <c r="FCY487"/>
      <c r="FCZ487"/>
      <c r="FDA487"/>
      <c r="FDB487"/>
      <c r="FDC487"/>
      <c r="FDD487"/>
      <c r="FDE487"/>
      <c r="FDF487"/>
      <c r="FDG487"/>
      <c r="FDH487"/>
      <c r="FDI487"/>
      <c r="FDJ487"/>
      <c r="FDK487"/>
      <c r="FDL487"/>
      <c r="FDM487"/>
      <c r="FDN487"/>
      <c r="FDO487"/>
      <c r="FDP487"/>
      <c r="FDQ487"/>
      <c r="FDR487"/>
      <c r="FDS487"/>
      <c r="FDT487"/>
      <c r="FDU487"/>
      <c r="FDV487"/>
      <c r="FDW487"/>
      <c r="FDX487"/>
      <c r="FDY487"/>
      <c r="FDZ487"/>
      <c r="FEA487"/>
      <c r="FEB487"/>
      <c r="FEC487"/>
      <c r="FED487"/>
      <c r="FEE487"/>
      <c r="FEF487"/>
      <c r="FEG487"/>
      <c r="FEH487"/>
      <c r="FEI487"/>
      <c r="FEJ487"/>
      <c r="FEK487"/>
      <c r="FEL487"/>
      <c r="FEM487"/>
      <c r="FEN487"/>
      <c r="FEO487"/>
      <c r="FEP487"/>
      <c r="FEQ487"/>
      <c r="FER487"/>
      <c r="FES487"/>
      <c r="FET487"/>
      <c r="FEU487"/>
      <c r="FEV487"/>
      <c r="FEW487"/>
      <c r="FEX487"/>
      <c r="FEY487"/>
      <c r="FEZ487"/>
      <c r="FFA487"/>
      <c r="FFB487"/>
      <c r="FFC487"/>
      <c r="FFD487"/>
      <c r="FFE487"/>
      <c r="FFF487"/>
      <c r="FFG487"/>
      <c r="FFH487"/>
      <c r="FFI487"/>
      <c r="FFJ487"/>
      <c r="FFK487"/>
      <c r="FFL487"/>
      <c r="FFM487"/>
      <c r="FFN487"/>
      <c r="FFO487"/>
      <c r="FFP487"/>
      <c r="FFQ487"/>
      <c r="FFR487"/>
      <c r="FFS487"/>
      <c r="FFT487"/>
      <c r="FFU487"/>
      <c r="FFV487"/>
      <c r="FFW487"/>
      <c r="FFX487"/>
      <c r="FFY487"/>
      <c r="FFZ487"/>
      <c r="FGA487"/>
      <c r="FGB487"/>
      <c r="FGC487"/>
      <c r="FGD487"/>
      <c r="FGE487"/>
      <c r="FGF487"/>
      <c r="FGG487"/>
      <c r="FGH487"/>
      <c r="FGI487"/>
      <c r="FGJ487"/>
      <c r="FGK487"/>
      <c r="FGL487"/>
      <c r="FGM487"/>
      <c r="FGN487"/>
      <c r="FGO487"/>
      <c r="FGP487"/>
      <c r="FGQ487"/>
      <c r="FGR487"/>
      <c r="FGS487"/>
      <c r="FGT487"/>
      <c r="FGU487"/>
      <c r="FGV487"/>
      <c r="FGW487"/>
      <c r="FGX487"/>
      <c r="FGY487"/>
      <c r="FGZ487"/>
      <c r="FHA487"/>
      <c r="FHB487"/>
      <c r="FHC487"/>
      <c r="FHD487"/>
      <c r="FHE487"/>
      <c r="FHF487"/>
      <c r="FHG487"/>
      <c r="FHH487"/>
      <c r="FHI487"/>
      <c r="FHJ487"/>
      <c r="FHK487"/>
      <c r="FHL487"/>
      <c r="FHM487"/>
      <c r="FHN487"/>
      <c r="FHO487"/>
      <c r="FHP487"/>
      <c r="FHQ487"/>
      <c r="FHR487"/>
      <c r="FHS487"/>
      <c r="FHT487"/>
      <c r="FHU487"/>
      <c r="FHV487"/>
      <c r="FHW487"/>
      <c r="FHX487"/>
      <c r="FHY487"/>
      <c r="FHZ487"/>
      <c r="FIA487"/>
      <c r="FIB487"/>
      <c r="FIC487"/>
      <c r="FID487"/>
      <c r="FIE487"/>
      <c r="FIF487"/>
      <c r="FIG487"/>
      <c r="FIH487"/>
      <c r="FII487"/>
      <c r="FIJ487"/>
      <c r="FIK487"/>
      <c r="FIL487"/>
      <c r="FIM487"/>
      <c r="FIN487"/>
      <c r="FIO487"/>
      <c r="FIP487"/>
      <c r="FIQ487"/>
      <c r="FIR487"/>
      <c r="FIS487"/>
      <c r="FIT487"/>
      <c r="FIU487"/>
      <c r="FIV487"/>
      <c r="FIW487"/>
      <c r="FIX487"/>
      <c r="FIY487"/>
      <c r="FIZ487"/>
      <c r="FJA487"/>
      <c r="FJB487"/>
      <c r="FJC487"/>
      <c r="FJD487"/>
      <c r="FJE487"/>
      <c r="FJF487"/>
      <c r="FJG487"/>
      <c r="FJH487"/>
      <c r="FJI487"/>
      <c r="FJJ487"/>
      <c r="FJK487"/>
      <c r="FJL487"/>
      <c r="FJM487"/>
      <c r="FJN487"/>
      <c r="FJO487"/>
      <c r="FJP487"/>
      <c r="FJQ487"/>
      <c r="FJR487"/>
      <c r="FJS487"/>
      <c r="FJT487"/>
      <c r="FJU487"/>
      <c r="FJV487"/>
      <c r="FJW487"/>
      <c r="FJX487"/>
      <c r="FJY487"/>
      <c r="FJZ487"/>
      <c r="FKA487"/>
      <c r="FKB487"/>
      <c r="FKC487"/>
      <c r="FKD487"/>
      <c r="FKE487"/>
      <c r="FKF487"/>
      <c r="FKG487"/>
      <c r="FKH487"/>
      <c r="FKI487"/>
      <c r="FKJ487"/>
      <c r="FKK487"/>
      <c r="FKL487"/>
      <c r="FKM487"/>
      <c r="FKN487"/>
      <c r="FKO487"/>
      <c r="FKP487"/>
      <c r="FKQ487"/>
      <c r="FKR487"/>
      <c r="FKS487"/>
      <c r="FKT487"/>
      <c r="FKU487"/>
      <c r="FKV487"/>
      <c r="FKW487"/>
      <c r="FKX487"/>
      <c r="FKY487"/>
      <c r="FKZ487"/>
      <c r="FLA487"/>
      <c r="FLB487"/>
      <c r="FLC487"/>
      <c r="FLD487"/>
      <c r="FLE487"/>
      <c r="FLF487"/>
      <c r="FLG487"/>
      <c r="FLH487"/>
      <c r="FLI487"/>
      <c r="FLJ487"/>
      <c r="FLK487"/>
      <c r="FLL487"/>
      <c r="FLM487"/>
      <c r="FLN487"/>
      <c r="FLO487"/>
      <c r="FLP487"/>
      <c r="FLQ487"/>
      <c r="FLR487"/>
      <c r="FLS487"/>
      <c r="FLT487"/>
      <c r="FLU487"/>
      <c r="FLV487"/>
      <c r="FLW487"/>
      <c r="FLX487"/>
      <c r="FLY487"/>
      <c r="FLZ487"/>
      <c r="FMA487"/>
      <c r="FMB487"/>
      <c r="FMC487"/>
      <c r="FMD487"/>
      <c r="FME487"/>
      <c r="FMF487"/>
      <c r="FMG487"/>
      <c r="FMH487"/>
      <c r="FMI487"/>
      <c r="FMJ487"/>
      <c r="FMK487"/>
      <c r="FML487"/>
      <c r="FMM487"/>
      <c r="FMN487"/>
      <c r="FMO487"/>
      <c r="FMP487"/>
      <c r="FMQ487"/>
      <c r="FMR487"/>
      <c r="FMS487"/>
      <c r="FMT487"/>
      <c r="FMU487"/>
      <c r="FMV487"/>
      <c r="FMW487"/>
      <c r="FMX487"/>
      <c r="FMY487"/>
      <c r="FMZ487"/>
      <c r="FNA487"/>
      <c r="FNB487"/>
      <c r="FNC487"/>
      <c r="FND487"/>
      <c r="FNE487"/>
      <c r="FNF487"/>
      <c r="FNG487"/>
      <c r="FNH487"/>
      <c r="FNI487"/>
      <c r="FNJ487"/>
      <c r="FNK487"/>
      <c r="FNL487"/>
      <c r="FNM487"/>
      <c r="FNN487"/>
      <c r="FNO487"/>
      <c r="FNP487"/>
      <c r="FNQ487"/>
      <c r="FNR487"/>
      <c r="FNS487"/>
      <c r="FNT487"/>
      <c r="FNU487"/>
      <c r="FNV487"/>
      <c r="FNW487"/>
      <c r="FNX487"/>
      <c r="FNY487"/>
      <c r="FNZ487"/>
      <c r="FOA487"/>
      <c r="FOB487"/>
      <c r="FOC487"/>
      <c r="FOD487"/>
      <c r="FOE487"/>
      <c r="FOF487"/>
      <c r="FOG487"/>
      <c r="FOH487"/>
      <c r="FOI487"/>
      <c r="FOJ487"/>
      <c r="FOK487"/>
      <c r="FOL487"/>
      <c r="FOM487"/>
      <c r="FON487"/>
      <c r="FOO487"/>
      <c r="FOP487"/>
      <c r="FOQ487"/>
      <c r="FOR487"/>
      <c r="FOS487"/>
      <c r="FOT487"/>
      <c r="FOU487"/>
      <c r="FOV487"/>
      <c r="FOW487"/>
      <c r="FOX487"/>
      <c r="FOY487"/>
      <c r="FOZ487"/>
      <c r="FPA487"/>
      <c r="FPB487"/>
      <c r="FPC487"/>
      <c r="FPD487"/>
      <c r="FPE487"/>
      <c r="FPF487"/>
      <c r="FPG487"/>
      <c r="FPH487"/>
      <c r="FPI487"/>
      <c r="FPJ487"/>
      <c r="FPK487"/>
      <c r="FPL487"/>
      <c r="FPM487"/>
      <c r="FPN487"/>
      <c r="FPO487"/>
      <c r="FPP487"/>
      <c r="FPQ487"/>
      <c r="FPR487"/>
      <c r="FPS487"/>
      <c r="FPT487"/>
      <c r="FPU487"/>
      <c r="FPV487"/>
      <c r="FPW487"/>
      <c r="FPX487"/>
      <c r="FPY487"/>
      <c r="FPZ487"/>
      <c r="FQA487"/>
      <c r="FQB487"/>
      <c r="FQC487"/>
      <c r="FQD487"/>
      <c r="FQE487"/>
      <c r="FQF487"/>
      <c r="FQG487"/>
      <c r="FQH487"/>
      <c r="FQI487"/>
      <c r="FQJ487"/>
      <c r="FQK487"/>
      <c r="FQL487"/>
      <c r="FQM487"/>
      <c r="FQN487"/>
      <c r="FQO487"/>
      <c r="FQP487"/>
      <c r="FQQ487"/>
      <c r="FQR487"/>
      <c r="FQS487"/>
      <c r="FQT487"/>
      <c r="FQU487"/>
      <c r="FQV487"/>
      <c r="FQW487"/>
      <c r="FQX487"/>
      <c r="FQY487"/>
      <c r="FQZ487"/>
      <c r="FRA487"/>
      <c r="FRB487"/>
      <c r="FRC487"/>
      <c r="FRD487"/>
      <c r="FRE487"/>
      <c r="FRF487"/>
      <c r="FRG487"/>
      <c r="FRH487"/>
      <c r="FRI487"/>
      <c r="FRJ487"/>
      <c r="FRK487"/>
      <c r="FRL487"/>
      <c r="FRM487"/>
      <c r="FRN487"/>
      <c r="FRO487"/>
      <c r="FRP487"/>
      <c r="FRQ487"/>
      <c r="FRR487"/>
      <c r="FRS487"/>
      <c r="FRT487"/>
      <c r="FRU487"/>
      <c r="FRV487"/>
      <c r="FRW487"/>
      <c r="FRX487"/>
      <c r="FRY487"/>
      <c r="FRZ487"/>
      <c r="FSA487"/>
      <c r="FSB487"/>
      <c r="FSC487"/>
      <c r="FSD487"/>
      <c r="FSE487"/>
      <c r="FSF487"/>
      <c r="FSG487"/>
      <c r="FSH487"/>
      <c r="FSI487"/>
      <c r="FSJ487"/>
      <c r="FSK487"/>
      <c r="FSL487"/>
      <c r="FSM487"/>
      <c r="FSN487"/>
      <c r="FSO487"/>
      <c r="FSP487"/>
      <c r="FSQ487"/>
      <c r="FSR487"/>
      <c r="FSS487"/>
      <c r="FST487"/>
      <c r="FSU487"/>
      <c r="FSV487"/>
      <c r="FSW487"/>
      <c r="FSX487"/>
      <c r="FSY487"/>
      <c r="FSZ487"/>
      <c r="FTA487"/>
      <c r="FTB487"/>
      <c r="FTC487"/>
      <c r="FTD487"/>
      <c r="FTE487"/>
      <c r="FTF487"/>
      <c r="FTG487"/>
      <c r="FTH487"/>
      <c r="FTI487"/>
      <c r="FTJ487"/>
      <c r="FTK487"/>
      <c r="FTL487"/>
      <c r="FTM487"/>
      <c r="FTN487"/>
      <c r="FTO487"/>
      <c r="FTP487"/>
      <c r="FTQ487"/>
      <c r="FTR487"/>
      <c r="FTS487"/>
      <c r="FTT487"/>
      <c r="FTU487"/>
      <c r="FTV487"/>
      <c r="FTW487"/>
      <c r="FTX487"/>
      <c r="FTY487"/>
      <c r="FTZ487"/>
      <c r="FUA487"/>
      <c r="FUB487"/>
      <c r="FUC487"/>
      <c r="FUD487"/>
      <c r="FUE487"/>
      <c r="FUF487"/>
      <c r="FUG487"/>
      <c r="FUH487"/>
      <c r="FUI487"/>
      <c r="FUJ487"/>
      <c r="FUK487"/>
      <c r="FUL487"/>
      <c r="FUM487"/>
      <c r="FUN487"/>
      <c r="FUO487"/>
      <c r="FUP487"/>
      <c r="FUQ487"/>
      <c r="FUR487"/>
      <c r="FUS487"/>
      <c r="FUT487"/>
      <c r="FUU487"/>
      <c r="FUV487"/>
      <c r="FUW487"/>
      <c r="FUX487"/>
      <c r="FUY487"/>
      <c r="FUZ487"/>
      <c r="FVA487"/>
      <c r="FVB487"/>
      <c r="FVC487"/>
      <c r="FVD487"/>
      <c r="FVE487"/>
      <c r="FVF487"/>
      <c r="FVG487"/>
      <c r="FVH487"/>
      <c r="FVI487"/>
      <c r="FVJ487"/>
      <c r="FVK487"/>
      <c r="FVL487"/>
      <c r="FVM487"/>
      <c r="FVN487"/>
      <c r="FVO487"/>
      <c r="FVP487"/>
      <c r="FVQ487"/>
      <c r="FVR487"/>
      <c r="FVS487"/>
      <c r="FVT487"/>
      <c r="FVU487"/>
      <c r="FVV487"/>
      <c r="FVW487"/>
      <c r="FVX487"/>
      <c r="FVY487"/>
      <c r="FVZ487"/>
      <c r="FWA487"/>
      <c r="FWB487"/>
      <c r="FWC487"/>
      <c r="FWD487"/>
      <c r="FWE487"/>
      <c r="FWF487"/>
      <c r="FWG487"/>
      <c r="FWH487"/>
      <c r="FWI487"/>
      <c r="FWJ487"/>
      <c r="FWK487"/>
      <c r="FWL487"/>
      <c r="FWM487"/>
      <c r="FWN487"/>
      <c r="FWO487"/>
      <c r="FWP487"/>
      <c r="FWQ487"/>
      <c r="FWR487"/>
      <c r="FWS487"/>
      <c r="FWT487"/>
      <c r="FWU487"/>
      <c r="FWV487"/>
      <c r="FWW487"/>
      <c r="FWX487"/>
      <c r="FWY487"/>
      <c r="FWZ487"/>
      <c r="FXA487"/>
      <c r="FXB487"/>
      <c r="FXC487"/>
      <c r="FXD487"/>
      <c r="FXE487"/>
      <c r="FXF487"/>
      <c r="FXG487"/>
      <c r="FXH487"/>
      <c r="FXI487"/>
      <c r="FXJ487"/>
      <c r="FXK487"/>
      <c r="FXL487"/>
      <c r="FXM487"/>
      <c r="FXN487"/>
      <c r="FXO487"/>
      <c r="FXP487"/>
      <c r="FXQ487"/>
      <c r="FXR487"/>
      <c r="FXS487"/>
      <c r="FXT487"/>
      <c r="FXU487"/>
      <c r="FXV487"/>
      <c r="FXW487"/>
      <c r="FXX487"/>
      <c r="FXY487"/>
      <c r="FXZ487"/>
      <c r="FYA487"/>
      <c r="FYB487"/>
      <c r="FYC487"/>
      <c r="FYD487"/>
      <c r="FYE487"/>
      <c r="FYF487"/>
      <c r="FYG487"/>
      <c r="FYH487"/>
      <c r="FYI487"/>
      <c r="FYJ487"/>
      <c r="FYK487"/>
      <c r="FYL487"/>
      <c r="FYM487"/>
      <c r="FYN487"/>
      <c r="FYO487"/>
      <c r="FYP487"/>
      <c r="FYQ487"/>
      <c r="FYR487"/>
      <c r="FYS487"/>
      <c r="FYT487"/>
      <c r="FYU487"/>
      <c r="FYV487"/>
      <c r="FYW487"/>
      <c r="FYX487"/>
      <c r="FYY487"/>
      <c r="FYZ487"/>
      <c r="FZA487"/>
      <c r="FZB487"/>
      <c r="FZC487"/>
      <c r="FZD487"/>
      <c r="FZE487"/>
      <c r="FZF487"/>
      <c r="FZG487"/>
      <c r="FZH487"/>
      <c r="FZI487"/>
      <c r="FZJ487"/>
      <c r="FZK487"/>
      <c r="FZL487"/>
      <c r="FZM487"/>
      <c r="FZN487"/>
      <c r="FZO487"/>
      <c r="FZP487"/>
      <c r="FZQ487"/>
      <c r="FZR487"/>
      <c r="FZS487"/>
      <c r="FZT487"/>
      <c r="FZU487"/>
      <c r="FZV487"/>
      <c r="FZW487"/>
      <c r="FZX487"/>
      <c r="FZY487"/>
      <c r="FZZ487"/>
      <c r="GAA487"/>
      <c r="GAB487"/>
      <c r="GAC487"/>
      <c r="GAD487"/>
      <c r="GAE487"/>
      <c r="GAF487"/>
      <c r="GAG487"/>
      <c r="GAH487"/>
      <c r="GAI487"/>
      <c r="GAJ487"/>
      <c r="GAK487"/>
      <c r="GAL487"/>
      <c r="GAM487"/>
      <c r="GAN487"/>
      <c r="GAO487"/>
      <c r="GAP487"/>
      <c r="GAQ487"/>
      <c r="GAR487"/>
      <c r="GAS487"/>
      <c r="GAT487"/>
      <c r="GAU487"/>
      <c r="GAV487"/>
      <c r="GAW487"/>
      <c r="GAX487"/>
      <c r="GAY487"/>
      <c r="GAZ487"/>
      <c r="GBA487"/>
      <c r="GBB487"/>
      <c r="GBC487"/>
      <c r="GBD487"/>
      <c r="GBE487"/>
      <c r="GBF487"/>
      <c r="GBG487"/>
      <c r="GBH487"/>
      <c r="GBI487"/>
      <c r="GBJ487"/>
      <c r="GBK487"/>
      <c r="GBL487"/>
      <c r="GBM487"/>
      <c r="GBN487"/>
      <c r="GBO487"/>
      <c r="GBP487"/>
      <c r="GBQ487"/>
      <c r="GBR487"/>
      <c r="GBS487"/>
      <c r="GBT487"/>
      <c r="GBU487"/>
      <c r="GBV487"/>
      <c r="GBW487"/>
      <c r="GBX487"/>
      <c r="GBY487"/>
      <c r="GBZ487"/>
      <c r="GCA487"/>
      <c r="GCB487"/>
      <c r="GCC487"/>
      <c r="GCD487"/>
      <c r="GCE487"/>
      <c r="GCF487"/>
      <c r="GCG487"/>
      <c r="GCH487"/>
      <c r="GCI487"/>
      <c r="GCJ487"/>
      <c r="GCK487"/>
      <c r="GCL487"/>
      <c r="GCM487"/>
      <c r="GCN487"/>
      <c r="GCO487"/>
      <c r="GCP487"/>
      <c r="GCQ487"/>
      <c r="GCR487"/>
      <c r="GCS487"/>
      <c r="GCT487"/>
      <c r="GCU487"/>
      <c r="GCV487"/>
      <c r="GCW487"/>
      <c r="GCX487"/>
      <c r="GCY487"/>
      <c r="GCZ487"/>
      <c r="GDA487"/>
      <c r="GDB487"/>
      <c r="GDC487"/>
      <c r="GDD487"/>
      <c r="GDE487"/>
      <c r="GDF487"/>
      <c r="GDG487"/>
      <c r="GDH487"/>
      <c r="GDI487"/>
      <c r="GDJ487"/>
      <c r="GDK487"/>
      <c r="GDL487"/>
      <c r="GDM487"/>
      <c r="GDN487"/>
      <c r="GDO487"/>
      <c r="GDP487"/>
      <c r="GDQ487"/>
      <c r="GDR487"/>
      <c r="GDS487"/>
      <c r="GDT487"/>
      <c r="GDU487"/>
      <c r="GDV487"/>
      <c r="GDW487"/>
      <c r="GDX487"/>
      <c r="GDY487"/>
      <c r="GDZ487"/>
      <c r="GEA487"/>
      <c r="GEB487"/>
      <c r="GEC487"/>
      <c r="GED487"/>
      <c r="GEE487"/>
      <c r="GEF487"/>
      <c r="GEG487"/>
      <c r="GEH487"/>
      <c r="GEI487"/>
      <c r="GEJ487"/>
      <c r="GEK487"/>
      <c r="GEL487"/>
      <c r="GEM487"/>
      <c r="GEN487"/>
      <c r="GEO487"/>
      <c r="GEP487"/>
      <c r="GEQ487"/>
      <c r="GER487"/>
      <c r="GES487"/>
      <c r="GET487"/>
      <c r="GEU487"/>
      <c r="GEV487"/>
      <c r="GEW487"/>
      <c r="GEX487"/>
      <c r="GEY487"/>
      <c r="GEZ487"/>
      <c r="GFA487"/>
      <c r="GFB487"/>
      <c r="GFC487"/>
      <c r="GFD487"/>
      <c r="GFE487"/>
      <c r="GFF487"/>
      <c r="GFG487"/>
      <c r="GFH487"/>
      <c r="GFI487"/>
      <c r="GFJ487"/>
      <c r="GFK487"/>
      <c r="GFL487"/>
      <c r="GFM487"/>
      <c r="GFN487"/>
      <c r="GFO487"/>
      <c r="GFP487"/>
      <c r="GFQ487"/>
      <c r="GFR487"/>
      <c r="GFS487"/>
      <c r="GFT487"/>
      <c r="GFU487"/>
      <c r="GFV487"/>
      <c r="GFW487"/>
      <c r="GFX487"/>
      <c r="GFY487"/>
      <c r="GFZ487"/>
      <c r="GGA487"/>
      <c r="GGB487"/>
      <c r="GGC487"/>
      <c r="GGD487"/>
      <c r="GGE487"/>
      <c r="GGF487"/>
      <c r="GGG487"/>
      <c r="GGH487"/>
      <c r="GGI487"/>
      <c r="GGJ487"/>
      <c r="GGK487"/>
      <c r="GGL487"/>
      <c r="GGM487"/>
      <c r="GGN487"/>
      <c r="GGO487"/>
      <c r="GGP487"/>
      <c r="GGQ487"/>
      <c r="GGR487"/>
      <c r="GGS487"/>
      <c r="GGT487"/>
      <c r="GGU487"/>
      <c r="GGV487"/>
      <c r="GGW487"/>
      <c r="GGX487"/>
      <c r="GGY487"/>
      <c r="GGZ487"/>
      <c r="GHA487"/>
      <c r="GHB487"/>
      <c r="GHC487"/>
      <c r="GHD487"/>
      <c r="GHE487"/>
      <c r="GHF487"/>
      <c r="GHG487"/>
      <c r="GHH487"/>
      <c r="GHI487"/>
      <c r="GHJ487"/>
      <c r="GHK487"/>
      <c r="GHL487"/>
      <c r="GHM487"/>
      <c r="GHN487"/>
      <c r="GHO487"/>
      <c r="GHP487"/>
      <c r="GHQ487"/>
      <c r="GHR487"/>
      <c r="GHS487"/>
      <c r="GHT487"/>
      <c r="GHU487"/>
      <c r="GHV487"/>
      <c r="GHW487"/>
      <c r="GHX487"/>
      <c r="GHY487"/>
      <c r="GHZ487"/>
      <c r="GIA487"/>
      <c r="GIB487"/>
      <c r="GIC487"/>
      <c r="GID487"/>
      <c r="GIE487"/>
      <c r="GIF487"/>
      <c r="GIG487"/>
      <c r="GIH487"/>
      <c r="GII487"/>
      <c r="GIJ487"/>
      <c r="GIK487"/>
      <c r="GIL487"/>
      <c r="GIM487"/>
      <c r="GIN487"/>
      <c r="GIO487"/>
      <c r="GIP487"/>
      <c r="GIQ487"/>
      <c r="GIR487"/>
      <c r="GIS487"/>
      <c r="GIT487"/>
      <c r="GIU487"/>
      <c r="GIV487"/>
      <c r="GIW487"/>
      <c r="GIX487"/>
      <c r="GIY487"/>
      <c r="GIZ487"/>
      <c r="GJA487"/>
      <c r="GJB487"/>
      <c r="GJC487"/>
      <c r="GJD487"/>
      <c r="GJE487"/>
      <c r="GJF487"/>
      <c r="GJG487"/>
      <c r="GJH487"/>
      <c r="GJI487"/>
      <c r="GJJ487"/>
      <c r="GJK487"/>
      <c r="GJL487"/>
      <c r="GJM487"/>
      <c r="GJN487"/>
      <c r="GJO487"/>
      <c r="GJP487"/>
      <c r="GJQ487"/>
      <c r="GJR487"/>
      <c r="GJS487"/>
      <c r="GJT487"/>
      <c r="GJU487"/>
      <c r="GJV487"/>
      <c r="GJW487"/>
      <c r="GJX487"/>
      <c r="GJY487"/>
      <c r="GJZ487"/>
      <c r="GKA487"/>
      <c r="GKB487"/>
      <c r="GKC487"/>
      <c r="GKD487"/>
      <c r="GKE487"/>
      <c r="GKF487"/>
      <c r="GKG487"/>
      <c r="GKH487"/>
      <c r="GKI487"/>
      <c r="GKJ487"/>
      <c r="GKK487"/>
      <c r="GKL487"/>
      <c r="GKM487"/>
      <c r="GKN487"/>
      <c r="GKO487"/>
      <c r="GKP487"/>
      <c r="GKQ487"/>
      <c r="GKR487"/>
      <c r="GKS487"/>
      <c r="GKT487"/>
      <c r="GKU487"/>
      <c r="GKV487"/>
      <c r="GKW487"/>
      <c r="GKX487"/>
      <c r="GKY487"/>
      <c r="GKZ487"/>
      <c r="GLA487"/>
      <c r="GLB487"/>
      <c r="GLC487"/>
      <c r="GLD487"/>
      <c r="GLE487"/>
      <c r="GLF487"/>
      <c r="GLG487"/>
      <c r="GLH487"/>
      <c r="GLI487"/>
      <c r="GLJ487"/>
      <c r="GLK487"/>
      <c r="GLL487"/>
      <c r="GLM487"/>
      <c r="GLN487"/>
      <c r="GLO487"/>
      <c r="GLP487"/>
      <c r="GLQ487"/>
      <c r="GLR487"/>
      <c r="GLS487"/>
      <c r="GLT487"/>
      <c r="GLU487"/>
      <c r="GLV487"/>
      <c r="GLW487"/>
      <c r="GLX487"/>
      <c r="GLY487"/>
      <c r="GLZ487"/>
      <c r="GMA487"/>
      <c r="GMB487"/>
      <c r="GMC487"/>
      <c r="GMD487"/>
      <c r="GME487"/>
      <c r="GMF487"/>
      <c r="GMG487"/>
      <c r="GMH487"/>
      <c r="GMI487"/>
      <c r="GMJ487"/>
      <c r="GMK487"/>
      <c r="GML487"/>
      <c r="GMM487"/>
      <c r="GMN487"/>
      <c r="GMO487"/>
      <c r="GMP487"/>
      <c r="GMQ487"/>
      <c r="GMR487"/>
      <c r="GMS487"/>
      <c r="GMT487"/>
      <c r="GMU487"/>
      <c r="GMV487"/>
      <c r="GMW487"/>
      <c r="GMX487"/>
      <c r="GMY487"/>
      <c r="GMZ487"/>
      <c r="GNA487"/>
      <c r="GNB487"/>
      <c r="GNC487"/>
      <c r="GND487"/>
      <c r="GNE487"/>
      <c r="GNF487"/>
      <c r="GNG487"/>
      <c r="GNH487"/>
      <c r="GNI487"/>
      <c r="GNJ487"/>
      <c r="GNK487"/>
      <c r="GNL487"/>
      <c r="GNM487"/>
      <c r="GNN487"/>
      <c r="GNO487"/>
      <c r="GNP487"/>
      <c r="GNQ487"/>
      <c r="GNR487"/>
      <c r="GNS487"/>
      <c r="GNT487"/>
      <c r="GNU487"/>
      <c r="GNV487"/>
      <c r="GNW487"/>
      <c r="GNX487"/>
      <c r="GNY487"/>
      <c r="GNZ487"/>
      <c r="GOA487"/>
      <c r="GOB487"/>
      <c r="GOC487"/>
      <c r="GOD487"/>
      <c r="GOE487"/>
      <c r="GOF487"/>
      <c r="GOG487"/>
      <c r="GOH487"/>
      <c r="GOI487"/>
      <c r="GOJ487"/>
      <c r="GOK487"/>
      <c r="GOL487"/>
      <c r="GOM487"/>
      <c r="GON487"/>
      <c r="GOO487"/>
      <c r="GOP487"/>
      <c r="GOQ487"/>
      <c r="GOR487"/>
      <c r="GOS487"/>
      <c r="GOT487"/>
      <c r="GOU487"/>
      <c r="GOV487"/>
      <c r="GOW487"/>
      <c r="GOX487"/>
      <c r="GOY487"/>
      <c r="GOZ487"/>
      <c r="GPA487"/>
      <c r="GPB487"/>
      <c r="GPC487"/>
      <c r="GPD487"/>
      <c r="GPE487"/>
      <c r="GPF487"/>
      <c r="GPG487"/>
      <c r="GPH487"/>
      <c r="GPI487"/>
      <c r="GPJ487"/>
      <c r="GPK487"/>
      <c r="GPL487"/>
      <c r="GPM487"/>
      <c r="GPN487"/>
      <c r="GPO487"/>
      <c r="GPP487"/>
      <c r="GPQ487"/>
      <c r="GPR487"/>
      <c r="GPS487"/>
      <c r="GPT487"/>
      <c r="GPU487"/>
      <c r="GPV487"/>
      <c r="GPW487"/>
      <c r="GPX487"/>
      <c r="GPY487"/>
      <c r="GPZ487"/>
      <c r="GQA487"/>
      <c r="GQB487"/>
      <c r="GQC487"/>
      <c r="GQD487"/>
      <c r="GQE487"/>
      <c r="GQF487"/>
      <c r="GQG487"/>
      <c r="GQH487"/>
      <c r="GQI487"/>
      <c r="GQJ487"/>
      <c r="GQK487"/>
      <c r="GQL487"/>
      <c r="GQM487"/>
      <c r="GQN487"/>
      <c r="GQO487"/>
      <c r="GQP487"/>
      <c r="GQQ487"/>
      <c r="GQR487"/>
      <c r="GQS487"/>
      <c r="GQT487"/>
      <c r="GQU487"/>
      <c r="GQV487"/>
      <c r="GQW487"/>
      <c r="GQX487"/>
      <c r="GQY487"/>
      <c r="GQZ487"/>
      <c r="GRA487"/>
      <c r="GRB487"/>
      <c r="GRC487"/>
      <c r="GRD487"/>
      <c r="GRE487"/>
      <c r="GRF487"/>
      <c r="GRG487"/>
      <c r="GRH487"/>
      <c r="GRI487"/>
      <c r="GRJ487"/>
      <c r="GRK487"/>
      <c r="GRL487"/>
      <c r="GRM487"/>
      <c r="GRN487"/>
      <c r="GRO487"/>
      <c r="GRP487"/>
      <c r="GRQ487"/>
      <c r="GRR487"/>
      <c r="GRS487"/>
      <c r="GRT487"/>
      <c r="GRU487"/>
      <c r="GRV487"/>
      <c r="GRW487"/>
      <c r="GRX487"/>
      <c r="GRY487"/>
      <c r="GRZ487"/>
      <c r="GSA487"/>
      <c r="GSB487"/>
      <c r="GSC487"/>
      <c r="GSD487"/>
      <c r="GSE487"/>
      <c r="GSF487"/>
      <c r="GSG487"/>
      <c r="GSH487"/>
      <c r="GSI487"/>
      <c r="GSJ487"/>
      <c r="GSK487"/>
      <c r="GSL487"/>
      <c r="GSM487"/>
      <c r="GSN487"/>
      <c r="GSO487"/>
      <c r="GSP487"/>
      <c r="GSQ487"/>
      <c r="GSR487"/>
      <c r="GSS487"/>
      <c r="GST487"/>
      <c r="GSU487"/>
      <c r="GSV487"/>
      <c r="GSW487"/>
      <c r="GSX487"/>
      <c r="GSY487"/>
      <c r="GSZ487"/>
      <c r="GTA487"/>
      <c r="GTB487"/>
      <c r="GTC487"/>
      <c r="GTD487"/>
      <c r="GTE487"/>
      <c r="GTF487"/>
      <c r="GTG487"/>
      <c r="GTH487"/>
      <c r="GTI487"/>
      <c r="GTJ487"/>
      <c r="GTK487"/>
      <c r="GTL487"/>
      <c r="GTM487"/>
      <c r="GTN487"/>
      <c r="GTO487"/>
      <c r="GTP487"/>
      <c r="GTQ487"/>
      <c r="GTR487"/>
      <c r="GTS487"/>
      <c r="GTT487"/>
      <c r="GTU487"/>
      <c r="GTV487"/>
      <c r="GTW487"/>
      <c r="GTX487"/>
      <c r="GTY487"/>
      <c r="GTZ487"/>
      <c r="GUA487"/>
      <c r="GUB487"/>
      <c r="GUC487"/>
      <c r="GUD487"/>
      <c r="GUE487"/>
      <c r="GUF487"/>
      <c r="GUG487"/>
      <c r="GUH487"/>
      <c r="GUI487"/>
      <c r="GUJ487"/>
      <c r="GUK487"/>
      <c r="GUL487"/>
      <c r="GUM487"/>
      <c r="GUN487"/>
      <c r="GUO487"/>
      <c r="GUP487"/>
      <c r="GUQ487"/>
      <c r="GUR487"/>
      <c r="GUS487"/>
      <c r="GUT487"/>
      <c r="GUU487"/>
      <c r="GUV487"/>
      <c r="GUW487"/>
      <c r="GUX487"/>
      <c r="GUY487"/>
      <c r="GUZ487"/>
      <c r="GVA487"/>
      <c r="GVB487"/>
      <c r="GVC487"/>
      <c r="GVD487"/>
      <c r="GVE487"/>
      <c r="GVF487"/>
      <c r="GVG487"/>
      <c r="GVH487"/>
      <c r="GVI487"/>
      <c r="GVJ487"/>
      <c r="GVK487"/>
      <c r="GVL487"/>
      <c r="GVM487"/>
      <c r="GVN487"/>
      <c r="GVO487"/>
      <c r="GVP487"/>
      <c r="GVQ487"/>
      <c r="GVR487"/>
      <c r="GVS487"/>
      <c r="GVT487"/>
      <c r="GVU487"/>
      <c r="GVV487"/>
      <c r="GVW487"/>
      <c r="GVX487"/>
      <c r="GVY487"/>
      <c r="GVZ487"/>
      <c r="GWA487"/>
      <c r="GWB487"/>
      <c r="GWC487"/>
      <c r="GWD487"/>
      <c r="GWE487"/>
      <c r="GWF487"/>
      <c r="GWG487"/>
      <c r="GWH487"/>
      <c r="GWI487"/>
      <c r="GWJ487"/>
      <c r="GWK487"/>
      <c r="GWL487"/>
      <c r="GWM487"/>
      <c r="GWN487"/>
      <c r="GWO487"/>
      <c r="GWP487"/>
      <c r="GWQ487"/>
      <c r="GWR487"/>
      <c r="GWS487"/>
      <c r="GWT487"/>
      <c r="GWU487"/>
      <c r="GWV487"/>
      <c r="GWW487"/>
      <c r="GWX487"/>
      <c r="GWY487"/>
      <c r="GWZ487"/>
      <c r="GXA487"/>
      <c r="GXB487"/>
      <c r="GXC487"/>
      <c r="GXD487"/>
      <c r="GXE487"/>
      <c r="GXF487"/>
      <c r="GXG487"/>
      <c r="GXH487"/>
      <c r="GXI487"/>
      <c r="GXJ487"/>
      <c r="GXK487"/>
      <c r="GXL487"/>
      <c r="GXM487"/>
      <c r="GXN487"/>
      <c r="GXO487"/>
      <c r="GXP487"/>
      <c r="GXQ487"/>
      <c r="GXR487"/>
      <c r="GXS487"/>
      <c r="GXT487"/>
      <c r="GXU487"/>
      <c r="GXV487"/>
      <c r="GXW487"/>
      <c r="GXX487"/>
      <c r="GXY487"/>
      <c r="GXZ487"/>
      <c r="GYA487"/>
      <c r="GYB487"/>
      <c r="GYC487"/>
      <c r="GYD487"/>
      <c r="GYE487"/>
      <c r="GYF487"/>
      <c r="GYG487"/>
      <c r="GYH487"/>
      <c r="GYI487"/>
      <c r="GYJ487"/>
      <c r="GYK487"/>
      <c r="GYL487"/>
      <c r="GYM487"/>
      <c r="GYN487"/>
      <c r="GYO487"/>
      <c r="GYP487"/>
      <c r="GYQ487"/>
      <c r="GYR487"/>
      <c r="GYS487"/>
      <c r="GYT487"/>
      <c r="GYU487"/>
      <c r="GYV487"/>
      <c r="GYW487"/>
      <c r="GYX487"/>
      <c r="GYY487"/>
      <c r="GYZ487"/>
      <c r="GZA487"/>
      <c r="GZB487"/>
      <c r="GZC487"/>
      <c r="GZD487"/>
      <c r="GZE487"/>
      <c r="GZF487"/>
      <c r="GZG487"/>
      <c r="GZH487"/>
      <c r="GZI487"/>
      <c r="GZJ487"/>
      <c r="GZK487"/>
      <c r="GZL487"/>
      <c r="GZM487"/>
      <c r="GZN487"/>
      <c r="GZO487"/>
      <c r="GZP487"/>
      <c r="GZQ487"/>
      <c r="GZR487"/>
      <c r="GZS487"/>
      <c r="GZT487"/>
      <c r="GZU487"/>
      <c r="GZV487"/>
      <c r="GZW487"/>
      <c r="GZX487"/>
      <c r="GZY487"/>
      <c r="GZZ487"/>
      <c r="HAA487"/>
      <c r="HAB487"/>
      <c r="HAC487"/>
      <c r="HAD487"/>
      <c r="HAE487"/>
      <c r="HAF487"/>
      <c r="HAG487"/>
      <c r="HAH487"/>
      <c r="HAI487"/>
      <c r="HAJ487"/>
      <c r="HAK487"/>
      <c r="HAL487"/>
      <c r="HAM487"/>
      <c r="HAN487"/>
      <c r="HAO487"/>
      <c r="HAP487"/>
      <c r="HAQ487"/>
      <c r="HAR487"/>
      <c r="HAS487"/>
      <c r="HAT487"/>
      <c r="HAU487"/>
      <c r="HAV487"/>
      <c r="HAW487"/>
      <c r="HAX487"/>
      <c r="HAY487"/>
      <c r="HAZ487"/>
      <c r="HBA487"/>
      <c r="HBB487"/>
      <c r="HBC487"/>
      <c r="HBD487"/>
      <c r="HBE487"/>
      <c r="HBF487"/>
      <c r="HBG487"/>
      <c r="HBH487"/>
      <c r="HBI487"/>
      <c r="HBJ487"/>
      <c r="HBK487"/>
      <c r="HBL487"/>
      <c r="HBM487"/>
      <c r="HBN487"/>
      <c r="HBO487"/>
      <c r="HBP487"/>
      <c r="HBQ487"/>
      <c r="HBR487"/>
      <c r="HBS487"/>
      <c r="HBT487"/>
      <c r="HBU487"/>
      <c r="HBV487"/>
      <c r="HBW487"/>
      <c r="HBX487"/>
      <c r="HBY487"/>
      <c r="HBZ487"/>
      <c r="HCA487"/>
      <c r="HCB487"/>
      <c r="HCC487"/>
      <c r="HCD487"/>
      <c r="HCE487"/>
      <c r="HCF487"/>
      <c r="HCG487"/>
      <c r="HCH487"/>
      <c r="HCI487"/>
      <c r="HCJ487"/>
      <c r="HCK487"/>
      <c r="HCL487"/>
      <c r="HCM487"/>
      <c r="HCN487"/>
      <c r="HCO487"/>
      <c r="HCP487"/>
      <c r="HCQ487"/>
      <c r="HCR487"/>
      <c r="HCS487"/>
      <c r="HCT487"/>
      <c r="HCU487"/>
      <c r="HCV487"/>
      <c r="HCW487"/>
      <c r="HCX487"/>
      <c r="HCY487"/>
      <c r="HCZ487"/>
      <c r="HDA487"/>
      <c r="HDB487"/>
      <c r="HDC487"/>
      <c r="HDD487"/>
      <c r="HDE487"/>
      <c r="HDF487"/>
      <c r="HDG487"/>
      <c r="HDH487"/>
      <c r="HDI487"/>
      <c r="HDJ487"/>
      <c r="HDK487"/>
      <c r="HDL487"/>
      <c r="HDM487"/>
      <c r="HDN487"/>
      <c r="HDO487"/>
      <c r="HDP487"/>
      <c r="HDQ487"/>
      <c r="HDR487"/>
      <c r="HDS487"/>
      <c r="HDT487"/>
      <c r="HDU487"/>
      <c r="HDV487"/>
      <c r="HDW487"/>
      <c r="HDX487"/>
      <c r="HDY487"/>
      <c r="HDZ487"/>
      <c r="HEA487"/>
      <c r="HEB487"/>
      <c r="HEC487"/>
      <c r="HED487"/>
      <c r="HEE487"/>
      <c r="HEF487"/>
      <c r="HEG487"/>
      <c r="HEH487"/>
      <c r="HEI487"/>
      <c r="HEJ487"/>
      <c r="HEK487"/>
      <c r="HEL487"/>
      <c r="HEM487"/>
      <c r="HEN487"/>
      <c r="HEO487"/>
      <c r="HEP487"/>
      <c r="HEQ487"/>
      <c r="HER487"/>
      <c r="HES487"/>
      <c r="HET487"/>
      <c r="HEU487"/>
      <c r="HEV487"/>
      <c r="HEW487"/>
      <c r="HEX487"/>
      <c r="HEY487"/>
      <c r="HEZ487"/>
      <c r="HFA487"/>
      <c r="HFB487"/>
      <c r="HFC487"/>
      <c r="HFD487"/>
      <c r="HFE487"/>
      <c r="HFF487"/>
      <c r="HFG487"/>
      <c r="HFH487"/>
      <c r="HFI487"/>
      <c r="HFJ487"/>
      <c r="HFK487"/>
      <c r="HFL487"/>
      <c r="HFM487"/>
      <c r="HFN487"/>
      <c r="HFO487"/>
      <c r="HFP487"/>
      <c r="HFQ487"/>
      <c r="HFR487"/>
      <c r="HFS487"/>
      <c r="HFT487"/>
      <c r="HFU487"/>
      <c r="HFV487"/>
      <c r="HFW487"/>
      <c r="HFX487"/>
      <c r="HFY487"/>
      <c r="HFZ487"/>
      <c r="HGA487"/>
      <c r="HGB487"/>
      <c r="HGC487"/>
      <c r="HGD487"/>
      <c r="HGE487"/>
      <c r="HGF487"/>
      <c r="HGG487"/>
      <c r="HGH487"/>
      <c r="HGI487"/>
      <c r="HGJ487"/>
      <c r="HGK487"/>
      <c r="HGL487"/>
      <c r="HGM487"/>
      <c r="HGN487"/>
      <c r="HGO487"/>
      <c r="HGP487"/>
      <c r="HGQ487"/>
      <c r="HGR487"/>
      <c r="HGS487"/>
      <c r="HGT487"/>
      <c r="HGU487"/>
      <c r="HGV487"/>
      <c r="HGW487"/>
      <c r="HGX487"/>
      <c r="HGY487"/>
      <c r="HGZ487"/>
      <c r="HHA487"/>
      <c r="HHB487"/>
      <c r="HHC487"/>
      <c r="HHD487"/>
      <c r="HHE487"/>
      <c r="HHF487"/>
      <c r="HHG487"/>
      <c r="HHH487"/>
      <c r="HHI487"/>
      <c r="HHJ487"/>
      <c r="HHK487"/>
      <c r="HHL487"/>
      <c r="HHM487"/>
      <c r="HHN487"/>
      <c r="HHO487"/>
      <c r="HHP487"/>
      <c r="HHQ487"/>
      <c r="HHR487"/>
      <c r="HHS487"/>
      <c r="HHT487"/>
      <c r="HHU487"/>
      <c r="HHV487"/>
      <c r="HHW487"/>
      <c r="HHX487"/>
      <c r="HHY487"/>
      <c r="HHZ487"/>
      <c r="HIA487"/>
      <c r="HIB487"/>
      <c r="HIC487"/>
      <c r="HID487"/>
      <c r="HIE487"/>
      <c r="HIF487"/>
      <c r="HIG487"/>
      <c r="HIH487"/>
      <c r="HII487"/>
      <c r="HIJ487"/>
      <c r="HIK487"/>
      <c r="HIL487"/>
      <c r="HIM487"/>
      <c r="HIN487"/>
      <c r="HIO487"/>
      <c r="HIP487"/>
      <c r="HIQ487"/>
      <c r="HIR487"/>
      <c r="HIS487"/>
      <c r="HIT487"/>
      <c r="HIU487"/>
      <c r="HIV487"/>
      <c r="HIW487"/>
      <c r="HIX487"/>
      <c r="HIY487"/>
      <c r="HIZ487"/>
      <c r="HJA487"/>
      <c r="HJB487"/>
      <c r="HJC487"/>
      <c r="HJD487"/>
      <c r="HJE487"/>
      <c r="HJF487"/>
      <c r="HJG487"/>
      <c r="HJH487"/>
      <c r="HJI487"/>
      <c r="HJJ487"/>
      <c r="HJK487"/>
      <c r="HJL487"/>
      <c r="HJM487"/>
      <c r="HJN487"/>
      <c r="HJO487"/>
      <c r="HJP487"/>
      <c r="HJQ487"/>
      <c r="HJR487"/>
      <c r="HJS487"/>
      <c r="HJT487"/>
      <c r="HJU487"/>
      <c r="HJV487"/>
      <c r="HJW487"/>
      <c r="HJX487"/>
      <c r="HJY487"/>
      <c r="HJZ487"/>
      <c r="HKA487"/>
      <c r="HKB487"/>
      <c r="HKC487"/>
      <c r="HKD487"/>
      <c r="HKE487"/>
      <c r="HKF487"/>
      <c r="HKG487"/>
      <c r="HKH487"/>
      <c r="HKI487"/>
      <c r="HKJ487"/>
      <c r="HKK487"/>
      <c r="HKL487"/>
      <c r="HKM487"/>
      <c r="HKN487"/>
      <c r="HKO487"/>
      <c r="HKP487"/>
      <c r="HKQ487"/>
      <c r="HKR487"/>
      <c r="HKS487"/>
      <c r="HKT487"/>
      <c r="HKU487"/>
      <c r="HKV487"/>
      <c r="HKW487"/>
      <c r="HKX487"/>
      <c r="HKY487"/>
      <c r="HKZ487"/>
      <c r="HLA487"/>
      <c r="HLB487"/>
      <c r="HLC487"/>
      <c r="HLD487"/>
      <c r="HLE487"/>
      <c r="HLF487"/>
      <c r="HLG487"/>
      <c r="HLH487"/>
      <c r="HLI487"/>
      <c r="HLJ487"/>
      <c r="HLK487"/>
      <c r="HLL487"/>
      <c r="HLM487"/>
      <c r="HLN487"/>
      <c r="HLO487"/>
      <c r="HLP487"/>
      <c r="HLQ487"/>
      <c r="HLR487"/>
      <c r="HLS487"/>
      <c r="HLT487"/>
      <c r="HLU487"/>
      <c r="HLV487"/>
      <c r="HLW487"/>
      <c r="HLX487"/>
      <c r="HLY487"/>
      <c r="HLZ487"/>
      <c r="HMA487"/>
      <c r="HMB487"/>
      <c r="HMC487"/>
      <c r="HMD487"/>
      <c r="HME487"/>
      <c r="HMF487"/>
      <c r="HMG487"/>
      <c r="HMH487"/>
      <c r="HMI487"/>
      <c r="HMJ487"/>
      <c r="HMK487"/>
      <c r="HML487"/>
      <c r="HMM487"/>
      <c r="HMN487"/>
      <c r="HMO487"/>
      <c r="HMP487"/>
      <c r="HMQ487"/>
      <c r="HMR487"/>
      <c r="HMS487"/>
      <c r="HMT487"/>
      <c r="HMU487"/>
      <c r="HMV487"/>
      <c r="HMW487"/>
      <c r="HMX487"/>
      <c r="HMY487"/>
      <c r="HMZ487"/>
      <c r="HNA487"/>
      <c r="HNB487"/>
      <c r="HNC487"/>
      <c r="HND487"/>
      <c r="HNE487"/>
      <c r="HNF487"/>
      <c r="HNG487"/>
      <c r="HNH487"/>
      <c r="HNI487"/>
      <c r="HNJ487"/>
      <c r="HNK487"/>
      <c r="HNL487"/>
      <c r="HNM487"/>
      <c r="HNN487"/>
      <c r="HNO487"/>
      <c r="HNP487"/>
      <c r="HNQ487"/>
      <c r="HNR487"/>
      <c r="HNS487"/>
      <c r="HNT487"/>
      <c r="HNU487"/>
      <c r="HNV487"/>
      <c r="HNW487"/>
      <c r="HNX487"/>
      <c r="HNY487"/>
      <c r="HNZ487"/>
      <c r="HOA487"/>
      <c r="HOB487"/>
      <c r="HOC487"/>
      <c r="HOD487"/>
      <c r="HOE487"/>
      <c r="HOF487"/>
      <c r="HOG487"/>
      <c r="HOH487"/>
      <c r="HOI487"/>
      <c r="HOJ487"/>
      <c r="HOK487"/>
      <c r="HOL487"/>
      <c r="HOM487"/>
      <c r="HON487"/>
      <c r="HOO487"/>
      <c r="HOP487"/>
      <c r="HOQ487"/>
      <c r="HOR487"/>
      <c r="HOS487"/>
      <c r="HOT487"/>
      <c r="HOU487"/>
      <c r="HOV487"/>
      <c r="HOW487"/>
      <c r="HOX487"/>
      <c r="HOY487"/>
      <c r="HOZ487"/>
      <c r="HPA487"/>
      <c r="HPB487"/>
      <c r="HPC487"/>
      <c r="HPD487"/>
      <c r="HPE487"/>
      <c r="HPF487"/>
      <c r="HPG487"/>
      <c r="HPH487"/>
      <c r="HPI487"/>
      <c r="HPJ487"/>
      <c r="HPK487"/>
      <c r="HPL487"/>
      <c r="HPM487"/>
      <c r="HPN487"/>
      <c r="HPO487"/>
      <c r="HPP487"/>
      <c r="HPQ487"/>
      <c r="HPR487"/>
      <c r="HPS487"/>
      <c r="HPT487"/>
      <c r="HPU487"/>
      <c r="HPV487"/>
      <c r="HPW487"/>
      <c r="HPX487"/>
      <c r="HPY487"/>
      <c r="HPZ487"/>
      <c r="HQA487"/>
      <c r="HQB487"/>
      <c r="HQC487"/>
      <c r="HQD487"/>
      <c r="HQE487"/>
      <c r="HQF487"/>
      <c r="HQG487"/>
      <c r="HQH487"/>
      <c r="HQI487"/>
      <c r="HQJ487"/>
      <c r="HQK487"/>
      <c r="HQL487"/>
      <c r="HQM487"/>
      <c r="HQN487"/>
      <c r="HQO487"/>
      <c r="HQP487"/>
      <c r="HQQ487"/>
      <c r="HQR487"/>
      <c r="HQS487"/>
      <c r="HQT487"/>
      <c r="HQU487"/>
      <c r="HQV487"/>
      <c r="HQW487"/>
      <c r="HQX487"/>
      <c r="HQY487"/>
      <c r="HQZ487"/>
      <c r="HRA487"/>
      <c r="HRB487"/>
      <c r="HRC487"/>
      <c r="HRD487"/>
      <c r="HRE487"/>
      <c r="HRF487"/>
      <c r="HRG487"/>
      <c r="HRH487"/>
      <c r="HRI487"/>
      <c r="HRJ487"/>
      <c r="HRK487"/>
      <c r="HRL487"/>
      <c r="HRM487"/>
      <c r="HRN487"/>
      <c r="HRO487"/>
      <c r="HRP487"/>
      <c r="HRQ487"/>
      <c r="HRR487"/>
      <c r="HRS487"/>
      <c r="HRT487"/>
      <c r="HRU487"/>
      <c r="HRV487"/>
      <c r="HRW487"/>
      <c r="HRX487"/>
      <c r="HRY487"/>
      <c r="HRZ487"/>
      <c r="HSA487"/>
      <c r="HSB487"/>
      <c r="HSC487"/>
      <c r="HSD487"/>
      <c r="HSE487"/>
      <c r="HSF487"/>
      <c r="HSG487"/>
      <c r="HSH487"/>
      <c r="HSI487"/>
      <c r="HSJ487"/>
      <c r="HSK487"/>
      <c r="HSL487"/>
      <c r="HSM487"/>
      <c r="HSN487"/>
      <c r="HSO487"/>
      <c r="HSP487"/>
      <c r="HSQ487"/>
      <c r="HSR487"/>
      <c r="HSS487"/>
      <c r="HST487"/>
      <c r="HSU487"/>
      <c r="HSV487"/>
      <c r="HSW487"/>
      <c r="HSX487"/>
      <c r="HSY487"/>
      <c r="HSZ487"/>
      <c r="HTA487"/>
      <c r="HTB487"/>
      <c r="HTC487"/>
      <c r="HTD487"/>
      <c r="HTE487"/>
      <c r="HTF487"/>
      <c r="HTG487"/>
      <c r="HTH487"/>
      <c r="HTI487"/>
      <c r="HTJ487"/>
      <c r="HTK487"/>
      <c r="HTL487"/>
      <c r="HTM487"/>
      <c r="HTN487"/>
      <c r="HTO487"/>
      <c r="HTP487"/>
      <c r="HTQ487"/>
      <c r="HTR487"/>
      <c r="HTS487"/>
      <c r="HTT487"/>
      <c r="HTU487"/>
      <c r="HTV487"/>
      <c r="HTW487"/>
      <c r="HTX487"/>
      <c r="HTY487"/>
      <c r="HTZ487"/>
      <c r="HUA487"/>
      <c r="HUB487"/>
      <c r="HUC487"/>
      <c r="HUD487"/>
      <c r="HUE487"/>
      <c r="HUF487"/>
      <c r="HUG487"/>
      <c r="HUH487"/>
      <c r="HUI487"/>
      <c r="HUJ487"/>
      <c r="HUK487"/>
      <c r="HUL487"/>
      <c r="HUM487"/>
      <c r="HUN487"/>
      <c r="HUO487"/>
      <c r="HUP487"/>
      <c r="HUQ487"/>
      <c r="HUR487"/>
      <c r="HUS487"/>
      <c r="HUT487"/>
      <c r="HUU487"/>
      <c r="HUV487"/>
      <c r="HUW487"/>
      <c r="HUX487"/>
      <c r="HUY487"/>
      <c r="HUZ487"/>
      <c r="HVA487"/>
      <c r="HVB487"/>
      <c r="HVC487"/>
      <c r="HVD487"/>
      <c r="HVE487"/>
      <c r="HVF487"/>
      <c r="HVG487"/>
      <c r="HVH487"/>
      <c r="HVI487"/>
      <c r="HVJ487"/>
      <c r="HVK487"/>
      <c r="HVL487"/>
      <c r="HVM487"/>
      <c r="HVN487"/>
      <c r="HVO487"/>
      <c r="HVP487"/>
      <c r="HVQ487"/>
      <c r="HVR487"/>
      <c r="HVS487"/>
      <c r="HVT487"/>
      <c r="HVU487"/>
      <c r="HVV487"/>
      <c r="HVW487"/>
      <c r="HVX487"/>
      <c r="HVY487"/>
      <c r="HVZ487"/>
      <c r="HWA487"/>
      <c r="HWB487"/>
      <c r="HWC487"/>
      <c r="HWD487"/>
      <c r="HWE487"/>
      <c r="HWF487"/>
      <c r="HWG487"/>
      <c r="HWH487"/>
      <c r="HWI487"/>
      <c r="HWJ487"/>
      <c r="HWK487"/>
      <c r="HWL487"/>
      <c r="HWM487"/>
      <c r="HWN487"/>
      <c r="HWO487"/>
      <c r="HWP487"/>
      <c r="HWQ487"/>
      <c r="HWR487"/>
      <c r="HWS487"/>
      <c r="HWT487"/>
      <c r="HWU487"/>
      <c r="HWV487"/>
      <c r="HWW487"/>
      <c r="HWX487"/>
      <c r="HWY487"/>
      <c r="HWZ487"/>
      <c r="HXA487"/>
      <c r="HXB487"/>
      <c r="HXC487"/>
      <c r="HXD487"/>
      <c r="HXE487"/>
      <c r="HXF487"/>
      <c r="HXG487"/>
      <c r="HXH487"/>
      <c r="HXI487"/>
      <c r="HXJ487"/>
      <c r="HXK487"/>
      <c r="HXL487"/>
      <c r="HXM487"/>
      <c r="HXN487"/>
      <c r="HXO487"/>
      <c r="HXP487"/>
      <c r="HXQ487"/>
      <c r="HXR487"/>
      <c r="HXS487"/>
      <c r="HXT487"/>
      <c r="HXU487"/>
      <c r="HXV487"/>
      <c r="HXW487"/>
      <c r="HXX487"/>
      <c r="HXY487"/>
      <c r="HXZ487"/>
      <c r="HYA487"/>
      <c r="HYB487"/>
      <c r="HYC487"/>
      <c r="HYD487"/>
      <c r="HYE487"/>
      <c r="HYF487"/>
      <c r="HYG487"/>
      <c r="HYH487"/>
      <c r="HYI487"/>
      <c r="HYJ487"/>
      <c r="HYK487"/>
      <c r="HYL487"/>
      <c r="HYM487"/>
      <c r="HYN487"/>
      <c r="HYO487"/>
      <c r="HYP487"/>
      <c r="HYQ487"/>
      <c r="HYR487"/>
      <c r="HYS487"/>
      <c r="HYT487"/>
      <c r="HYU487"/>
      <c r="HYV487"/>
      <c r="HYW487"/>
      <c r="HYX487"/>
      <c r="HYY487"/>
      <c r="HYZ487"/>
      <c r="HZA487"/>
      <c r="HZB487"/>
      <c r="HZC487"/>
      <c r="HZD487"/>
      <c r="HZE487"/>
      <c r="HZF487"/>
      <c r="HZG487"/>
      <c r="HZH487"/>
      <c r="HZI487"/>
      <c r="HZJ487"/>
      <c r="HZK487"/>
      <c r="HZL487"/>
      <c r="HZM487"/>
      <c r="HZN487"/>
      <c r="HZO487"/>
      <c r="HZP487"/>
      <c r="HZQ487"/>
      <c r="HZR487"/>
      <c r="HZS487"/>
      <c r="HZT487"/>
      <c r="HZU487"/>
      <c r="HZV487"/>
      <c r="HZW487"/>
      <c r="HZX487"/>
      <c r="HZY487"/>
      <c r="HZZ487"/>
      <c r="IAA487"/>
      <c r="IAB487"/>
      <c r="IAC487"/>
      <c r="IAD487"/>
      <c r="IAE487"/>
      <c r="IAF487"/>
      <c r="IAG487"/>
      <c r="IAH487"/>
      <c r="IAI487"/>
      <c r="IAJ487"/>
      <c r="IAK487"/>
      <c r="IAL487"/>
      <c r="IAM487"/>
      <c r="IAN487"/>
      <c r="IAO487"/>
      <c r="IAP487"/>
      <c r="IAQ487"/>
      <c r="IAR487"/>
      <c r="IAS487"/>
      <c r="IAT487"/>
      <c r="IAU487"/>
      <c r="IAV487"/>
      <c r="IAW487"/>
      <c r="IAX487"/>
      <c r="IAY487"/>
      <c r="IAZ487"/>
      <c r="IBA487"/>
      <c r="IBB487"/>
      <c r="IBC487"/>
      <c r="IBD487"/>
      <c r="IBE487"/>
      <c r="IBF487"/>
      <c r="IBG487"/>
      <c r="IBH487"/>
      <c r="IBI487"/>
      <c r="IBJ487"/>
      <c r="IBK487"/>
      <c r="IBL487"/>
      <c r="IBM487"/>
      <c r="IBN487"/>
      <c r="IBO487"/>
      <c r="IBP487"/>
      <c r="IBQ487"/>
      <c r="IBR487"/>
      <c r="IBS487"/>
      <c r="IBT487"/>
      <c r="IBU487"/>
      <c r="IBV487"/>
      <c r="IBW487"/>
      <c r="IBX487"/>
      <c r="IBY487"/>
      <c r="IBZ487"/>
      <c r="ICA487"/>
      <c r="ICB487"/>
      <c r="ICC487"/>
      <c r="ICD487"/>
      <c r="ICE487"/>
      <c r="ICF487"/>
      <c r="ICG487"/>
      <c r="ICH487"/>
      <c r="ICI487"/>
      <c r="ICJ487"/>
      <c r="ICK487"/>
      <c r="ICL487"/>
      <c r="ICM487"/>
      <c r="ICN487"/>
      <c r="ICO487"/>
      <c r="ICP487"/>
      <c r="ICQ487"/>
      <c r="ICR487"/>
      <c r="ICS487"/>
      <c r="ICT487"/>
      <c r="ICU487"/>
      <c r="ICV487"/>
      <c r="ICW487"/>
      <c r="ICX487"/>
      <c r="ICY487"/>
      <c r="ICZ487"/>
      <c r="IDA487"/>
      <c r="IDB487"/>
      <c r="IDC487"/>
      <c r="IDD487"/>
      <c r="IDE487"/>
      <c r="IDF487"/>
      <c r="IDG487"/>
      <c r="IDH487"/>
      <c r="IDI487"/>
      <c r="IDJ487"/>
      <c r="IDK487"/>
      <c r="IDL487"/>
      <c r="IDM487"/>
      <c r="IDN487"/>
      <c r="IDO487"/>
      <c r="IDP487"/>
      <c r="IDQ487"/>
      <c r="IDR487"/>
      <c r="IDS487"/>
      <c r="IDT487"/>
      <c r="IDU487"/>
      <c r="IDV487"/>
      <c r="IDW487"/>
      <c r="IDX487"/>
      <c r="IDY487"/>
      <c r="IDZ487"/>
      <c r="IEA487"/>
      <c r="IEB487"/>
      <c r="IEC487"/>
      <c r="IED487"/>
      <c r="IEE487"/>
      <c r="IEF487"/>
      <c r="IEG487"/>
      <c r="IEH487"/>
      <c r="IEI487"/>
      <c r="IEJ487"/>
      <c r="IEK487"/>
      <c r="IEL487"/>
      <c r="IEM487"/>
      <c r="IEN487"/>
      <c r="IEO487"/>
      <c r="IEP487"/>
      <c r="IEQ487"/>
      <c r="IER487"/>
      <c r="IES487"/>
      <c r="IET487"/>
      <c r="IEU487"/>
      <c r="IEV487"/>
      <c r="IEW487"/>
      <c r="IEX487"/>
      <c r="IEY487"/>
      <c r="IEZ487"/>
      <c r="IFA487"/>
      <c r="IFB487"/>
      <c r="IFC487"/>
      <c r="IFD487"/>
      <c r="IFE487"/>
      <c r="IFF487"/>
      <c r="IFG487"/>
      <c r="IFH487"/>
      <c r="IFI487"/>
      <c r="IFJ487"/>
      <c r="IFK487"/>
      <c r="IFL487"/>
      <c r="IFM487"/>
      <c r="IFN487"/>
      <c r="IFO487"/>
      <c r="IFP487"/>
      <c r="IFQ487"/>
      <c r="IFR487"/>
      <c r="IFS487"/>
      <c r="IFT487"/>
      <c r="IFU487"/>
      <c r="IFV487"/>
      <c r="IFW487"/>
      <c r="IFX487"/>
      <c r="IFY487"/>
      <c r="IFZ487"/>
      <c r="IGA487"/>
      <c r="IGB487"/>
      <c r="IGC487"/>
      <c r="IGD487"/>
      <c r="IGE487"/>
      <c r="IGF487"/>
      <c r="IGG487"/>
      <c r="IGH487"/>
      <c r="IGI487"/>
      <c r="IGJ487"/>
      <c r="IGK487"/>
      <c r="IGL487"/>
      <c r="IGM487"/>
      <c r="IGN487"/>
      <c r="IGO487"/>
      <c r="IGP487"/>
      <c r="IGQ487"/>
      <c r="IGR487"/>
      <c r="IGS487"/>
      <c r="IGT487"/>
      <c r="IGU487"/>
      <c r="IGV487"/>
      <c r="IGW487"/>
      <c r="IGX487"/>
      <c r="IGY487"/>
      <c r="IGZ487"/>
      <c r="IHA487"/>
      <c r="IHB487"/>
      <c r="IHC487"/>
      <c r="IHD487"/>
      <c r="IHE487"/>
      <c r="IHF487"/>
      <c r="IHG487"/>
      <c r="IHH487"/>
      <c r="IHI487"/>
      <c r="IHJ487"/>
      <c r="IHK487"/>
      <c r="IHL487"/>
      <c r="IHM487"/>
      <c r="IHN487"/>
      <c r="IHO487"/>
      <c r="IHP487"/>
      <c r="IHQ487"/>
      <c r="IHR487"/>
      <c r="IHS487"/>
      <c r="IHT487"/>
      <c r="IHU487"/>
      <c r="IHV487"/>
      <c r="IHW487"/>
      <c r="IHX487"/>
      <c r="IHY487"/>
      <c r="IHZ487"/>
      <c r="IIA487"/>
      <c r="IIB487"/>
      <c r="IIC487"/>
      <c r="IID487"/>
      <c r="IIE487"/>
      <c r="IIF487"/>
      <c r="IIG487"/>
      <c r="IIH487"/>
      <c r="III487"/>
      <c r="IIJ487"/>
      <c r="IIK487"/>
      <c r="IIL487"/>
      <c r="IIM487"/>
      <c r="IIN487"/>
      <c r="IIO487"/>
      <c r="IIP487"/>
      <c r="IIQ487"/>
      <c r="IIR487"/>
      <c r="IIS487"/>
      <c r="IIT487"/>
      <c r="IIU487"/>
      <c r="IIV487"/>
      <c r="IIW487"/>
      <c r="IIX487"/>
      <c r="IIY487"/>
      <c r="IIZ487"/>
      <c r="IJA487"/>
      <c r="IJB487"/>
      <c r="IJC487"/>
      <c r="IJD487"/>
      <c r="IJE487"/>
      <c r="IJF487"/>
      <c r="IJG487"/>
      <c r="IJH487"/>
      <c r="IJI487"/>
      <c r="IJJ487"/>
      <c r="IJK487"/>
      <c r="IJL487"/>
      <c r="IJM487"/>
      <c r="IJN487"/>
      <c r="IJO487"/>
      <c r="IJP487"/>
      <c r="IJQ487"/>
      <c r="IJR487"/>
      <c r="IJS487"/>
      <c r="IJT487"/>
      <c r="IJU487"/>
      <c r="IJV487"/>
      <c r="IJW487"/>
      <c r="IJX487"/>
      <c r="IJY487"/>
      <c r="IJZ487"/>
      <c r="IKA487"/>
      <c r="IKB487"/>
      <c r="IKC487"/>
      <c r="IKD487"/>
      <c r="IKE487"/>
      <c r="IKF487"/>
      <c r="IKG487"/>
      <c r="IKH487"/>
      <c r="IKI487"/>
      <c r="IKJ487"/>
      <c r="IKK487"/>
      <c r="IKL487"/>
      <c r="IKM487"/>
      <c r="IKN487"/>
      <c r="IKO487"/>
      <c r="IKP487"/>
      <c r="IKQ487"/>
      <c r="IKR487"/>
      <c r="IKS487"/>
      <c r="IKT487"/>
      <c r="IKU487"/>
      <c r="IKV487"/>
      <c r="IKW487"/>
      <c r="IKX487"/>
      <c r="IKY487"/>
      <c r="IKZ487"/>
      <c r="ILA487"/>
      <c r="ILB487"/>
      <c r="ILC487"/>
      <c r="ILD487"/>
      <c r="ILE487"/>
      <c r="ILF487"/>
      <c r="ILG487"/>
      <c r="ILH487"/>
      <c r="ILI487"/>
      <c r="ILJ487"/>
      <c r="ILK487"/>
      <c r="ILL487"/>
      <c r="ILM487"/>
      <c r="ILN487"/>
      <c r="ILO487"/>
      <c r="ILP487"/>
      <c r="ILQ487"/>
      <c r="ILR487"/>
      <c r="ILS487"/>
      <c r="ILT487"/>
      <c r="ILU487"/>
      <c r="ILV487"/>
      <c r="ILW487"/>
      <c r="ILX487"/>
      <c r="ILY487"/>
      <c r="ILZ487"/>
      <c r="IMA487"/>
      <c r="IMB487"/>
      <c r="IMC487"/>
      <c r="IMD487"/>
      <c r="IME487"/>
      <c r="IMF487"/>
      <c r="IMG487"/>
      <c r="IMH487"/>
      <c r="IMI487"/>
      <c r="IMJ487"/>
      <c r="IMK487"/>
      <c r="IML487"/>
      <c r="IMM487"/>
      <c r="IMN487"/>
      <c r="IMO487"/>
      <c r="IMP487"/>
      <c r="IMQ487"/>
      <c r="IMR487"/>
      <c r="IMS487"/>
      <c r="IMT487"/>
      <c r="IMU487"/>
      <c r="IMV487"/>
      <c r="IMW487"/>
      <c r="IMX487"/>
      <c r="IMY487"/>
      <c r="IMZ487"/>
      <c r="INA487"/>
      <c r="INB487"/>
      <c r="INC487"/>
      <c r="IND487"/>
      <c r="INE487"/>
      <c r="INF487"/>
      <c r="ING487"/>
      <c r="INH487"/>
      <c r="INI487"/>
      <c r="INJ487"/>
      <c r="INK487"/>
      <c r="INL487"/>
      <c r="INM487"/>
      <c r="INN487"/>
      <c r="INO487"/>
      <c r="INP487"/>
      <c r="INQ487"/>
      <c r="INR487"/>
      <c r="INS487"/>
      <c r="INT487"/>
      <c r="INU487"/>
      <c r="INV487"/>
      <c r="INW487"/>
      <c r="INX487"/>
      <c r="INY487"/>
      <c r="INZ487"/>
      <c r="IOA487"/>
      <c r="IOB487"/>
      <c r="IOC487"/>
      <c r="IOD487"/>
      <c r="IOE487"/>
      <c r="IOF487"/>
      <c r="IOG487"/>
      <c r="IOH487"/>
      <c r="IOI487"/>
      <c r="IOJ487"/>
      <c r="IOK487"/>
      <c r="IOL487"/>
      <c r="IOM487"/>
      <c r="ION487"/>
      <c r="IOO487"/>
      <c r="IOP487"/>
      <c r="IOQ487"/>
      <c r="IOR487"/>
      <c r="IOS487"/>
      <c r="IOT487"/>
      <c r="IOU487"/>
      <c r="IOV487"/>
      <c r="IOW487"/>
      <c r="IOX487"/>
      <c r="IOY487"/>
      <c r="IOZ487"/>
      <c r="IPA487"/>
      <c r="IPB487"/>
      <c r="IPC487"/>
      <c r="IPD487"/>
      <c r="IPE487"/>
      <c r="IPF487"/>
      <c r="IPG487"/>
      <c r="IPH487"/>
      <c r="IPI487"/>
      <c r="IPJ487"/>
      <c r="IPK487"/>
      <c r="IPL487"/>
      <c r="IPM487"/>
      <c r="IPN487"/>
      <c r="IPO487"/>
      <c r="IPP487"/>
      <c r="IPQ487"/>
      <c r="IPR487"/>
      <c r="IPS487"/>
      <c r="IPT487"/>
      <c r="IPU487"/>
      <c r="IPV487"/>
      <c r="IPW487"/>
      <c r="IPX487"/>
      <c r="IPY487"/>
      <c r="IPZ487"/>
      <c r="IQA487"/>
      <c r="IQB487"/>
      <c r="IQC487"/>
      <c r="IQD487"/>
      <c r="IQE487"/>
      <c r="IQF487"/>
      <c r="IQG487"/>
      <c r="IQH487"/>
      <c r="IQI487"/>
      <c r="IQJ487"/>
      <c r="IQK487"/>
      <c r="IQL487"/>
      <c r="IQM487"/>
      <c r="IQN487"/>
      <c r="IQO487"/>
      <c r="IQP487"/>
      <c r="IQQ487"/>
      <c r="IQR487"/>
      <c r="IQS487"/>
      <c r="IQT487"/>
      <c r="IQU487"/>
      <c r="IQV487"/>
      <c r="IQW487"/>
      <c r="IQX487"/>
      <c r="IQY487"/>
      <c r="IQZ487"/>
      <c r="IRA487"/>
      <c r="IRB487"/>
      <c r="IRC487"/>
      <c r="IRD487"/>
      <c r="IRE487"/>
      <c r="IRF487"/>
      <c r="IRG487"/>
      <c r="IRH487"/>
      <c r="IRI487"/>
      <c r="IRJ487"/>
      <c r="IRK487"/>
      <c r="IRL487"/>
      <c r="IRM487"/>
      <c r="IRN487"/>
      <c r="IRO487"/>
      <c r="IRP487"/>
      <c r="IRQ487"/>
      <c r="IRR487"/>
      <c r="IRS487"/>
      <c r="IRT487"/>
      <c r="IRU487"/>
      <c r="IRV487"/>
      <c r="IRW487"/>
      <c r="IRX487"/>
      <c r="IRY487"/>
      <c r="IRZ487"/>
      <c r="ISA487"/>
      <c r="ISB487"/>
      <c r="ISC487"/>
      <c r="ISD487"/>
      <c r="ISE487"/>
      <c r="ISF487"/>
      <c r="ISG487"/>
      <c r="ISH487"/>
      <c r="ISI487"/>
      <c r="ISJ487"/>
      <c r="ISK487"/>
      <c r="ISL487"/>
      <c r="ISM487"/>
      <c r="ISN487"/>
      <c r="ISO487"/>
      <c r="ISP487"/>
      <c r="ISQ487"/>
      <c r="ISR487"/>
      <c r="ISS487"/>
      <c r="IST487"/>
      <c r="ISU487"/>
      <c r="ISV487"/>
      <c r="ISW487"/>
      <c r="ISX487"/>
      <c r="ISY487"/>
      <c r="ISZ487"/>
      <c r="ITA487"/>
      <c r="ITB487"/>
      <c r="ITC487"/>
      <c r="ITD487"/>
      <c r="ITE487"/>
      <c r="ITF487"/>
      <c r="ITG487"/>
      <c r="ITH487"/>
      <c r="ITI487"/>
      <c r="ITJ487"/>
      <c r="ITK487"/>
      <c r="ITL487"/>
      <c r="ITM487"/>
      <c r="ITN487"/>
      <c r="ITO487"/>
      <c r="ITP487"/>
      <c r="ITQ487"/>
      <c r="ITR487"/>
      <c r="ITS487"/>
      <c r="ITT487"/>
      <c r="ITU487"/>
      <c r="ITV487"/>
      <c r="ITW487"/>
      <c r="ITX487"/>
      <c r="ITY487"/>
      <c r="ITZ487"/>
      <c r="IUA487"/>
      <c r="IUB487"/>
      <c r="IUC487"/>
      <c r="IUD487"/>
      <c r="IUE487"/>
      <c r="IUF487"/>
      <c r="IUG487"/>
      <c r="IUH487"/>
      <c r="IUI487"/>
      <c r="IUJ487"/>
      <c r="IUK487"/>
      <c r="IUL487"/>
      <c r="IUM487"/>
      <c r="IUN487"/>
      <c r="IUO487"/>
      <c r="IUP487"/>
      <c r="IUQ487"/>
      <c r="IUR487"/>
      <c r="IUS487"/>
      <c r="IUT487"/>
      <c r="IUU487"/>
      <c r="IUV487"/>
      <c r="IUW487"/>
      <c r="IUX487"/>
      <c r="IUY487"/>
      <c r="IUZ487"/>
      <c r="IVA487"/>
      <c r="IVB487"/>
      <c r="IVC487"/>
      <c r="IVD487"/>
      <c r="IVE487"/>
      <c r="IVF487"/>
      <c r="IVG487"/>
      <c r="IVH487"/>
      <c r="IVI487"/>
      <c r="IVJ487"/>
      <c r="IVK487"/>
      <c r="IVL487"/>
      <c r="IVM487"/>
      <c r="IVN487"/>
      <c r="IVO487"/>
      <c r="IVP487"/>
      <c r="IVQ487"/>
      <c r="IVR487"/>
      <c r="IVS487"/>
      <c r="IVT487"/>
      <c r="IVU487"/>
      <c r="IVV487"/>
      <c r="IVW487"/>
      <c r="IVX487"/>
      <c r="IVY487"/>
      <c r="IVZ487"/>
      <c r="IWA487"/>
      <c r="IWB487"/>
      <c r="IWC487"/>
      <c r="IWD487"/>
      <c r="IWE487"/>
      <c r="IWF487"/>
      <c r="IWG487"/>
      <c r="IWH487"/>
      <c r="IWI487"/>
      <c r="IWJ487"/>
      <c r="IWK487"/>
      <c r="IWL487"/>
      <c r="IWM487"/>
      <c r="IWN487"/>
      <c r="IWO487"/>
      <c r="IWP487"/>
      <c r="IWQ487"/>
      <c r="IWR487"/>
      <c r="IWS487"/>
      <c r="IWT487"/>
      <c r="IWU487"/>
      <c r="IWV487"/>
      <c r="IWW487"/>
      <c r="IWX487"/>
      <c r="IWY487"/>
      <c r="IWZ487"/>
      <c r="IXA487"/>
      <c r="IXB487"/>
      <c r="IXC487"/>
      <c r="IXD487"/>
      <c r="IXE487"/>
      <c r="IXF487"/>
      <c r="IXG487"/>
      <c r="IXH487"/>
      <c r="IXI487"/>
      <c r="IXJ487"/>
      <c r="IXK487"/>
      <c r="IXL487"/>
      <c r="IXM487"/>
      <c r="IXN487"/>
      <c r="IXO487"/>
      <c r="IXP487"/>
      <c r="IXQ487"/>
      <c r="IXR487"/>
      <c r="IXS487"/>
      <c r="IXT487"/>
      <c r="IXU487"/>
      <c r="IXV487"/>
      <c r="IXW487"/>
      <c r="IXX487"/>
      <c r="IXY487"/>
      <c r="IXZ487"/>
      <c r="IYA487"/>
      <c r="IYB487"/>
      <c r="IYC487"/>
      <c r="IYD487"/>
      <c r="IYE487"/>
      <c r="IYF487"/>
      <c r="IYG487"/>
      <c r="IYH487"/>
      <c r="IYI487"/>
      <c r="IYJ487"/>
      <c r="IYK487"/>
      <c r="IYL487"/>
      <c r="IYM487"/>
      <c r="IYN487"/>
      <c r="IYO487"/>
      <c r="IYP487"/>
      <c r="IYQ487"/>
      <c r="IYR487"/>
      <c r="IYS487"/>
      <c r="IYT487"/>
      <c r="IYU487"/>
      <c r="IYV487"/>
      <c r="IYW487"/>
      <c r="IYX487"/>
      <c r="IYY487"/>
      <c r="IYZ487"/>
      <c r="IZA487"/>
      <c r="IZB487"/>
      <c r="IZC487"/>
      <c r="IZD487"/>
      <c r="IZE487"/>
      <c r="IZF487"/>
      <c r="IZG487"/>
      <c r="IZH487"/>
      <c r="IZI487"/>
      <c r="IZJ487"/>
      <c r="IZK487"/>
      <c r="IZL487"/>
      <c r="IZM487"/>
      <c r="IZN487"/>
      <c r="IZO487"/>
      <c r="IZP487"/>
      <c r="IZQ487"/>
      <c r="IZR487"/>
      <c r="IZS487"/>
      <c r="IZT487"/>
      <c r="IZU487"/>
      <c r="IZV487"/>
      <c r="IZW487"/>
      <c r="IZX487"/>
      <c r="IZY487"/>
      <c r="IZZ487"/>
      <c r="JAA487"/>
      <c r="JAB487"/>
      <c r="JAC487"/>
      <c r="JAD487"/>
      <c r="JAE487"/>
      <c r="JAF487"/>
      <c r="JAG487"/>
      <c r="JAH487"/>
      <c r="JAI487"/>
      <c r="JAJ487"/>
      <c r="JAK487"/>
      <c r="JAL487"/>
      <c r="JAM487"/>
      <c r="JAN487"/>
      <c r="JAO487"/>
      <c r="JAP487"/>
      <c r="JAQ487"/>
      <c r="JAR487"/>
      <c r="JAS487"/>
      <c r="JAT487"/>
      <c r="JAU487"/>
      <c r="JAV487"/>
      <c r="JAW487"/>
      <c r="JAX487"/>
      <c r="JAY487"/>
      <c r="JAZ487"/>
      <c r="JBA487"/>
      <c r="JBB487"/>
      <c r="JBC487"/>
      <c r="JBD487"/>
      <c r="JBE487"/>
      <c r="JBF487"/>
      <c r="JBG487"/>
      <c r="JBH487"/>
      <c r="JBI487"/>
      <c r="JBJ487"/>
      <c r="JBK487"/>
      <c r="JBL487"/>
      <c r="JBM487"/>
      <c r="JBN487"/>
      <c r="JBO487"/>
      <c r="JBP487"/>
      <c r="JBQ487"/>
      <c r="JBR487"/>
      <c r="JBS487"/>
      <c r="JBT487"/>
      <c r="JBU487"/>
      <c r="JBV487"/>
      <c r="JBW487"/>
      <c r="JBX487"/>
      <c r="JBY487"/>
      <c r="JBZ487"/>
      <c r="JCA487"/>
      <c r="JCB487"/>
      <c r="JCC487"/>
      <c r="JCD487"/>
      <c r="JCE487"/>
      <c r="JCF487"/>
      <c r="JCG487"/>
      <c r="JCH487"/>
      <c r="JCI487"/>
      <c r="JCJ487"/>
      <c r="JCK487"/>
      <c r="JCL487"/>
      <c r="JCM487"/>
      <c r="JCN487"/>
      <c r="JCO487"/>
      <c r="JCP487"/>
      <c r="JCQ487"/>
      <c r="JCR487"/>
      <c r="JCS487"/>
      <c r="JCT487"/>
      <c r="JCU487"/>
      <c r="JCV487"/>
      <c r="JCW487"/>
      <c r="JCX487"/>
      <c r="JCY487"/>
      <c r="JCZ487"/>
      <c r="JDA487"/>
      <c r="JDB487"/>
      <c r="JDC487"/>
      <c r="JDD487"/>
      <c r="JDE487"/>
      <c r="JDF487"/>
      <c r="JDG487"/>
      <c r="JDH487"/>
      <c r="JDI487"/>
      <c r="JDJ487"/>
      <c r="JDK487"/>
      <c r="JDL487"/>
      <c r="JDM487"/>
      <c r="JDN487"/>
      <c r="JDO487"/>
      <c r="JDP487"/>
      <c r="JDQ487"/>
      <c r="JDR487"/>
      <c r="JDS487"/>
      <c r="JDT487"/>
      <c r="JDU487"/>
      <c r="JDV487"/>
      <c r="JDW487"/>
      <c r="JDX487"/>
      <c r="JDY487"/>
      <c r="JDZ487"/>
      <c r="JEA487"/>
      <c r="JEB487"/>
      <c r="JEC487"/>
      <c r="JED487"/>
      <c r="JEE487"/>
      <c r="JEF487"/>
      <c r="JEG487"/>
      <c r="JEH487"/>
      <c r="JEI487"/>
      <c r="JEJ487"/>
      <c r="JEK487"/>
      <c r="JEL487"/>
      <c r="JEM487"/>
      <c r="JEN487"/>
      <c r="JEO487"/>
      <c r="JEP487"/>
      <c r="JEQ487"/>
      <c r="JER487"/>
      <c r="JES487"/>
      <c r="JET487"/>
      <c r="JEU487"/>
      <c r="JEV487"/>
      <c r="JEW487"/>
      <c r="JEX487"/>
      <c r="JEY487"/>
      <c r="JEZ487"/>
      <c r="JFA487"/>
      <c r="JFB487"/>
      <c r="JFC487"/>
      <c r="JFD487"/>
      <c r="JFE487"/>
      <c r="JFF487"/>
      <c r="JFG487"/>
      <c r="JFH487"/>
      <c r="JFI487"/>
      <c r="JFJ487"/>
      <c r="JFK487"/>
      <c r="JFL487"/>
      <c r="JFM487"/>
      <c r="JFN487"/>
      <c r="JFO487"/>
      <c r="JFP487"/>
      <c r="JFQ487"/>
      <c r="JFR487"/>
      <c r="JFS487"/>
      <c r="JFT487"/>
      <c r="JFU487"/>
      <c r="JFV487"/>
      <c r="JFW487"/>
      <c r="JFX487"/>
      <c r="JFY487"/>
      <c r="JFZ487"/>
      <c r="JGA487"/>
      <c r="JGB487"/>
      <c r="JGC487"/>
      <c r="JGD487"/>
      <c r="JGE487"/>
      <c r="JGF487"/>
      <c r="JGG487"/>
      <c r="JGH487"/>
      <c r="JGI487"/>
      <c r="JGJ487"/>
      <c r="JGK487"/>
      <c r="JGL487"/>
      <c r="JGM487"/>
      <c r="JGN487"/>
      <c r="JGO487"/>
      <c r="JGP487"/>
      <c r="JGQ487"/>
      <c r="JGR487"/>
      <c r="JGS487"/>
      <c r="JGT487"/>
      <c r="JGU487"/>
      <c r="JGV487"/>
      <c r="JGW487"/>
      <c r="JGX487"/>
      <c r="JGY487"/>
      <c r="JGZ487"/>
      <c r="JHA487"/>
      <c r="JHB487"/>
      <c r="JHC487"/>
      <c r="JHD487"/>
      <c r="JHE487"/>
      <c r="JHF487"/>
      <c r="JHG487"/>
      <c r="JHH487"/>
      <c r="JHI487"/>
      <c r="JHJ487"/>
      <c r="JHK487"/>
      <c r="JHL487"/>
      <c r="JHM487"/>
      <c r="JHN487"/>
      <c r="JHO487"/>
      <c r="JHP487"/>
      <c r="JHQ487"/>
      <c r="JHR487"/>
      <c r="JHS487"/>
      <c r="JHT487"/>
      <c r="JHU487"/>
      <c r="JHV487"/>
      <c r="JHW487"/>
      <c r="JHX487"/>
      <c r="JHY487"/>
      <c r="JHZ487"/>
      <c r="JIA487"/>
      <c r="JIB487"/>
      <c r="JIC487"/>
      <c r="JID487"/>
      <c r="JIE487"/>
      <c r="JIF487"/>
      <c r="JIG487"/>
      <c r="JIH487"/>
      <c r="JII487"/>
      <c r="JIJ487"/>
      <c r="JIK487"/>
      <c r="JIL487"/>
      <c r="JIM487"/>
      <c r="JIN487"/>
      <c r="JIO487"/>
      <c r="JIP487"/>
      <c r="JIQ487"/>
      <c r="JIR487"/>
      <c r="JIS487"/>
      <c r="JIT487"/>
      <c r="JIU487"/>
      <c r="JIV487"/>
      <c r="JIW487"/>
      <c r="JIX487"/>
      <c r="JIY487"/>
      <c r="JIZ487"/>
      <c r="JJA487"/>
      <c r="JJB487"/>
      <c r="JJC487"/>
      <c r="JJD487"/>
      <c r="JJE487"/>
      <c r="JJF487"/>
      <c r="JJG487"/>
      <c r="JJH487"/>
      <c r="JJI487"/>
      <c r="JJJ487"/>
      <c r="JJK487"/>
      <c r="JJL487"/>
      <c r="JJM487"/>
      <c r="JJN487"/>
      <c r="JJO487"/>
      <c r="JJP487"/>
      <c r="JJQ487"/>
      <c r="JJR487"/>
      <c r="JJS487"/>
      <c r="JJT487"/>
      <c r="JJU487"/>
      <c r="JJV487"/>
      <c r="JJW487"/>
      <c r="JJX487"/>
      <c r="JJY487"/>
      <c r="JJZ487"/>
      <c r="JKA487"/>
      <c r="JKB487"/>
      <c r="JKC487"/>
      <c r="JKD487"/>
      <c r="JKE487"/>
      <c r="JKF487"/>
      <c r="JKG487"/>
      <c r="JKH487"/>
      <c r="JKI487"/>
      <c r="JKJ487"/>
      <c r="JKK487"/>
      <c r="JKL487"/>
      <c r="JKM487"/>
      <c r="JKN487"/>
      <c r="JKO487"/>
      <c r="JKP487"/>
      <c r="JKQ487"/>
      <c r="JKR487"/>
      <c r="JKS487"/>
      <c r="JKT487"/>
      <c r="JKU487"/>
      <c r="JKV487"/>
      <c r="JKW487"/>
      <c r="JKX487"/>
      <c r="JKY487"/>
      <c r="JKZ487"/>
      <c r="JLA487"/>
      <c r="JLB487"/>
      <c r="JLC487"/>
      <c r="JLD487"/>
      <c r="JLE487"/>
      <c r="JLF487"/>
      <c r="JLG487"/>
      <c r="JLH487"/>
      <c r="JLI487"/>
      <c r="JLJ487"/>
      <c r="JLK487"/>
      <c r="JLL487"/>
      <c r="JLM487"/>
      <c r="JLN487"/>
      <c r="JLO487"/>
      <c r="JLP487"/>
      <c r="JLQ487"/>
      <c r="JLR487"/>
      <c r="JLS487"/>
      <c r="JLT487"/>
      <c r="JLU487"/>
      <c r="JLV487"/>
      <c r="JLW487"/>
      <c r="JLX487"/>
      <c r="JLY487"/>
      <c r="JLZ487"/>
      <c r="JMA487"/>
      <c r="JMB487"/>
      <c r="JMC487"/>
      <c r="JMD487"/>
      <c r="JME487"/>
      <c r="JMF487"/>
      <c r="JMG487"/>
      <c r="JMH487"/>
      <c r="JMI487"/>
      <c r="JMJ487"/>
      <c r="JMK487"/>
      <c r="JML487"/>
      <c r="JMM487"/>
      <c r="JMN487"/>
      <c r="JMO487"/>
      <c r="JMP487"/>
      <c r="JMQ487"/>
      <c r="JMR487"/>
      <c r="JMS487"/>
      <c r="JMT487"/>
      <c r="JMU487"/>
      <c r="JMV487"/>
      <c r="JMW487"/>
      <c r="JMX487"/>
      <c r="JMY487"/>
      <c r="JMZ487"/>
      <c r="JNA487"/>
      <c r="JNB487"/>
      <c r="JNC487"/>
      <c r="JND487"/>
      <c r="JNE487"/>
      <c r="JNF487"/>
      <c r="JNG487"/>
      <c r="JNH487"/>
      <c r="JNI487"/>
      <c r="JNJ487"/>
      <c r="JNK487"/>
      <c r="JNL487"/>
      <c r="JNM487"/>
      <c r="JNN487"/>
      <c r="JNO487"/>
      <c r="JNP487"/>
      <c r="JNQ487"/>
      <c r="JNR487"/>
      <c r="JNS487"/>
      <c r="JNT487"/>
      <c r="JNU487"/>
      <c r="JNV487"/>
      <c r="JNW487"/>
      <c r="JNX487"/>
      <c r="JNY487"/>
      <c r="JNZ487"/>
      <c r="JOA487"/>
      <c r="JOB487"/>
      <c r="JOC487"/>
      <c r="JOD487"/>
      <c r="JOE487"/>
      <c r="JOF487"/>
      <c r="JOG487"/>
      <c r="JOH487"/>
      <c r="JOI487"/>
      <c r="JOJ487"/>
      <c r="JOK487"/>
      <c r="JOL487"/>
      <c r="JOM487"/>
      <c r="JON487"/>
      <c r="JOO487"/>
      <c r="JOP487"/>
      <c r="JOQ487"/>
      <c r="JOR487"/>
      <c r="JOS487"/>
      <c r="JOT487"/>
      <c r="JOU487"/>
      <c r="JOV487"/>
      <c r="JOW487"/>
      <c r="JOX487"/>
      <c r="JOY487"/>
      <c r="JOZ487"/>
      <c r="JPA487"/>
      <c r="JPB487"/>
      <c r="JPC487"/>
      <c r="JPD487"/>
      <c r="JPE487"/>
      <c r="JPF487"/>
      <c r="JPG487"/>
      <c r="JPH487"/>
      <c r="JPI487"/>
      <c r="JPJ487"/>
      <c r="JPK487"/>
      <c r="JPL487"/>
      <c r="JPM487"/>
      <c r="JPN487"/>
      <c r="JPO487"/>
      <c r="JPP487"/>
      <c r="JPQ487"/>
      <c r="JPR487"/>
      <c r="JPS487"/>
      <c r="JPT487"/>
      <c r="JPU487"/>
      <c r="JPV487"/>
      <c r="JPW487"/>
      <c r="JPX487"/>
      <c r="JPY487"/>
      <c r="JPZ487"/>
      <c r="JQA487"/>
      <c r="JQB487"/>
      <c r="JQC487"/>
      <c r="JQD487"/>
      <c r="JQE487"/>
      <c r="JQF487"/>
      <c r="JQG487"/>
      <c r="JQH487"/>
      <c r="JQI487"/>
      <c r="JQJ487"/>
      <c r="JQK487"/>
      <c r="JQL487"/>
      <c r="JQM487"/>
      <c r="JQN487"/>
      <c r="JQO487"/>
      <c r="JQP487"/>
      <c r="JQQ487"/>
      <c r="JQR487"/>
      <c r="JQS487"/>
      <c r="JQT487"/>
      <c r="JQU487"/>
      <c r="JQV487"/>
      <c r="JQW487"/>
      <c r="JQX487"/>
      <c r="JQY487"/>
      <c r="JQZ487"/>
      <c r="JRA487"/>
      <c r="JRB487"/>
      <c r="JRC487"/>
      <c r="JRD487"/>
      <c r="JRE487"/>
      <c r="JRF487"/>
      <c r="JRG487"/>
      <c r="JRH487"/>
      <c r="JRI487"/>
      <c r="JRJ487"/>
      <c r="JRK487"/>
      <c r="JRL487"/>
      <c r="JRM487"/>
      <c r="JRN487"/>
      <c r="JRO487"/>
      <c r="JRP487"/>
      <c r="JRQ487"/>
      <c r="JRR487"/>
      <c r="JRS487"/>
      <c r="JRT487"/>
      <c r="JRU487"/>
      <c r="JRV487"/>
      <c r="JRW487"/>
      <c r="JRX487"/>
      <c r="JRY487"/>
      <c r="JRZ487"/>
      <c r="JSA487"/>
      <c r="JSB487"/>
      <c r="JSC487"/>
      <c r="JSD487"/>
      <c r="JSE487"/>
      <c r="JSF487"/>
      <c r="JSG487"/>
      <c r="JSH487"/>
      <c r="JSI487"/>
      <c r="JSJ487"/>
      <c r="JSK487"/>
      <c r="JSL487"/>
      <c r="JSM487"/>
      <c r="JSN487"/>
      <c r="JSO487"/>
      <c r="JSP487"/>
      <c r="JSQ487"/>
      <c r="JSR487"/>
      <c r="JSS487"/>
      <c r="JST487"/>
      <c r="JSU487"/>
      <c r="JSV487"/>
      <c r="JSW487"/>
      <c r="JSX487"/>
      <c r="JSY487"/>
      <c r="JSZ487"/>
      <c r="JTA487"/>
      <c r="JTB487"/>
      <c r="JTC487"/>
      <c r="JTD487"/>
      <c r="JTE487"/>
      <c r="JTF487"/>
      <c r="JTG487"/>
      <c r="JTH487"/>
      <c r="JTI487"/>
      <c r="JTJ487"/>
      <c r="JTK487"/>
      <c r="JTL487"/>
      <c r="JTM487"/>
      <c r="JTN487"/>
      <c r="JTO487"/>
      <c r="JTP487"/>
      <c r="JTQ487"/>
      <c r="JTR487"/>
      <c r="JTS487"/>
      <c r="JTT487"/>
      <c r="JTU487"/>
      <c r="JTV487"/>
      <c r="JTW487"/>
      <c r="JTX487"/>
      <c r="JTY487"/>
      <c r="JTZ487"/>
      <c r="JUA487"/>
      <c r="JUB487"/>
      <c r="JUC487"/>
      <c r="JUD487"/>
      <c r="JUE487"/>
      <c r="JUF487"/>
      <c r="JUG487"/>
      <c r="JUH487"/>
      <c r="JUI487"/>
      <c r="JUJ487"/>
      <c r="JUK487"/>
      <c r="JUL487"/>
      <c r="JUM487"/>
      <c r="JUN487"/>
      <c r="JUO487"/>
      <c r="JUP487"/>
      <c r="JUQ487"/>
      <c r="JUR487"/>
      <c r="JUS487"/>
      <c r="JUT487"/>
      <c r="JUU487"/>
      <c r="JUV487"/>
      <c r="JUW487"/>
      <c r="JUX487"/>
      <c r="JUY487"/>
      <c r="JUZ487"/>
      <c r="JVA487"/>
      <c r="JVB487"/>
      <c r="JVC487"/>
      <c r="JVD487"/>
      <c r="JVE487"/>
      <c r="JVF487"/>
      <c r="JVG487"/>
      <c r="JVH487"/>
      <c r="JVI487"/>
      <c r="JVJ487"/>
      <c r="JVK487"/>
      <c r="JVL487"/>
      <c r="JVM487"/>
      <c r="JVN487"/>
      <c r="JVO487"/>
      <c r="JVP487"/>
      <c r="JVQ487"/>
      <c r="JVR487"/>
      <c r="JVS487"/>
      <c r="JVT487"/>
      <c r="JVU487"/>
      <c r="JVV487"/>
      <c r="JVW487"/>
      <c r="JVX487"/>
      <c r="JVY487"/>
      <c r="JVZ487"/>
      <c r="JWA487"/>
      <c r="JWB487"/>
      <c r="JWC487"/>
      <c r="JWD487"/>
      <c r="JWE487"/>
      <c r="JWF487"/>
      <c r="JWG487"/>
      <c r="JWH487"/>
      <c r="JWI487"/>
      <c r="JWJ487"/>
      <c r="JWK487"/>
      <c r="JWL487"/>
      <c r="JWM487"/>
      <c r="JWN487"/>
      <c r="JWO487"/>
      <c r="JWP487"/>
      <c r="JWQ487"/>
      <c r="JWR487"/>
      <c r="JWS487"/>
      <c r="JWT487"/>
      <c r="JWU487"/>
      <c r="JWV487"/>
      <c r="JWW487"/>
      <c r="JWX487"/>
      <c r="JWY487"/>
      <c r="JWZ487"/>
      <c r="JXA487"/>
      <c r="JXB487"/>
      <c r="JXC487"/>
      <c r="JXD487"/>
      <c r="JXE487"/>
      <c r="JXF487"/>
      <c r="JXG487"/>
      <c r="JXH487"/>
      <c r="JXI487"/>
      <c r="JXJ487"/>
      <c r="JXK487"/>
      <c r="JXL487"/>
      <c r="JXM487"/>
      <c r="JXN487"/>
      <c r="JXO487"/>
      <c r="JXP487"/>
      <c r="JXQ487"/>
      <c r="JXR487"/>
      <c r="JXS487"/>
      <c r="JXT487"/>
      <c r="JXU487"/>
      <c r="JXV487"/>
      <c r="JXW487"/>
      <c r="JXX487"/>
      <c r="JXY487"/>
      <c r="JXZ487"/>
      <c r="JYA487"/>
      <c r="JYB487"/>
      <c r="JYC487"/>
      <c r="JYD487"/>
      <c r="JYE487"/>
      <c r="JYF487"/>
      <c r="JYG487"/>
      <c r="JYH487"/>
      <c r="JYI487"/>
      <c r="JYJ487"/>
      <c r="JYK487"/>
      <c r="JYL487"/>
      <c r="JYM487"/>
      <c r="JYN487"/>
      <c r="JYO487"/>
      <c r="JYP487"/>
      <c r="JYQ487"/>
      <c r="JYR487"/>
      <c r="JYS487"/>
      <c r="JYT487"/>
      <c r="JYU487"/>
      <c r="JYV487"/>
      <c r="JYW487"/>
      <c r="JYX487"/>
      <c r="JYY487"/>
      <c r="JYZ487"/>
      <c r="JZA487"/>
      <c r="JZB487"/>
      <c r="JZC487"/>
      <c r="JZD487"/>
      <c r="JZE487"/>
      <c r="JZF487"/>
      <c r="JZG487"/>
      <c r="JZH487"/>
      <c r="JZI487"/>
      <c r="JZJ487"/>
      <c r="JZK487"/>
      <c r="JZL487"/>
      <c r="JZM487"/>
      <c r="JZN487"/>
      <c r="JZO487"/>
      <c r="JZP487"/>
      <c r="JZQ487"/>
      <c r="JZR487"/>
      <c r="JZS487"/>
      <c r="JZT487"/>
      <c r="JZU487"/>
      <c r="JZV487"/>
      <c r="JZW487"/>
      <c r="JZX487"/>
      <c r="JZY487"/>
      <c r="JZZ487"/>
      <c r="KAA487"/>
      <c r="KAB487"/>
      <c r="KAC487"/>
      <c r="KAD487"/>
      <c r="KAE487"/>
      <c r="KAF487"/>
      <c r="KAG487"/>
      <c r="KAH487"/>
      <c r="KAI487"/>
      <c r="KAJ487"/>
      <c r="KAK487"/>
      <c r="KAL487"/>
      <c r="KAM487"/>
      <c r="KAN487"/>
      <c r="KAO487"/>
      <c r="KAP487"/>
      <c r="KAQ487"/>
      <c r="KAR487"/>
      <c r="KAS487"/>
      <c r="KAT487"/>
      <c r="KAU487"/>
      <c r="KAV487"/>
      <c r="KAW487"/>
      <c r="KAX487"/>
      <c r="KAY487"/>
      <c r="KAZ487"/>
      <c r="KBA487"/>
      <c r="KBB487"/>
      <c r="KBC487"/>
      <c r="KBD487"/>
      <c r="KBE487"/>
      <c r="KBF487"/>
      <c r="KBG487"/>
      <c r="KBH487"/>
      <c r="KBI487"/>
      <c r="KBJ487"/>
      <c r="KBK487"/>
      <c r="KBL487"/>
      <c r="KBM487"/>
      <c r="KBN487"/>
      <c r="KBO487"/>
      <c r="KBP487"/>
      <c r="KBQ487"/>
      <c r="KBR487"/>
      <c r="KBS487"/>
      <c r="KBT487"/>
      <c r="KBU487"/>
      <c r="KBV487"/>
      <c r="KBW487"/>
      <c r="KBX487"/>
      <c r="KBY487"/>
      <c r="KBZ487"/>
      <c r="KCA487"/>
      <c r="KCB487"/>
      <c r="KCC487"/>
      <c r="KCD487"/>
      <c r="KCE487"/>
      <c r="KCF487"/>
      <c r="KCG487"/>
      <c r="KCH487"/>
      <c r="KCI487"/>
      <c r="KCJ487"/>
      <c r="KCK487"/>
      <c r="KCL487"/>
      <c r="KCM487"/>
      <c r="KCN487"/>
      <c r="KCO487"/>
      <c r="KCP487"/>
      <c r="KCQ487"/>
      <c r="KCR487"/>
      <c r="KCS487"/>
      <c r="KCT487"/>
      <c r="KCU487"/>
      <c r="KCV487"/>
      <c r="KCW487"/>
      <c r="KCX487"/>
      <c r="KCY487"/>
      <c r="KCZ487"/>
      <c r="KDA487"/>
      <c r="KDB487"/>
      <c r="KDC487"/>
      <c r="KDD487"/>
      <c r="KDE487"/>
      <c r="KDF487"/>
      <c r="KDG487"/>
      <c r="KDH487"/>
      <c r="KDI487"/>
      <c r="KDJ487"/>
      <c r="KDK487"/>
      <c r="KDL487"/>
      <c r="KDM487"/>
      <c r="KDN487"/>
      <c r="KDO487"/>
      <c r="KDP487"/>
      <c r="KDQ487"/>
      <c r="KDR487"/>
      <c r="KDS487"/>
      <c r="KDT487"/>
      <c r="KDU487"/>
      <c r="KDV487"/>
      <c r="KDW487"/>
      <c r="KDX487"/>
      <c r="KDY487"/>
      <c r="KDZ487"/>
      <c r="KEA487"/>
      <c r="KEB487"/>
      <c r="KEC487"/>
      <c r="KED487"/>
      <c r="KEE487"/>
      <c r="KEF487"/>
      <c r="KEG487"/>
      <c r="KEH487"/>
      <c r="KEI487"/>
      <c r="KEJ487"/>
      <c r="KEK487"/>
      <c r="KEL487"/>
      <c r="KEM487"/>
      <c r="KEN487"/>
      <c r="KEO487"/>
      <c r="KEP487"/>
      <c r="KEQ487"/>
      <c r="KER487"/>
      <c r="KES487"/>
      <c r="KET487"/>
      <c r="KEU487"/>
      <c r="KEV487"/>
      <c r="KEW487"/>
      <c r="KEX487"/>
      <c r="KEY487"/>
      <c r="KEZ487"/>
      <c r="KFA487"/>
      <c r="KFB487"/>
      <c r="KFC487"/>
      <c r="KFD487"/>
      <c r="KFE487"/>
      <c r="KFF487"/>
      <c r="KFG487"/>
      <c r="KFH487"/>
      <c r="KFI487"/>
      <c r="KFJ487"/>
      <c r="KFK487"/>
      <c r="KFL487"/>
      <c r="KFM487"/>
      <c r="KFN487"/>
      <c r="KFO487"/>
      <c r="KFP487"/>
      <c r="KFQ487"/>
      <c r="KFR487"/>
      <c r="KFS487"/>
      <c r="KFT487"/>
      <c r="KFU487"/>
      <c r="KFV487"/>
      <c r="KFW487"/>
      <c r="KFX487"/>
      <c r="KFY487"/>
      <c r="KFZ487"/>
      <c r="KGA487"/>
      <c r="KGB487"/>
      <c r="KGC487"/>
      <c r="KGD487"/>
      <c r="KGE487"/>
      <c r="KGF487"/>
      <c r="KGG487"/>
      <c r="KGH487"/>
      <c r="KGI487"/>
      <c r="KGJ487"/>
      <c r="KGK487"/>
      <c r="KGL487"/>
      <c r="KGM487"/>
      <c r="KGN487"/>
      <c r="KGO487"/>
      <c r="KGP487"/>
      <c r="KGQ487"/>
      <c r="KGR487"/>
      <c r="KGS487"/>
      <c r="KGT487"/>
      <c r="KGU487"/>
      <c r="KGV487"/>
      <c r="KGW487"/>
      <c r="KGX487"/>
      <c r="KGY487"/>
      <c r="KGZ487"/>
      <c r="KHA487"/>
      <c r="KHB487"/>
      <c r="KHC487"/>
      <c r="KHD487"/>
      <c r="KHE487"/>
      <c r="KHF487"/>
      <c r="KHG487"/>
      <c r="KHH487"/>
      <c r="KHI487"/>
      <c r="KHJ487"/>
      <c r="KHK487"/>
      <c r="KHL487"/>
      <c r="KHM487"/>
      <c r="KHN487"/>
      <c r="KHO487"/>
      <c r="KHP487"/>
      <c r="KHQ487"/>
      <c r="KHR487"/>
      <c r="KHS487"/>
      <c r="KHT487"/>
      <c r="KHU487"/>
      <c r="KHV487"/>
      <c r="KHW487"/>
      <c r="KHX487"/>
      <c r="KHY487"/>
      <c r="KHZ487"/>
      <c r="KIA487"/>
      <c r="KIB487"/>
      <c r="KIC487"/>
      <c r="KID487"/>
      <c r="KIE487"/>
      <c r="KIF487"/>
      <c r="KIG487"/>
      <c r="KIH487"/>
      <c r="KII487"/>
      <c r="KIJ487"/>
      <c r="KIK487"/>
      <c r="KIL487"/>
      <c r="KIM487"/>
      <c r="KIN487"/>
      <c r="KIO487"/>
      <c r="KIP487"/>
      <c r="KIQ487"/>
      <c r="KIR487"/>
      <c r="KIS487"/>
      <c r="KIT487"/>
      <c r="KIU487"/>
      <c r="KIV487"/>
      <c r="KIW487"/>
      <c r="KIX487"/>
      <c r="KIY487"/>
      <c r="KIZ487"/>
      <c r="KJA487"/>
      <c r="KJB487"/>
      <c r="KJC487"/>
      <c r="KJD487"/>
      <c r="KJE487"/>
      <c r="KJF487"/>
      <c r="KJG487"/>
      <c r="KJH487"/>
      <c r="KJI487"/>
      <c r="KJJ487"/>
      <c r="KJK487"/>
      <c r="KJL487"/>
      <c r="KJM487"/>
      <c r="KJN487"/>
      <c r="KJO487"/>
      <c r="KJP487"/>
      <c r="KJQ487"/>
      <c r="KJR487"/>
      <c r="KJS487"/>
      <c r="KJT487"/>
      <c r="KJU487"/>
      <c r="KJV487"/>
      <c r="KJW487"/>
      <c r="KJX487"/>
      <c r="KJY487"/>
      <c r="KJZ487"/>
      <c r="KKA487"/>
      <c r="KKB487"/>
      <c r="KKC487"/>
      <c r="KKD487"/>
      <c r="KKE487"/>
      <c r="KKF487"/>
      <c r="KKG487"/>
      <c r="KKH487"/>
      <c r="KKI487"/>
      <c r="KKJ487"/>
      <c r="KKK487"/>
      <c r="KKL487"/>
      <c r="KKM487"/>
      <c r="KKN487"/>
      <c r="KKO487"/>
      <c r="KKP487"/>
      <c r="KKQ487"/>
      <c r="KKR487"/>
      <c r="KKS487"/>
      <c r="KKT487"/>
      <c r="KKU487"/>
      <c r="KKV487"/>
      <c r="KKW487"/>
      <c r="KKX487"/>
      <c r="KKY487"/>
      <c r="KKZ487"/>
      <c r="KLA487"/>
      <c r="KLB487"/>
      <c r="KLC487"/>
      <c r="KLD487"/>
      <c r="KLE487"/>
      <c r="KLF487"/>
      <c r="KLG487"/>
      <c r="KLH487"/>
      <c r="KLI487"/>
      <c r="KLJ487"/>
      <c r="KLK487"/>
      <c r="KLL487"/>
      <c r="KLM487"/>
      <c r="KLN487"/>
      <c r="KLO487"/>
      <c r="KLP487"/>
      <c r="KLQ487"/>
      <c r="KLR487"/>
      <c r="KLS487"/>
      <c r="KLT487"/>
      <c r="KLU487"/>
      <c r="KLV487"/>
      <c r="KLW487"/>
      <c r="KLX487"/>
      <c r="KLY487"/>
      <c r="KLZ487"/>
      <c r="KMA487"/>
      <c r="KMB487"/>
      <c r="KMC487"/>
      <c r="KMD487"/>
      <c r="KME487"/>
      <c r="KMF487"/>
      <c r="KMG487"/>
      <c r="KMH487"/>
      <c r="KMI487"/>
      <c r="KMJ487"/>
      <c r="KMK487"/>
      <c r="KML487"/>
      <c r="KMM487"/>
      <c r="KMN487"/>
      <c r="KMO487"/>
      <c r="KMP487"/>
      <c r="KMQ487"/>
      <c r="KMR487"/>
      <c r="KMS487"/>
      <c r="KMT487"/>
      <c r="KMU487"/>
      <c r="KMV487"/>
      <c r="KMW487"/>
      <c r="KMX487"/>
      <c r="KMY487"/>
      <c r="KMZ487"/>
      <c r="KNA487"/>
      <c r="KNB487"/>
      <c r="KNC487"/>
      <c r="KND487"/>
      <c r="KNE487"/>
      <c r="KNF487"/>
      <c r="KNG487"/>
      <c r="KNH487"/>
      <c r="KNI487"/>
      <c r="KNJ487"/>
      <c r="KNK487"/>
      <c r="KNL487"/>
      <c r="KNM487"/>
      <c r="KNN487"/>
      <c r="KNO487"/>
      <c r="KNP487"/>
      <c r="KNQ487"/>
      <c r="KNR487"/>
      <c r="KNS487"/>
      <c r="KNT487"/>
      <c r="KNU487"/>
      <c r="KNV487"/>
      <c r="KNW487"/>
      <c r="KNX487"/>
      <c r="KNY487"/>
      <c r="KNZ487"/>
      <c r="KOA487"/>
      <c r="KOB487"/>
      <c r="KOC487"/>
      <c r="KOD487"/>
      <c r="KOE487"/>
      <c r="KOF487"/>
      <c r="KOG487"/>
      <c r="KOH487"/>
      <c r="KOI487"/>
      <c r="KOJ487"/>
      <c r="KOK487"/>
      <c r="KOL487"/>
      <c r="KOM487"/>
      <c r="KON487"/>
      <c r="KOO487"/>
      <c r="KOP487"/>
      <c r="KOQ487"/>
      <c r="KOR487"/>
      <c r="KOS487"/>
      <c r="KOT487"/>
      <c r="KOU487"/>
      <c r="KOV487"/>
      <c r="KOW487"/>
      <c r="KOX487"/>
      <c r="KOY487"/>
      <c r="KOZ487"/>
      <c r="KPA487"/>
      <c r="KPB487"/>
      <c r="KPC487"/>
      <c r="KPD487"/>
      <c r="KPE487"/>
      <c r="KPF487"/>
      <c r="KPG487"/>
      <c r="KPH487"/>
      <c r="KPI487"/>
      <c r="KPJ487"/>
      <c r="KPK487"/>
      <c r="KPL487"/>
      <c r="KPM487"/>
      <c r="KPN487"/>
      <c r="KPO487"/>
      <c r="KPP487"/>
      <c r="KPQ487"/>
      <c r="KPR487"/>
      <c r="KPS487"/>
      <c r="KPT487"/>
      <c r="KPU487"/>
      <c r="KPV487"/>
      <c r="KPW487"/>
      <c r="KPX487"/>
      <c r="KPY487"/>
      <c r="KPZ487"/>
      <c r="KQA487"/>
      <c r="KQB487"/>
      <c r="KQC487"/>
      <c r="KQD487"/>
      <c r="KQE487"/>
      <c r="KQF487"/>
      <c r="KQG487"/>
      <c r="KQH487"/>
      <c r="KQI487"/>
      <c r="KQJ487"/>
      <c r="KQK487"/>
      <c r="KQL487"/>
      <c r="KQM487"/>
      <c r="KQN487"/>
      <c r="KQO487"/>
      <c r="KQP487"/>
      <c r="KQQ487"/>
      <c r="KQR487"/>
      <c r="KQS487"/>
      <c r="KQT487"/>
      <c r="KQU487"/>
      <c r="KQV487"/>
      <c r="KQW487"/>
      <c r="KQX487"/>
      <c r="KQY487"/>
      <c r="KQZ487"/>
      <c r="KRA487"/>
      <c r="KRB487"/>
      <c r="KRC487"/>
      <c r="KRD487"/>
      <c r="KRE487"/>
      <c r="KRF487"/>
      <c r="KRG487"/>
      <c r="KRH487"/>
      <c r="KRI487"/>
      <c r="KRJ487"/>
      <c r="KRK487"/>
      <c r="KRL487"/>
      <c r="KRM487"/>
      <c r="KRN487"/>
      <c r="KRO487"/>
      <c r="KRP487"/>
      <c r="KRQ487"/>
      <c r="KRR487"/>
      <c r="KRS487"/>
      <c r="KRT487"/>
      <c r="KRU487"/>
      <c r="KRV487"/>
      <c r="KRW487"/>
      <c r="KRX487"/>
      <c r="KRY487"/>
      <c r="KRZ487"/>
      <c r="KSA487"/>
      <c r="KSB487"/>
      <c r="KSC487"/>
      <c r="KSD487"/>
      <c r="KSE487"/>
      <c r="KSF487"/>
      <c r="KSG487"/>
      <c r="KSH487"/>
      <c r="KSI487"/>
      <c r="KSJ487"/>
      <c r="KSK487"/>
      <c r="KSL487"/>
      <c r="KSM487"/>
      <c r="KSN487"/>
      <c r="KSO487"/>
      <c r="KSP487"/>
      <c r="KSQ487"/>
      <c r="KSR487"/>
      <c r="KSS487"/>
      <c r="KST487"/>
      <c r="KSU487"/>
      <c r="KSV487"/>
      <c r="KSW487"/>
      <c r="KSX487"/>
      <c r="KSY487"/>
      <c r="KSZ487"/>
      <c r="KTA487"/>
      <c r="KTB487"/>
      <c r="KTC487"/>
      <c r="KTD487"/>
      <c r="KTE487"/>
      <c r="KTF487"/>
      <c r="KTG487"/>
      <c r="KTH487"/>
      <c r="KTI487"/>
      <c r="KTJ487"/>
      <c r="KTK487"/>
      <c r="KTL487"/>
      <c r="KTM487"/>
      <c r="KTN487"/>
      <c r="KTO487"/>
      <c r="KTP487"/>
      <c r="KTQ487"/>
      <c r="KTR487"/>
      <c r="KTS487"/>
      <c r="KTT487"/>
      <c r="KTU487"/>
      <c r="KTV487"/>
      <c r="KTW487"/>
      <c r="KTX487"/>
      <c r="KTY487"/>
      <c r="KTZ487"/>
      <c r="KUA487"/>
      <c r="KUB487"/>
      <c r="KUC487"/>
      <c r="KUD487"/>
      <c r="KUE487"/>
      <c r="KUF487"/>
      <c r="KUG487"/>
      <c r="KUH487"/>
      <c r="KUI487"/>
      <c r="KUJ487"/>
      <c r="KUK487"/>
      <c r="KUL487"/>
      <c r="KUM487"/>
      <c r="KUN487"/>
      <c r="KUO487"/>
      <c r="KUP487"/>
      <c r="KUQ487"/>
      <c r="KUR487"/>
      <c r="KUS487"/>
      <c r="KUT487"/>
      <c r="KUU487"/>
      <c r="KUV487"/>
      <c r="KUW487"/>
      <c r="KUX487"/>
      <c r="KUY487"/>
      <c r="KUZ487"/>
      <c r="KVA487"/>
      <c r="KVB487"/>
      <c r="KVC487"/>
      <c r="KVD487"/>
      <c r="KVE487"/>
      <c r="KVF487"/>
      <c r="KVG487"/>
      <c r="KVH487"/>
      <c r="KVI487"/>
      <c r="KVJ487"/>
      <c r="KVK487"/>
      <c r="KVL487"/>
      <c r="KVM487"/>
      <c r="KVN487"/>
      <c r="KVO487"/>
      <c r="KVP487"/>
      <c r="KVQ487"/>
      <c r="KVR487"/>
      <c r="KVS487"/>
      <c r="KVT487"/>
      <c r="KVU487"/>
      <c r="KVV487"/>
      <c r="KVW487"/>
      <c r="KVX487"/>
      <c r="KVY487"/>
      <c r="KVZ487"/>
      <c r="KWA487"/>
      <c r="KWB487"/>
      <c r="KWC487"/>
      <c r="KWD487"/>
      <c r="KWE487"/>
      <c r="KWF487"/>
      <c r="KWG487"/>
      <c r="KWH487"/>
      <c r="KWI487"/>
      <c r="KWJ487"/>
      <c r="KWK487"/>
      <c r="KWL487"/>
      <c r="KWM487"/>
      <c r="KWN487"/>
      <c r="KWO487"/>
      <c r="KWP487"/>
      <c r="KWQ487"/>
      <c r="KWR487"/>
      <c r="KWS487"/>
      <c r="KWT487"/>
      <c r="KWU487"/>
      <c r="KWV487"/>
      <c r="KWW487"/>
      <c r="KWX487"/>
      <c r="KWY487"/>
      <c r="KWZ487"/>
      <c r="KXA487"/>
      <c r="KXB487"/>
      <c r="KXC487"/>
      <c r="KXD487"/>
      <c r="KXE487"/>
      <c r="KXF487"/>
      <c r="KXG487"/>
      <c r="KXH487"/>
      <c r="KXI487"/>
      <c r="KXJ487"/>
      <c r="KXK487"/>
      <c r="KXL487"/>
      <c r="KXM487"/>
      <c r="KXN487"/>
      <c r="KXO487"/>
      <c r="KXP487"/>
      <c r="KXQ487"/>
      <c r="KXR487"/>
      <c r="KXS487"/>
      <c r="KXT487"/>
      <c r="KXU487"/>
      <c r="KXV487"/>
      <c r="KXW487"/>
      <c r="KXX487"/>
      <c r="KXY487"/>
      <c r="KXZ487"/>
      <c r="KYA487"/>
      <c r="KYB487"/>
      <c r="KYC487"/>
      <c r="KYD487"/>
      <c r="KYE487"/>
      <c r="KYF487"/>
      <c r="KYG487"/>
      <c r="KYH487"/>
      <c r="KYI487"/>
      <c r="KYJ487"/>
      <c r="KYK487"/>
      <c r="KYL487"/>
      <c r="KYM487"/>
      <c r="KYN487"/>
      <c r="KYO487"/>
      <c r="KYP487"/>
      <c r="KYQ487"/>
      <c r="KYR487"/>
      <c r="KYS487"/>
      <c r="KYT487"/>
      <c r="KYU487"/>
      <c r="KYV487"/>
      <c r="KYW487"/>
      <c r="KYX487"/>
      <c r="KYY487"/>
      <c r="KYZ487"/>
      <c r="KZA487"/>
      <c r="KZB487"/>
      <c r="KZC487"/>
      <c r="KZD487"/>
      <c r="KZE487"/>
      <c r="KZF487"/>
      <c r="KZG487"/>
      <c r="KZH487"/>
      <c r="KZI487"/>
      <c r="KZJ487"/>
      <c r="KZK487"/>
      <c r="KZL487"/>
      <c r="KZM487"/>
      <c r="KZN487"/>
      <c r="KZO487"/>
      <c r="KZP487"/>
      <c r="KZQ487"/>
      <c r="KZR487"/>
      <c r="KZS487"/>
      <c r="KZT487"/>
      <c r="KZU487"/>
      <c r="KZV487"/>
      <c r="KZW487"/>
      <c r="KZX487"/>
      <c r="KZY487"/>
      <c r="KZZ487"/>
      <c r="LAA487"/>
      <c r="LAB487"/>
      <c r="LAC487"/>
      <c r="LAD487"/>
      <c r="LAE487"/>
      <c r="LAF487"/>
      <c r="LAG487"/>
      <c r="LAH487"/>
      <c r="LAI487"/>
      <c r="LAJ487"/>
      <c r="LAK487"/>
      <c r="LAL487"/>
      <c r="LAM487"/>
      <c r="LAN487"/>
      <c r="LAO487"/>
      <c r="LAP487"/>
      <c r="LAQ487"/>
      <c r="LAR487"/>
      <c r="LAS487"/>
      <c r="LAT487"/>
      <c r="LAU487"/>
      <c r="LAV487"/>
      <c r="LAW487"/>
      <c r="LAX487"/>
      <c r="LAY487"/>
      <c r="LAZ487"/>
      <c r="LBA487"/>
      <c r="LBB487"/>
      <c r="LBC487"/>
      <c r="LBD487"/>
      <c r="LBE487"/>
      <c r="LBF487"/>
      <c r="LBG487"/>
      <c r="LBH487"/>
      <c r="LBI487"/>
      <c r="LBJ487"/>
      <c r="LBK487"/>
      <c r="LBL487"/>
      <c r="LBM487"/>
      <c r="LBN487"/>
      <c r="LBO487"/>
      <c r="LBP487"/>
      <c r="LBQ487"/>
      <c r="LBR487"/>
      <c r="LBS487"/>
      <c r="LBT487"/>
      <c r="LBU487"/>
      <c r="LBV487"/>
      <c r="LBW487"/>
      <c r="LBX487"/>
      <c r="LBY487"/>
      <c r="LBZ487"/>
      <c r="LCA487"/>
      <c r="LCB487"/>
      <c r="LCC487"/>
      <c r="LCD487"/>
      <c r="LCE487"/>
      <c r="LCF487"/>
      <c r="LCG487"/>
      <c r="LCH487"/>
      <c r="LCI487"/>
      <c r="LCJ487"/>
      <c r="LCK487"/>
      <c r="LCL487"/>
      <c r="LCM487"/>
      <c r="LCN487"/>
      <c r="LCO487"/>
      <c r="LCP487"/>
      <c r="LCQ487"/>
      <c r="LCR487"/>
      <c r="LCS487"/>
      <c r="LCT487"/>
      <c r="LCU487"/>
      <c r="LCV487"/>
      <c r="LCW487"/>
      <c r="LCX487"/>
      <c r="LCY487"/>
      <c r="LCZ487"/>
      <c r="LDA487"/>
      <c r="LDB487"/>
      <c r="LDC487"/>
      <c r="LDD487"/>
      <c r="LDE487"/>
      <c r="LDF487"/>
      <c r="LDG487"/>
      <c r="LDH487"/>
      <c r="LDI487"/>
      <c r="LDJ487"/>
      <c r="LDK487"/>
      <c r="LDL487"/>
      <c r="LDM487"/>
      <c r="LDN487"/>
      <c r="LDO487"/>
      <c r="LDP487"/>
      <c r="LDQ487"/>
      <c r="LDR487"/>
      <c r="LDS487"/>
      <c r="LDT487"/>
      <c r="LDU487"/>
      <c r="LDV487"/>
      <c r="LDW487"/>
      <c r="LDX487"/>
      <c r="LDY487"/>
      <c r="LDZ487"/>
      <c r="LEA487"/>
      <c r="LEB487"/>
      <c r="LEC487"/>
      <c r="LED487"/>
      <c r="LEE487"/>
      <c r="LEF487"/>
      <c r="LEG487"/>
      <c r="LEH487"/>
      <c r="LEI487"/>
      <c r="LEJ487"/>
      <c r="LEK487"/>
      <c r="LEL487"/>
      <c r="LEM487"/>
      <c r="LEN487"/>
      <c r="LEO487"/>
      <c r="LEP487"/>
      <c r="LEQ487"/>
      <c r="LER487"/>
      <c r="LES487"/>
      <c r="LET487"/>
      <c r="LEU487"/>
      <c r="LEV487"/>
      <c r="LEW487"/>
      <c r="LEX487"/>
      <c r="LEY487"/>
      <c r="LEZ487"/>
      <c r="LFA487"/>
      <c r="LFB487"/>
      <c r="LFC487"/>
      <c r="LFD487"/>
      <c r="LFE487"/>
      <c r="LFF487"/>
      <c r="LFG487"/>
      <c r="LFH487"/>
      <c r="LFI487"/>
      <c r="LFJ487"/>
      <c r="LFK487"/>
      <c r="LFL487"/>
      <c r="LFM487"/>
      <c r="LFN487"/>
      <c r="LFO487"/>
      <c r="LFP487"/>
      <c r="LFQ487"/>
      <c r="LFR487"/>
      <c r="LFS487"/>
      <c r="LFT487"/>
      <c r="LFU487"/>
      <c r="LFV487"/>
      <c r="LFW487"/>
      <c r="LFX487"/>
      <c r="LFY487"/>
      <c r="LFZ487"/>
      <c r="LGA487"/>
      <c r="LGB487"/>
      <c r="LGC487"/>
      <c r="LGD487"/>
      <c r="LGE487"/>
      <c r="LGF487"/>
      <c r="LGG487"/>
      <c r="LGH487"/>
      <c r="LGI487"/>
      <c r="LGJ487"/>
      <c r="LGK487"/>
      <c r="LGL487"/>
      <c r="LGM487"/>
      <c r="LGN487"/>
      <c r="LGO487"/>
      <c r="LGP487"/>
      <c r="LGQ487"/>
      <c r="LGR487"/>
      <c r="LGS487"/>
      <c r="LGT487"/>
      <c r="LGU487"/>
      <c r="LGV487"/>
      <c r="LGW487"/>
      <c r="LGX487"/>
      <c r="LGY487"/>
      <c r="LGZ487"/>
      <c r="LHA487"/>
      <c r="LHB487"/>
      <c r="LHC487"/>
      <c r="LHD487"/>
      <c r="LHE487"/>
      <c r="LHF487"/>
      <c r="LHG487"/>
      <c r="LHH487"/>
      <c r="LHI487"/>
      <c r="LHJ487"/>
      <c r="LHK487"/>
      <c r="LHL487"/>
      <c r="LHM487"/>
      <c r="LHN487"/>
      <c r="LHO487"/>
      <c r="LHP487"/>
      <c r="LHQ487"/>
      <c r="LHR487"/>
      <c r="LHS487"/>
      <c r="LHT487"/>
      <c r="LHU487"/>
      <c r="LHV487"/>
      <c r="LHW487"/>
      <c r="LHX487"/>
      <c r="LHY487"/>
      <c r="LHZ487"/>
      <c r="LIA487"/>
      <c r="LIB487"/>
      <c r="LIC487"/>
      <c r="LID487"/>
      <c r="LIE487"/>
      <c r="LIF487"/>
      <c r="LIG487"/>
      <c r="LIH487"/>
      <c r="LII487"/>
      <c r="LIJ487"/>
      <c r="LIK487"/>
      <c r="LIL487"/>
      <c r="LIM487"/>
      <c r="LIN487"/>
      <c r="LIO487"/>
      <c r="LIP487"/>
      <c r="LIQ487"/>
      <c r="LIR487"/>
      <c r="LIS487"/>
      <c r="LIT487"/>
      <c r="LIU487"/>
      <c r="LIV487"/>
      <c r="LIW487"/>
      <c r="LIX487"/>
      <c r="LIY487"/>
      <c r="LIZ487"/>
      <c r="LJA487"/>
      <c r="LJB487"/>
      <c r="LJC487"/>
      <c r="LJD487"/>
      <c r="LJE487"/>
      <c r="LJF487"/>
      <c r="LJG487"/>
      <c r="LJH487"/>
      <c r="LJI487"/>
      <c r="LJJ487"/>
      <c r="LJK487"/>
      <c r="LJL487"/>
      <c r="LJM487"/>
      <c r="LJN487"/>
      <c r="LJO487"/>
      <c r="LJP487"/>
      <c r="LJQ487"/>
      <c r="LJR487"/>
      <c r="LJS487"/>
      <c r="LJT487"/>
      <c r="LJU487"/>
      <c r="LJV487"/>
      <c r="LJW487"/>
      <c r="LJX487"/>
      <c r="LJY487"/>
      <c r="LJZ487"/>
      <c r="LKA487"/>
      <c r="LKB487"/>
      <c r="LKC487"/>
      <c r="LKD487"/>
      <c r="LKE487"/>
      <c r="LKF487"/>
      <c r="LKG487"/>
      <c r="LKH487"/>
      <c r="LKI487"/>
      <c r="LKJ487"/>
      <c r="LKK487"/>
      <c r="LKL487"/>
      <c r="LKM487"/>
      <c r="LKN487"/>
      <c r="LKO487"/>
      <c r="LKP487"/>
      <c r="LKQ487"/>
      <c r="LKR487"/>
      <c r="LKS487"/>
      <c r="LKT487"/>
      <c r="LKU487"/>
      <c r="LKV487"/>
      <c r="LKW487"/>
      <c r="LKX487"/>
      <c r="LKY487"/>
      <c r="LKZ487"/>
      <c r="LLA487"/>
      <c r="LLB487"/>
      <c r="LLC487"/>
      <c r="LLD487"/>
      <c r="LLE487"/>
      <c r="LLF487"/>
      <c r="LLG487"/>
      <c r="LLH487"/>
      <c r="LLI487"/>
      <c r="LLJ487"/>
      <c r="LLK487"/>
      <c r="LLL487"/>
      <c r="LLM487"/>
      <c r="LLN487"/>
      <c r="LLO487"/>
      <c r="LLP487"/>
      <c r="LLQ487"/>
      <c r="LLR487"/>
      <c r="LLS487"/>
      <c r="LLT487"/>
      <c r="LLU487"/>
      <c r="LLV487"/>
      <c r="LLW487"/>
      <c r="LLX487"/>
      <c r="LLY487"/>
      <c r="LLZ487"/>
      <c r="LMA487"/>
      <c r="LMB487"/>
      <c r="LMC487"/>
      <c r="LMD487"/>
      <c r="LME487"/>
      <c r="LMF487"/>
      <c r="LMG487"/>
      <c r="LMH487"/>
      <c r="LMI487"/>
      <c r="LMJ487"/>
      <c r="LMK487"/>
      <c r="LML487"/>
      <c r="LMM487"/>
      <c r="LMN487"/>
      <c r="LMO487"/>
      <c r="LMP487"/>
      <c r="LMQ487"/>
      <c r="LMR487"/>
      <c r="LMS487"/>
      <c r="LMT487"/>
      <c r="LMU487"/>
      <c r="LMV487"/>
      <c r="LMW487"/>
      <c r="LMX487"/>
      <c r="LMY487"/>
      <c r="LMZ487"/>
      <c r="LNA487"/>
      <c r="LNB487"/>
      <c r="LNC487"/>
      <c r="LND487"/>
      <c r="LNE487"/>
      <c r="LNF487"/>
      <c r="LNG487"/>
      <c r="LNH487"/>
      <c r="LNI487"/>
      <c r="LNJ487"/>
      <c r="LNK487"/>
      <c r="LNL487"/>
      <c r="LNM487"/>
      <c r="LNN487"/>
      <c r="LNO487"/>
      <c r="LNP487"/>
      <c r="LNQ487"/>
      <c r="LNR487"/>
      <c r="LNS487"/>
      <c r="LNT487"/>
      <c r="LNU487"/>
      <c r="LNV487"/>
      <c r="LNW487"/>
      <c r="LNX487"/>
      <c r="LNY487"/>
      <c r="LNZ487"/>
      <c r="LOA487"/>
      <c r="LOB487"/>
      <c r="LOC487"/>
      <c r="LOD487"/>
      <c r="LOE487"/>
      <c r="LOF487"/>
      <c r="LOG487"/>
      <c r="LOH487"/>
      <c r="LOI487"/>
      <c r="LOJ487"/>
      <c r="LOK487"/>
      <c r="LOL487"/>
      <c r="LOM487"/>
      <c r="LON487"/>
      <c r="LOO487"/>
      <c r="LOP487"/>
      <c r="LOQ487"/>
      <c r="LOR487"/>
      <c r="LOS487"/>
      <c r="LOT487"/>
      <c r="LOU487"/>
      <c r="LOV487"/>
      <c r="LOW487"/>
      <c r="LOX487"/>
      <c r="LOY487"/>
      <c r="LOZ487"/>
      <c r="LPA487"/>
      <c r="LPB487"/>
      <c r="LPC487"/>
      <c r="LPD487"/>
      <c r="LPE487"/>
      <c r="LPF487"/>
      <c r="LPG487"/>
      <c r="LPH487"/>
      <c r="LPI487"/>
      <c r="LPJ487"/>
      <c r="LPK487"/>
      <c r="LPL487"/>
      <c r="LPM487"/>
      <c r="LPN487"/>
      <c r="LPO487"/>
      <c r="LPP487"/>
      <c r="LPQ487"/>
      <c r="LPR487"/>
      <c r="LPS487"/>
      <c r="LPT487"/>
      <c r="LPU487"/>
      <c r="LPV487"/>
      <c r="LPW487"/>
      <c r="LPX487"/>
      <c r="LPY487"/>
      <c r="LPZ487"/>
      <c r="LQA487"/>
      <c r="LQB487"/>
      <c r="LQC487"/>
      <c r="LQD487"/>
      <c r="LQE487"/>
      <c r="LQF487"/>
      <c r="LQG487"/>
      <c r="LQH487"/>
      <c r="LQI487"/>
      <c r="LQJ487"/>
      <c r="LQK487"/>
      <c r="LQL487"/>
      <c r="LQM487"/>
      <c r="LQN487"/>
      <c r="LQO487"/>
      <c r="LQP487"/>
      <c r="LQQ487"/>
      <c r="LQR487"/>
      <c r="LQS487"/>
      <c r="LQT487"/>
      <c r="LQU487"/>
      <c r="LQV487"/>
      <c r="LQW487"/>
      <c r="LQX487"/>
      <c r="LQY487"/>
      <c r="LQZ487"/>
      <c r="LRA487"/>
      <c r="LRB487"/>
      <c r="LRC487"/>
      <c r="LRD487"/>
      <c r="LRE487"/>
      <c r="LRF487"/>
      <c r="LRG487"/>
      <c r="LRH487"/>
      <c r="LRI487"/>
      <c r="LRJ487"/>
      <c r="LRK487"/>
      <c r="LRL487"/>
      <c r="LRM487"/>
      <c r="LRN487"/>
      <c r="LRO487"/>
      <c r="LRP487"/>
      <c r="LRQ487"/>
      <c r="LRR487"/>
      <c r="LRS487"/>
      <c r="LRT487"/>
      <c r="LRU487"/>
      <c r="LRV487"/>
      <c r="LRW487"/>
      <c r="LRX487"/>
      <c r="LRY487"/>
      <c r="LRZ487"/>
      <c r="LSA487"/>
      <c r="LSB487"/>
      <c r="LSC487"/>
      <c r="LSD487"/>
      <c r="LSE487"/>
      <c r="LSF487"/>
      <c r="LSG487"/>
      <c r="LSH487"/>
      <c r="LSI487"/>
      <c r="LSJ487"/>
      <c r="LSK487"/>
      <c r="LSL487"/>
      <c r="LSM487"/>
      <c r="LSN487"/>
      <c r="LSO487"/>
      <c r="LSP487"/>
      <c r="LSQ487"/>
      <c r="LSR487"/>
      <c r="LSS487"/>
      <c r="LST487"/>
      <c r="LSU487"/>
      <c r="LSV487"/>
      <c r="LSW487"/>
      <c r="LSX487"/>
      <c r="LSY487"/>
      <c r="LSZ487"/>
      <c r="LTA487"/>
      <c r="LTB487"/>
      <c r="LTC487"/>
      <c r="LTD487"/>
      <c r="LTE487"/>
      <c r="LTF487"/>
      <c r="LTG487"/>
      <c r="LTH487"/>
      <c r="LTI487"/>
      <c r="LTJ487"/>
      <c r="LTK487"/>
      <c r="LTL487"/>
      <c r="LTM487"/>
      <c r="LTN487"/>
      <c r="LTO487"/>
      <c r="LTP487"/>
      <c r="LTQ487"/>
      <c r="LTR487"/>
      <c r="LTS487"/>
      <c r="LTT487"/>
      <c r="LTU487"/>
      <c r="LTV487"/>
      <c r="LTW487"/>
      <c r="LTX487"/>
      <c r="LTY487"/>
      <c r="LTZ487"/>
      <c r="LUA487"/>
      <c r="LUB487"/>
      <c r="LUC487"/>
      <c r="LUD487"/>
      <c r="LUE487"/>
      <c r="LUF487"/>
      <c r="LUG487"/>
      <c r="LUH487"/>
      <c r="LUI487"/>
      <c r="LUJ487"/>
      <c r="LUK487"/>
      <c r="LUL487"/>
      <c r="LUM487"/>
      <c r="LUN487"/>
      <c r="LUO487"/>
      <c r="LUP487"/>
      <c r="LUQ487"/>
      <c r="LUR487"/>
      <c r="LUS487"/>
      <c r="LUT487"/>
      <c r="LUU487"/>
      <c r="LUV487"/>
      <c r="LUW487"/>
      <c r="LUX487"/>
      <c r="LUY487"/>
      <c r="LUZ487"/>
      <c r="LVA487"/>
      <c r="LVB487"/>
      <c r="LVC487"/>
      <c r="LVD487"/>
      <c r="LVE487"/>
      <c r="LVF487"/>
      <c r="LVG487"/>
      <c r="LVH487"/>
      <c r="LVI487"/>
      <c r="LVJ487"/>
      <c r="LVK487"/>
      <c r="LVL487"/>
      <c r="LVM487"/>
      <c r="LVN487"/>
      <c r="LVO487"/>
      <c r="LVP487"/>
      <c r="LVQ487"/>
      <c r="LVR487"/>
      <c r="LVS487"/>
      <c r="LVT487"/>
      <c r="LVU487"/>
      <c r="LVV487"/>
      <c r="LVW487"/>
      <c r="LVX487"/>
      <c r="LVY487"/>
      <c r="LVZ487"/>
      <c r="LWA487"/>
      <c r="LWB487"/>
      <c r="LWC487"/>
      <c r="LWD487"/>
      <c r="LWE487"/>
      <c r="LWF487"/>
      <c r="LWG487"/>
      <c r="LWH487"/>
      <c r="LWI487"/>
      <c r="LWJ487"/>
      <c r="LWK487"/>
      <c r="LWL487"/>
      <c r="LWM487"/>
      <c r="LWN487"/>
      <c r="LWO487"/>
      <c r="LWP487"/>
      <c r="LWQ487"/>
      <c r="LWR487"/>
      <c r="LWS487"/>
      <c r="LWT487"/>
      <c r="LWU487"/>
      <c r="LWV487"/>
      <c r="LWW487"/>
      <c r="LWX487"/>
      <c r="LWY487"/>
      <c r="LWZ487"/>
      <c r="LXA487"/>
      <c r="LXB487"/>
      <c r="LXC487"/>
      <c r="LXD487"/>
      <c r="LXE487"/>
      <c r="LXF487"/>
      <c r="LXG487"/>
      <c r="LXH487"/>
      <c r="LXI487"/>
      <c r="LXJ487"/>
      <c r="LXK487"/>
      <c r="LXL487"/>
      <c r="LXM487"/>
      <c r="LXN487"/>
      <c r="LXO487"/>
      <c r="LXP487"/>
      <c r="LXQ487"/>
      <c r="LXR487"/>
      <c r="LXS487"/>
      <c r="LXT487"/>
      <c r="LXU487"/>
      <c r="LXV487"/>
      <c r="LXW487"/>
      <c r="LXX487"/>
      <c r="LXY487"/>
      <c r="LXZ487"/>
      <c r="LYA487"/>
      <c r="LYB487"/>
      <c r="LYC487"/>
      <c r="LYD487"/>
      <c r="LYE487"/>
      <c r="LYF487"/>
      <c r="LYG487"/>
      <c r="LYH487"/>
      <c r="LYI487"/>
      <c r="LYJ487"/>
      <c r="LYK487"/>
      <c r="LYL487"/>
      <c r="LYM487"/>
      <c r="LYN487"/>
      <c r="LYO487"/>
      <c r="LYP487"/>
      <c r="LYQ487"/>
      <c r="LYR487"/>
      <c r="LYS487"/>
      <c r="LYT487"/>
      <c r="LYU487"/>
      <c r="LYV487"/>
      <c r="LYW487"/>
      <c r="LYX487"/>
      <c r="LYY487"/>
      <c r="LYZ487"/>
      <c r="LZA487"/>
      <c r="LZB487"/>
      <c r="LZC487"/>
      <c r="LZD487"/>
      <c r="LZE487"/>
      <c r="LZF487"/>
      <c r="LZG487"/>
      <c r="LZH487"/>
      <c r="LZI487"/>
      <c r="LZJ487"/>
      <c r="LZK487"/>
      <c r="LZL487"/>
      <c r="LZM487"/>
      <c r="LZN487"/>
      <c r="LZO487"/>
      <c r="LZP487"/>
      <c r="LZQ487"/>
      <c r="LZR487"/>
      <c r="LZS487"/>
      <c r="LZT487"/>
      <c r="LZU487"/>
      <c r="LZV487"/>
      <c r="LZW487"/>
      <c r="LZX487"/>
      <c r="LZY487"/>
      <c r="LZZ487"/>
      <c r="MAA487"/>
      <c r="MAB487"/>
      <c r="MAC487"/>
      <c r="MAD487"/>
      <c r="MAE487"/>
      <c r="MAF487"/>
      <c r="MAG487"/>
      <c r="MAH487"/>
      <c r="MAI487"/>
      <c r="MAJ487"/>
      <c r="MAK487"/>
      <c r="MAL487"/>
      <c r="MAM487"/>
      <c r="MAN487"/>
      <c r="MAO487"/>
      <c r="MAP487"/>
      <c r="MAQ487"/>
      <c r="MAR487"/>
      <c r="MAS487"/>
      <c r="MAT487"/>
      <c r="MAU487"/>
      <c r="MAV487"/>
      <c r="MAW487"/>
      <c r="MAX487"/>
      <c r="MAY487"/>
      <c r="MAZ487"/>
      <c r="MBA487"/>
      <c r="MBB487"/>
      <c r="MBC487"/>
      <c r="MBD487"/>
      <c r="MBE487"/>
      <c r="MBF487"/>
      <c r="MBG487"/>
      <c r="MBH487"/>
      <c r="MBI487"/>
      <c r="MBJ487"/>
      <c r="MBK487"/>
      <c r="MBL487"/>
      <c r="MBM487"/>
      <c r="MBN487"/>
      <c r="MBO487"/>
      <c r="MBP487"/>
      <c r="MBQ487"/>
      <c r="MBR487"/>
      <c r="MBS487"/>
      <c r="MBT487"/>
      <c r="MBU487"/>
      <c r="MBV487"/>
      <c r="MBW487"/>
      <c r="MBX487"/>
      <c r="MBY487"/>
      <c r="MBZ487"/>
      <c r="MCA487"/>
      <c r="MCB487"/>
      <c r="MCC487"/>
      <c r="MCD487"/>
      <c r="MCE487"/>
      <c r="MCF487"/>
      <c r="MCG487"/>
      <c r="MCH487"/>
      <c r="MCI487"/>
      <c r="MCJ487"/>
      <c r="MCK487"/>
      <c r="MCL487"/>
      <c r="MCM487"/>
      <c r="MCN487"/>
      <c r="MCO487"/>
      <c r="MCP487"/>
      <c r="MCQ487"/>
      <c r="MCR487"/>
      <c r="MCS487"/>
      <c r="MCT487"/>
      <c r="MCU487"/>
      <c r="MCV487"/>
      <c r="MCW487"/>
      <c r="MCX487"/>
      <c r="MCY487"/>
      <c r="MCZ487"/>
      <c r="MDA487"/>
      <c r="MDB487"/>
      <c r="MDC487"/>
      <c r="MDD487"/>
      <c r="MDE487"/>
      <c r="MDF487"/>
      <c r="MDG487"/>
      <c r="MDH487"/>
      <c r="MDI487"/>
      <c r="MDJ487"/>
      <c r="MDK487"/>
      <c r="MDL487"/>
      <c r="MDM487"/>
      <c r="MDN487"/>
      <c r="MDO487"/>
      <c r="MDP487"/>
      <c r="MDQ487"/>
      <c r="MDR487"/>
      <c r="MDS487"/>
      <c r="MDT487"/>
      <c r="MDU487"/>
      <c r="MDV487"/>
      <c r="MDW487"/>
      <c r="MDX487"/>
      <c r="MDY487"/>
      <c r="MDZ487"/>
      <c r="MEA487"/>
      <c r="MEB487"/>
      <c r="MEC487"/>
      <c r="MED487"/>
      <c r="MEE487"/>
      <c r="MEF487"/>
      <c r="MEG487"/>
      <c r="MEH487"/>
      <c r="MEI487"/>
      <c r="MEJ487"/>
      <c r="MEK487"/>
      <c r="MEL487"/>
      <c r="MEM487"/>
      <c r="MEN487"/>
      <c r="MEO487"/>
      <c r="MEP487"/>
      <c r="MEQ487"/>
      <c r="MER487"/>
      <c r="MES487"/>
      <c r="MET487"/>
      <c r="MEU487"/>
      <c r="MEV487"/>
      <c r="MEW487"/>
      <c r="MEX487"/>
      <c r="MEY487"/>
      <c r="MEZ487"/>
      <c r="MFA487"/>
      <c r="MFB487"/>
      <c r="MFC487"/>
      <c r="MFD487"/>
      <c r="MFE487"/>
      <c r="MFF487"/>
      <c r="MFG487"/>
      <c r="MFH487"/>
      <c r="MFI487"/>
      <c r="MFJ487"/>
      <c r="MFK487"/>
      <c r="MFL487"/>
      <c r="MFM487"/>
      <c r="MFN487"/>
      <c r="MFO487"/>
      <c r="MFP487"/>
      <c r="MFQ487"/>
      <c r="MFR487"/>
      <c r="MFS487"/>
      <c r="MFT487"/>
      <c r="MFU487"/>
      <c r="MFV487"/>
      <c r="MFW487"/>
      <c r="MFX487"/>
      <c r="MFY487"/>
      <c r="MFZ487"/>
      <c r="MGA487"/>
      <c r="MGB487"/>
      <c r="MGC487"/>
      <c r="MGD487"/>
      <c r="MGE487"/>
      <c r="MGF487"/>
      <c r="MGG487"/>
      <c r="MGH487"/>
      <c r="MGI487"/>
      <c r="MGJ487"/>
      <c r="MGK487"/>
      <c r="MGL487"/>
      <c r="MGM487"/>
      <c r="MGN487"/>
      <c r="MGO487"/>
      <c r="MGP487"/>
      <c r="MGQ487"/>
      <c r="MGR487"/>
      <c r="MGS487"/>
      <c r="MGT487"/>
      <c r="MGU487"/>
      <c r="MGV487"/>
      <c r="MGW487"/>
      <c r="MGX487"/>
      <c r="MGY487"/>
      <c r="MGZ487"/>
      <c r="MHA487"/>
      <c r="MHB487"/>
      <c r="MHC487"/>
      <c r="MHD487"/>
      <c r="MHE487"/>
      <c r="MHF487"/>
      <c r="MHG487"/>
      <c r="MHH487"/>
      <c r="MHI487"/>
      <c r="MHJ487"/>
      <c r="MHK487"/>
      <c r="MHL487"/>
      <c r="MHM487"/>
      <c r="MHN487"/>
      <c r="MHO487"/>
      <c r="MHP487"/>
      <c r="MHQ487"/>
      <c r="MHR487"/>
      <c r="MHS487"/>
      <c r="MHT487"/>
      <c r="MHU487"/>
      <c r="MHV487"/>
      <c r="MHW487"/>
      <c r="MHX487"/>
      <c r="MHY487"/>
      <c r="MHZ487"/>
      <c r="MIA487"/>
      <c r="MIB487"/>
      <c r="MIC487"/>
      <c r="MID487"/>
      <c r="MIE487"/>
      <c r="MIF487"/>
      <c r="MIG487"/>
      <c r="MIH487"/>
      <c r="MII487"/>
      <c r="MIJ487"/>
      <c r="MIK487"/>
      <c r="MIL487"/>
      <c r="MIM487"/>
      <c r="MIN487"/>
      <c r="MIO487"/>
      <c r="MIP487"/>
      <c r="MIQ487"/>
      <c r="MIR487"/>
      <c r="MIS487"/>
      <c r="MIT487"/>
      <c r="MIU487"/>
      <c r="MIV487"/>
      <c r="MIW487"/>
      <c r="MIX487"/>
      <c r="MIY487"/>
      <c r="MIZ487"/>
      <c r="MJA487"/>
      <c r="MJB487"/>
      <c r="MJC487"/>
      <c r="MJD487"/>
      <c r="MJE487"/>
      <c r="MJF487"/>
      <c r="MJG487"/>
      <c r="MJH487"/>
      <c r="MJI487"/>
      <c r="MJJ487"/>
      <c r="MJK487"/>
      <c r="MJL487"/>
      <c r="MJM487"/>
      <c r="MJN487"/>
      <c r="MJO487"/>
      <c r="MJP487"/>
      <c r="MJQ487"/>
      <c r="MJR487"/>
      <c r="MJS487"/>
      <c r="MJT487"/>
      <c r="MJU487"/>
      <c r="MJV487"/>
      <c r="MJW487"/>
      <c r="MJX487"/>
      <c r="MJY487"/>
      <c r="MJZ487"/>
      <c r="MKA487"/>
      <c r="MKB487"/>
      <c r="MKC487"/>
      <c r="MKD487"/>
      <c r="MKE487"/>
      <c r="MKF487"/>
      <c r="MKG487"/>
      <c r="MKH487"/>
      <c r="MKI487"/>
      <c r="MKJ487"/>
      <c r="MKK487"/>
      <c r="MKL487"/>
      <c r="MKM487"/>
      <c r="MKN487"/>
      <c r="MKO487"/>
      <c r="MKP487"/>
      <c r="MKQ487"/>
      <c r="MKR487"/>
      <c r="MKS487"/>
      <c r="MKT487"/>
      <c r="MKU487"/>
      <c r="MKV487"/>
      <c r="MKW487"/>
      <c r="MKX487"/>
      <c r="MKY487"/>
      <c r="MKZ487"/>
      <c r="MLA487"/>
      <c r="MLB487"/>
      <c r="MLC487"/>
      <c r="MLD487"/>
      <c r="MLE487"/>
      <c r="MLF487"/>
      <c r="MLG487"/>
      <c r="MLH487"/>
      <c r="MLI487"/>
      <c r="MLJ487"/>
      <c r="MLK487"/>
      <c r="MLL487"/>
      <c r="MLM487"/>
      <c r="MLN487"/>
      <c r="MLO487"/>
      <c r="MLP487"/>
      <c r="MLQ487"/>
      <c r="MLR487"/>
      <c r="MLS487"/>
      <c r="MLT487"/>
      <c r="MLU487"/>
      <c r="MLV487"/>
      <c r="MLW487"/>
      <c r="MLX487"/>
      <c r="MLY487"/>
      <c r="MLZ487"/>
      <c r="MMA487"/>
      <c r="MMB487"/>
      <c r="MMC487"/>
      <c r="MMD487"/>
      <c r="MME487"/>
      <c r="MMF487"/>
      <c r="MMG487"/>
      <c r="MMH487"/>
      <c r="MMI487"/>
      <c r="MMJ487"/>
      <c r="MMK487"/>
      <c r="MML487"/>
      <c r="MMM487"/>
      <c r="MMN487"/>
      <c r="MMO487"/>
      <c r="MMP487"/>
      <c r="MMQ487"/>
      <c r="MMR487"/>
      <c r="MMS487"/>
      <c r="MMT487"/>
      <c r="MMU487"/>
      <c r="MMV487"/>
      <c r="MMW487"/>
      <c r="MMX487"/>
      <c r="MMY487"/>
      <c r="MMZ487"/>
      <c r="MNA487"/>
      <c r="MNB487"/>
      <c r="MNC487"/>
      <c r="MND487"/>
      <c r="MNE487"/>
      <c r="MNF487"/>
      <c r="MNG487"/>
      <c r="MNH487"/>
      <c r="MNI487"/>
      <c r="MNJ487"/>
      <c r="MNK487"/>
      <c r="MNL487"/>
      <c r="MNM487"/>
      <c r="MNN487"/>
      <c r="MNO487"/>
      <c r="MNP487"/>
      <c r="MNQ487"/>
      <c r="MNR487"/>
      <c r="MNS487"/>
      <c r="MNT487"/>
      <c r="MNU487"/>
      <c r="MNV487"/>
      <c r="MNW487"/>
      <c r="MNX487"/>
      <c r="MNY487"/>
      <c r="MNZ487"/>
      <c r="MOA487"/>
      <c r="MOB487"/>
      <c r="MOC487"/>
      <c r="MOD487"/>
      <c r="MOE487"/>
      <c r="MOF487"/>
      <c r="MOG487"/>
      <c r="MOH487"/>
      <c r="MOI487"/>
      <c r="MOJ487"/>
      <c r="MOK487"/>
      <c r="MOL487"/>
      <c r="MOM487"/>
      <c r="MON487"/>
      <c r="MOO487"/>
      <c r="MOP487"/>
      <c r="MOQ487"/>
      <c r="MOR487"/>
      <c r="MOS487"/>
      <c r="MOT487"/>
      <c r="MOU487"/>
      <c r="MOV487"/>
      <c r="MOW487"/>
      <c r="MOX487"/>
      <c r="MOY487"/>
      <c r="MOZ487"/>
      <c r="MPA487"/>
      <c r="MPB487"/>
      <c r="MPC487"/>
      <c r="MPD487"/>
      <c r="MPE487"/>
      <c r="MPF487"/>
      <c r="MPG487"/>
      <c r="MPH487"/>
      <c r="MPI487"/>
      <c r="MPJ487"/>
      <c r="MPK487"/>
      <c r="MPL487"/>
      <c r="MPM487"/>
      <c r="MPN487"/>
      <c r="MPO487"/>
      <c r="MPP487"/>
      <c r="MPQ487"/>
      <c r="MPR487"/>
      <c r="MPS487"/>
      <c r="MPT487"/>
      <c r="MPU487"/>
      <c r="MPV487"/>
      <c r="MPW487"/>
      <c r="MPX487"/>
      <c r="MPY487"/>
      <c r="MPZ487"/>
      <c r="MQA487"/>
      <c r="MQB487"/>
      <c r="MQC487"/>
      <c r="MQD487"/>
      <c r="MQE487"/>
      <c r="MQF487"/>
      <c r="MQG487"/>
      <c r="MQH487"/>
      <c r="MQI487"/>
      <c r="MQJ487"/>
      <c r="MQK487"/>
      <c r="MQL487"/>
      <c r="MQM487"/>
      <c r="MQN487"/>
      <c r="MQO487"/>
      <c r="MQP487"/>
      <c r="MQQ487"/>
      <c r="MQR487"/>
      <c r="MQS487"/>
      <c r="MQT487"/>
      <c r="MQU487"/>
      <c r="MQV487"/>
      <c r="MQW487"/>
      <c r="MQX487"/>
      <c r="MQY487"/>
      <c r="MQZ487"/>
      <c r="MRA487"/>
      <c r="MRB487"/>
      <c r="MRC487"/>
      <c r="MRD487"/>
      <c r="MRE487"/>
      <c r="MRF487"/>
      <c r="MRG487"/>
      <c r="MRH487"/>
      <c r="MRI487"/>
      <c r="MRJ487"/>
      <c r="MRK487"/>
      <c r="MRL487"/>
      <c r="MRM487"/>
      <c r="MRN487"/>
      <c r="MRO487"/>
      <c r="MRP487"/>
      <c r="MRQ487"/>
      <c r="MRR487"/>
      <c r="MRS487"/>
      <c r="MRT487"/>
      <c r="MRU487"/>
      <c r="MRV487"/>
      <c r="MRW487"/>
      <c r="MRX487"/>
      <c r="MRY487"/>
      <c r="MRZ487"/>
      <c r="MSA487"/>
      <c r="MSB487"/>
      <c r="MSC487"/>
      <c r="MSD487"/>
      <c r="MSE487"/>
      <c r="MSF487"/>
      <c r="MSG487"/>
      <c r="MSH487"/>
      <c r="MSI487"/>
      <c r="MSJ487"/>
      <c r="MSK487"/>
      <c r="MSL487"/>
      <c r="MSM487"/>
      <c r="MSN487"/>
      <c r="MSO487"/>
      <c r="MSP487"/>
      <c r="MSQ487"/>
      <c r="MSR487"/>
      <c r="MSS487"/>
      <c r="MST487"/>
      <c r="MSU487"/>
      <c r="MSV487"/>
      <c r="MSW487"/>
      <c r="MSX487"/>
      <c r="MSY487"/>
      <c r="MSZ487"/>
      <c r="MTA487"/>
      <c r="MTB487"/>
      <c r="MTC487"/>
      <c r="MTD487"/>
      <c r="MTE487"/>
      <c r="MTF487"/>
      <c r="MTG487"/>
      <c r="MTH487"/>
      <c r="MTI487"/>
      <c r="MTJ487"/>
      <c r="MTK487"/>
      <c r="MTL487"/>
      <c r="MTM487"/>
      <c r="MTN487"/>
      <c r="MTO487"/>
      <c r="MTP487"/>
      <c r="MTQ487"/>
      <c r="MTR487"/>
      <c r="MTS487"/>
      <c r="MTT487"/>
      <c r="MTU487"/>
      <c r="MTV487"/>
      <c r="MTW487"/>
      <c r="MTX487"/>
      <c r="MTY487"/>
      <c r="MTZ487"/>
      <c r="MUA487"/>
      <c r="MUB487"/>
      <c r="MUC487"/>
      <c r="MUD487"/>
      <c r="MUE487"/>
      <c r="MUF487"/>
      <c r="MUG487"/>
      <c r="MUH487"/>
      <c r="MUI487"/>
      <c r="MUJ487"/>
      <c r="MUK487"/>
      <c r="MUL487"/>
      <c r="MUM487"/>
      <c r="MUN487"/>
      <c r="MUO487"/>
      <c r="MUP487"/>
      <c r="MUQ487"/>
      <c r="MUR487"/>
      <c r="MUS487"/>
      <c r="MUT487"/>
      <c r="MUU487"/>
      <c r="MUV487"/>
      <c r="MUW487"/>
      <c r="MUX487"/>
      <c r="MUY487"/>
      <c r="MUZ487"/>
      <c r="MVA487"/>
      <c r="MVB487"/>
      <c r="MVC487"/>
      <c r="MVD487"/>
      <c r="MVE487"/>
      <c r="MVF487"/>
      <c r="MVG487"/>
      <c r="MVH487"/>
      <c r="MVI487"/>
      <c r="MVJ487"/>
      <c r="MVK487"/>
      <c r="MVL487"/>
      <c r="MVM487"/>
      <c r="MVN487"/>
      <c r="MVO487"/>
      <c r="MVP487"/>
      <c r="MVQ487"/>
      <c r="MVR487"/>
      <c r="MVS487"/>
      <c r="MVT487"/>
      <c r="MVU487"/>
      <c r="MVV487"/>
      <c r="MVW487"/>
      <c r="MVX487"/>
      <c r="MVY487"/>
      <c r="MVZ487"/>
      <c r="MWA487"/>
      <c r="MWB487"/>
      <c r="MWC487"/>
      <c r="MWD487"/>
      <c r="MWE487"/>
      <c r="MWF487"/>
      <c r="MWG487"/>
      <c r="MWH487"/>
      <c r="MWI487"/>
      <c r="MWJ487"/>
      <c r="MWK487"/>
      <c r="MWL487"/>
      <c r="MWM487"/>
      <c r="MWN487"/>
      <c r="MWO487"/>
      <c r="MWP487"/>
      <c r="MWQ487"/>
      <c r="MWR487"/>
      <c r="MWS487"/>
      <c r="MWT487"/>
      <c r="MWU487"/>
      <c r="MWV487"/>
      <c r="MWW487"/>
      <c r="MWX487"/>
      <c r="MWY487"/>
      <c r="MWZ487"/>
      <c r="MXA487"/>
      <c r="MXB487"/>
      <c r="MXC487"/>
      <c r="MXD487"/>
      <c r="MXE487"/>
      <c r="MXF487"/>
      <c r="MXG487"/>
      <c r="MXH487"/>
      <c r="MXI487"/>
      <c r="MXJ487"/>
      <c r="MXK487"/>
      <c r="MXL487"/>
      <c r="MXM487"/>
      <c r="MXN487"/>
      <c r="MXO487"/>
      <c r="MXP487"/>
      <c r="MXQ487"/>
      <c r="MXR487"/>
      <c r="MXS487"/>
      <c r="MXT487"/>
      <c r="MXU487"/>
      <c r="MXV487"/>
      <c r="MXW487"/>
      <c r="MXX487"/>
      <c r="MXY487"/>
      <c r="MXZ487"/>
      <c r="MYA487"/>
      <c r="MYB487"/>
      <c r="MYC487"/>
      <c r="MYD487"/>
      <c r="MYE487"/>
      <c r="MYF487"/>
      <c r="MYG487"/>
      <c r="MYH487"/>
      <c r="MYI487"/>
      <c r="MYJ487"/>
      <c r="MYK487"/>
      <c r="MYL487"/>
      <c r="MYM487"/>
      <c r="MYN487"/>
      <c r="MYO487"/>
      <c r="MYP487"/>
      <c r="MYQ487"/>
      <c r="MYR487"/>
      <c r="MYS487"/>
      <c r="MYT487"/>
      <c r="MYU487"/>
      <c r="MYV487"/>
      <c r="MYW487"/>
      <c r="MYX487"/>
      <c r="MYY487"/>
      <c r="MYZ487"/>
      <c r="MZA487"/>
      <c r="MZB487"/>
      <c r="MZC487"/>
      <c r="MZD487"/>
      <c r="MZE487"/>
      <c r="MZF487"/>
      <c r="MZG487"/>
      <c r="MZH487"/>
      <c r="MZI487"/>
      <c r="MZJ487"/>
      <c r="MZK487"/>
      <c r="MZL487"/>
      <c r="MZM487"/>
      <c r="MZN487"/>
      <c r="MZO487"/>
      <c r="MZP487"/>
      <c r="MZQ487"/>
      <c r="MZR487"/>
      <c r="MZS487"/>
      <c r="MZT487"/>
      <c r="MZU487"/>
      <c r="MZV487"/>
      <c r="MZW487"/>
      <c r="MZX487"/>
      <c r="MZY487"/>
      <c r="MZZ487"/>
      <c r="NAA487"/>
      <c r="NAB487"/>
      <c r="NAC487"/>
      <c r="NAD487"/>
      <c r="NAE487"/>
      <c r="NAF487"/>
      <c r="NAG487"/>
      <c r="NAH487"/>
      <c r="NAI487"/>
      <c r="NAJ487"/>
      <c r="NAK487"/>
      <c r="NAL487"/>
      <c r="NAM487"/>
      <c r="NAN487"/>
      <c r="NAO487"/>
      <c r="NAP487"/>
      <c r="NAQ487"/>
      <c r="NAR487"/>
      <c r="NAS487"/>
      <c r="NAT487"/>
      <c r="NAU487"/>
      <c r="NAV487"/>
      <c r="NAW487"/>
      <c r="NAX487"/>
      <c r="NAY487"/>
      <c r="NAZ487"/>
      <c r="NBA487"/>
      <c r="NBB487"/>
      <c r="NBC487"/>
      <c r="NBD487"/>
      <c r="NBE487"/>
      <c r="NBF487"/>
      <c r="NBG487"/>
      <c r="NBH487"/>
      <c r="NBI487"/>
      <c r="NBJ487"/>
      <c r="NBK487"/>
      <c r="NBL487"/>
      <c r="NBM487"/>
      <c r="NBN487"/>
      <c r="NBO487"/>
      <c r="NBP487"/>
      <c r="NBQ487"/>
      <c r="NBR487"/>
      <c r="NBS487"/>
      <c r="NBT487"/>
      <c r="NBU487"/>
      <c r="NBV487"/>
      <c r="NBW487"/>
      <c r="NBX487"/>
      <c r="NBY487"/>
      <c r="NBZ487"/>
      <c r="NCA487"/>
      <c r="NCB487"/>
      <c r="NCC487"/>
      <c r="NCD487"/>
      <c r="NCE487"/>
      <c r="NCF487"/>
      <c r="NCG487"/>
      <c r="NCH487"/>
      <c r="NCI487"/>
      <c r="NCJ487"/>
      <c r="NCK487"/>
      <c r="NCL487"/>
      <c r="NCM487"/>
      <c r="NCN487"/>
      <c r="NCO487"/>
      <c r="NCP487"/>
      <c r="NCQ487"/>
      <c r="NCR487"/>
      <c r="NCS487"/>
      <c r="NCT487"/>
      <c r="NCU487"/>
      <c r="NCV487"/>
      <c r="NCW487"/>
      <c r="NCX487"/>
      <c r="NCY487"/>
      <c r="NCZ487"/>
      <c r="NDA487"/>
      <c r="NDB487"/>
      <c r="NDC487"/>
      <c r="NDD487"/>
      <c r="NDE487"/>
      <c r="NDF487"/>
      <c r="NDG487"/>
      <c r="NDH487"/>
      <c r="NDI487"/>
      <c r="NDJ487"/>
      <c r="NDK487"/>
      <c r="NDL487"/>
      <c r="NDM487"/>
      <c r="NDN487"/>
      <c r="NDO487"/>
      <c r="NDP487"/>
      <c r="NDQ487"/>
      <c r="NDR487"/>
      <c r="NDS487"/>
      <c r="NDT487"/>
      <c r="NDU487"/>
      <c r="NDV487"/>
      <c r="NDW487"/>
      <c r="NDX487"/>
      <c r="NDY487"/>
      <c r="NDZ487"/>
      <c r="NEA487"/>
      <c r="NEB487"/>
      <c r="NEC487"/>
      <c r="NED487"/>
      <c r="NEE487"/>
      <c r="NEF487"/>
      <c r="NEG487"/>
      <c r="NEH487"/>
      <c r="NEI487"/>
      <c r="NEJ487"/>
      <c r="NEK487"/>
      <c r="NEL487"/>
      <c r="NEM487"/>
      <c r="NEN487"/>
      <c r="NEO487"/>
      <c r="NEP487"/>
      <c r="NEQ487"/>
      <c r="NER487"/>
      <c r="NES487"/>
      <c r="NET487"/>
      <c r="NEU487"/>
      <c r="NEV487"/>
      <c r="NEW487"/>
      <c r="NEX487"/>
      <c r="NEY487"/>
      <c r="NEZ487"/>
      <c r="NFA487"/>
      <c r="NFB487"/>
      <c r="NFC487"/>
      <c r="NFD487"/>
      <c r="NFE487"/>
      <c r="NFF487"/>
      <c r="NFG487"/>
      <c r="NFH487"/>
      <c r="NFI487"/>
      <c r="NFJ487"/>
      <c r="NFK487"/>
      <c r="NFL487"/>
      <c r="NFM487"/>
      <c r="NFN487"/>
      <c r="NFO487"/>
      <c r="NFP487"/>
      <c r="NFQ487"/>
      <c r="NFR487"/>
      <c r="NFS487"/>
      <c r="NFT487"/>
      <c r="NFU487"/>
      <c r="NFV487"/>
      <c r="NFW487"/>
      <c r="NFX487"/>
      <c r="NFY487"/>
      <c r="NFZ487"/>
      <c r="NGA487"/>
      <c r="NGB487"/>
      <c r="NGC487"/>
      <c r="NGD487"/>
      <c r="NGE487"/>
      <c r="NGF487"/>
      <c r="NGG487"/>
      <c r="NGH487"/>
      <c r="NGI487"/>
      <c r="NGJ487"/>
      <c r="NGK487"/>
      <c r="NGL487"/>
      <c r="NGM487"/>
      <c r="NGN487"/>
      <c r="NGO487"/>
      <c r="NGP487"/>
      <c r="NGQ487"/>
      <c r="NGR487"/>
      <c r="NGS487"/>
      <c r="NGT487"/>
      <c r="NGU487"/>
      <c r="NGV487"/>
      <c r="NGW487"/>
      <c r="NGX487"/>
      <c r="NGY487"/>
      <c r="NGZ487"/>
      <c r="NHA487"/>
      <c r="NHB487"/>
      <c r="NHC487"/>
      <c r="NHD487"/>
      <c r="NHE487"/>
      <c r="NHF487"/>
      <c r="NHG487"/>
      <c r="NHH487"/>
      <c r="NHI487"/>
      <c r="NHJ487"/>
      <c r="NHK487"/>
      <c r="NHL487"/>
      <c r="NHM487"/>
      <c r="NHN487"/>
      <c r="NHO487"/>
      <c r="NHP487"/>
      <c r="NHQ487"/>
      <c r="NHR487"/>
      <c r="NHS487"/>
      <c r="NHT487"/>
      <c r="NHU487"/>
      <c r="NHV487"/>
      <c r="NHW487"/>
      <c r="NHX487"/>
      <c r="NHY487"/>
      <c r="NHZ487"/>
      <c r="NIA487"/>
      <c r="NIB487"/>
      <c r="NIC487"/>
      <c r="NID487"/>
      <c r="NIE487"/>
      <c r="NIF487"/>
      <c r="NIG487"/>
      <c r="NIH487"/>
      <c r="NII487"/>
      <c r="NIJ487"/>
      <c r="NIK487"/>
      <c r="NIL487"/>
      <c r="NIM487"/>
      <c r="NIN487"/>
      <c r="NIO487"/>
      <c r="NIP487"/>
      <c r="NIQ487"/>
      <c r="NIR487"/>
      <c r="NIS487"/>
      <c r="NIT487"/>
      <c r="NIU487"/>
      <c r="NIV487"/>
      <c r="NIW487"/>
      <c r="NIX487"/>
      <c r="NIY487"/>
      <c r="NIZ487"/>
      <c r="NJA487"/>
      <c r="NJB487"/>
      <c r="NJC487"/>
      <c r="NJD487"/>
      <c r="NJE487"/>
      <c r="NJF487"/>
      <c r="NJG487"/>
      <c r="NJH487"/>
      <c r="NJI487"/>
      <c r="NJJ487"/>
      <c r="NJK487"/>
      <c r="NJL487"/>
      <c r="NJM487"/>
      <c r="NJN487"/>
      <c r="NJO487"/>
      <c r="NJP487"/>
      <c r="NJQ487"/>
      <c r="NJR487"/>
      <c r="NJS487"/>
      <c r="NJT487"/>
      <c r="NJU487"/>
      <c r="NJV487"/>
      <c r="NJW487"/>
      <c r="NJX487"/>
      <c r="NJY487"/>
      <c r="NJZ487"/>
      <c r="NKA487"/>
      <c r="NKB487"/>
      <c r="NKC487"/>
      <c r="NKD487"/>
      <c r="NKE487"/>
      <c r="NKF487"/>
      <c r="NKG487"/>
      <c r="NKH487"/>
      <c r="NKI487"/>
      <c r="NKJ487"/>
      <c r="NKK487"/>
      <c r="NKL487"/>
      <c r="NKM487"/>
      <c r="NKN487"/>
      <c r="NKO487"/>
      <c r="NKP487"/>
      <c r="NKQ487"/>
      <c r="NKR487"/>
      <c r="NKS487"/>
      <c r="NKT487"/>
      <c r="NKU487"/>
      <c r="NKV487"/>
      <c r="NKW487"/>
      <c r="NKX487"/>
      <c r="NKY487"/>
      <c r="NKZ487"/>
      <c r="NLA487"/>
      <c r="NLB487"/>
      <c r="NLC487"/>
      <c r="NLD487"/>
      <c r="NLE487"/>
      <c r="NLF487"/>
      <c r="NLG487"/>
      <c r="NLH487"/>
      <c r="NLI487"/>
      <c r="NLJ487"/>
      <c r="NLK487"/>
      <c r="NLL487"/>
      <c r="NLM487"/>
      <c r="NLN487"/>
      <c r="NLO487"/>
      <c r="NLP487"/>
      <c r="NLQ487"/>
      <c r="NLR487"/>
      <c r="NLS487"/>
      <c r="NLT487"/>
      <c r="NLU487"/>
      <c r="NLV487"/>
      <c r="NLW487"/>
      <c r="NLX487"/>
      <c r="NLY487"/>
      <c r="NLZ487"/>
      <c r="NMA487"/>
      <c r="NMB487"/>
      <c r="NMC487"/>
      <c r="NMD487"/>
      <c r="NME487"/>
      <c r="NMF487"/>
      <c r="NMG487"/>
      <c r="NMH487"/>
      <c r="NMI487"/>
      <c r="NMJ487"/>
      <c r="NMK487"/>
      <c r="NML487"/>
      <c r="NMM487"/>
      <c r="NMN487"/>
      <c r="NMO487"/>
      <c r="NMP487"/>
      <c r="NMQ487"/>
      <c r="NMR487"/>
      <c r="NMS487"/>
      <c r="NMT487"/>
      <c r="NMU487"/>
      <c r="NMV487"/>
      <c r="NMW487"/>
      <c r="NMX487"/>
      <c r="NMY487"/>
      <c r="NMZ487"/>
      <c r="NNA487"/>
      <c r="NNB487"/>
      <c r="NNC487"/>
      <c r="NND487"/>
      <c r="NNE487"/>
      <c r="NNF487"/>
      <c r="NNG487"/>
      <c r="NNH487"/>
      <c r="NNI487"/>
      <c r="NNJ487"/>
      <c r="NNK487"/>
      <c r="NNL487"/>
      <c r="NNM487"/>
      <c r="NNN487"/>
      <c r="NNO487"/>
      <c r="NNP487"/>
      <c r="NNQ487"/>
      <c r="NNR487"/>
      <c r="NNS487"/>
      <c r="NNT487"/>
      <c r="NNU487"/>
      <c r="NNV487"/>
      <c r="NNW487"/>
      <c r="NNX487"/>
      <c r="NNY487"/>
      <c r="NNZ487"/>
      <c r="NOA487"/>
      <c r="NOB487"/>
      <c r="NOC487"/>
      <c r="NOD487"/>
      <c r="NOE487"/>
      <c r="NOF487"/>
      <c r="NOG487"/>
      <c r="NOH487"/>
      <c r="NOI487"/>
      <c r="NOJ487"/>
      <c r="NOK487"/>
      <c r="NOL487"/>
      <c r="NOM487"/>
      <c r="NON487"/>
      <c r="NOO487"/>
      <c r="NOP487"/>
      <c r="NOQ487"/>
      <c r="NOR487"/>
      <c r="NOS487"/>
      <c r="NOT487"/>
      <c r="NOU487"/>
      <c r="NOV487"/>
      <c r="NOW487"/>
      <c r="NOX487"/>
      <c r="NOY487"/>
      <c r="NOZ487"/>
      <c r="NPA487"/>
      <c r="NPB487"/>
      <c r="NPC487"/>
      <c r="NPD487"/>
      <c r="NPE487"/>
      <c r="NPF487"/>
      <c r="NPG487"/>
      <c r="NPH487"/>
      <c r="NPI487"/>
      <c r="NPJ487"/>
      <c r="NPK487"/>
      <c r="NPL487"/>
      <c r="NPM487"/>
      <c r="NPN487"/>
      <c r="NPO487"/>
      <c r="NPP487"/>
      <c r="NPQ487"/>
      <c r="NPR487"/>
      <c r="NPS487"/>
      <c r="NPT487"/>
      <c r="NPU487"/>
      <c r="NPV487"/>
      <c r="NPW487"/>
      <c r="NPX487"/>
      <c r="NPY487"/>
      <c r="NPZ487"/>
      <c r="NQA487"/>
      <c r="NQB487"/>
      <c r="NQC487"/>
      <c r="NQD487"/>
      <c r="NQE487"/>
      <c r="NQF487"/>
      <c r="NQG487"/>
      <c r="NQH487"/>
      <c r="NQI487"/>
      <c r="NQJ487"/>
      <c r="NQK487"/>
      <c r="NQL487"/>
      <c r="NQM487"/>
      <c r="NQN487"/>
      <c r="NQO487"/>
      <c r="NQP487"/>
      <c r="NQQ487"/>
      <c r="NQR487"/>
      <c r="NQS487"/>
      <c r="NQT487"/>
      <c r="NQU487"/>
      <c r="NQV487"/>
      <c r="NQW487"/>
      <c r="NQX487"/>
      <c r="NQY487"/>
      <c r="NQZ487"/>
      <c r="NRA487"/>
      <c r="NRB487"/>
      <c r="NRC487"/>
      <c r="NRD487"/>
      <c r="NRE487"/>
      <c r="NRF487"/>
      <c r="NRG487"/>
      <c r="NRH487"/>
      <c r="NRI487"/>
      <c r="NRJ487"/>
      <c r="NRK487"/>
      <c r="NRL487"/>
      <c r="NRM487"/>
      <c r="NRN487"/>
      <c r="NRO487"/>
      <c r="NRP487"/>
      <c r="NRQ487"/>
      <c r="NRR487"/>
      <c r="NRS487"/>
      <c r="NRT487"/>
      <c r="NRU487"/>
      <c r="NRV487"/>
      <c r="NRW487"/>
      <c r="NRX487"/>
      <c r="NRY487"/>
      <c r="NRZ487"/>
      <c r="NSA487"/>
      <c r="NSB487"/>
      <c r="NSC487"/>
      <c r="NSD487"/>
      <c r="NSE487"/>
      <c r="NSF487"/>
      <c r="NSG487"/>
      <c r="NSH487"/>
      <c r="NSI487"/>
      <c r="NSJ487"/>
      <c r="NSK487"/>
      <c r="NSL487"/>
      <c r="NSM487"/>
      <c r="NSN487"/>
      <c r="NSO487"/>
      <c r="NSP487"/>
      <c r="NSQ487"/>
      <c r="NSR487"/>
      <c r="NSS487"/>
      <c r="NST487"/>
      <c r="NSU487"/>
      <c r="NSV487"/>
      <c r="NSW487"/>
      <c r="NSX487"/>
      <c r="NSY487"/>
      <c r="NSZ487"/>
      <c r="NTA487"/>
      <c r="NTB487"/>
      <c r="NTC487"/>
      <c r="NTD487"/>
      <c r="NTE487"/>
      <c r="NTF487"/>
      <c r="NTG487"/>
      <c r="NTH487"/>
      <c r="NTI487"/>
      <c r="NTJ487"/>
      <c r="NTK487"/>
      <c r="NTL487"/>
      <c r="NTM487"/>
      <c r="NTN487"/>
      <c r="NTO487"/>
      <c r="NTP487"/>
      <c r="NTQ487"/>
      <c r="NTR487"/>
      <c r="NTS487"/>
      <c r="NTT487"/>
      <c r="NTU487"/>
      <c r="NTV487"/>
      <c r="NTW487"/>
      <c r="NTX487"/>
      <c r="NTY487"/>
      <c r="NTZ487"/>
      <c r="NUA487"/>
      <c r="NUB487"/>
      <c r="NUC487"/>
      <c r="NUD487"/>
      <c r="NUE487"/>
      <c r="NUF487"/>
      <c r="NUG487"/>
      <c r="NUH487"/>
      <c r="NUI487"/>
      <c r="NUJ487"/>
      <c r="NUK487"/>
      <c r="NUL487"/>
      <c r="NUM487"/>
      <c r="NUN487"/>
      <c r="NUO487"/>
      <c r="NUP487"/>
      <c r="NUQ487"/>
      <c r="NUR487"/>
      <c r="NUS487"/>
      <c r="NUT487"/>
      <c r="NUU487"/>
      <c r="NUV487"/>
      <c r="NUW487"/>
      <c r="NUX487"/>
      <c r="NUY487"/>
      <c r="NUZ487"/>
      <c r="NVA487"/>
      <c r="NVB487"/>
      <c r="NVC487"/>
      <c r="NVD487"/>
      <c r="NVE487"/>
      <c r="NVF487"/>
      <c r="NVG487"/>
      <c r="NVH487"/>
      <c r="NVI487"/>
      <c r="NVJ487"/>
      <c r="NVK487"/>
      <c r="NVL487"/>
      <c r="NVM487"/>
      <c r="NVN487"/>
      <c r="NVO487"/>
      <c r="NVP487"/>
      <c r="NVQ487"/>
      <c r="NVR487"/>
      <c r="NVS487"/>
      <c r="NVT487"/>
      <c r="NVU487"/>
      <c r="NVV487"/>
      <c r="NVW487"/>
      <c r="NVX487"/>
      <c r="NVY487"/>
      <c r="NVZ487"/>
      <c r="NWA487"/>
      <c r="NWB487"/>
      <c r="NWC487"/>
      <c r="NWD487"/>
      <c r="NWE487"/>
      <c r="NWF487"/>
      <c r="NWG487"/>
      <c r="NWH487"/>
      <c r="NWI487"/>
      <c r="NWJ487"/>
      <c r="NWK487"/>
      <c r="NWL487"/>
      <c r="NWM487"/>
      <c r="NWN487"/>
      <c r="NWO487"/>
      <c r="NWP487"/>
      <c r="NWQ487"/>
      <c r="NWR487"/>
      <c r="NWS487"/>
      <c r="NWT487"/>
      <c r="NWU487"/>
      <c r="NWV487"/>
      <c r="NWW487"/>
      <c r="NWX487"/>
      <c r="NWY487"/>
      <c r="NWZ487"/>
      <c r="NXA487"/>
      <c r="NXB487"/>
      <c r="NXC487"/>
      <c r="NXD487"/>
      <c r="NXE487"/>
      <c r="NXF487"/>
      <c r="NXG487"/>
      <c r="NXH487"/>
      <c r="NXI487"/>
      <c r="NXJ487"/>
      <c r="NXK487"/>
      <c r="NXL487"/>
      <c r="NXM487"/>
      <c r="NXN487"/>
      <c r="NXO487"/>
      <c r="NXP487"/>
      <c r="NXQ487"/>
      <c r="NXR487"/>
      <c r="NXS487"/>
      <c r="NXT487"/>
      <c r="NXU487"/>
      <c r="NXV487"/>
      <c r="NXW487"/>
      <c r="NXX487"/>
      <c r="NXY487"/>
      <c r="NXZ487"/>
      <c r="NYA487"/>
      <c r="NYB487"/>
      <c r="NYC487"/>
      <c r="NYD487"/>
      <c r="NYE487"/>
      <c r="NYF487"/>
      <c r="NYG487"/>
      <c r="NYH487"/>
      <c r="NYI487"/>
      <c r="NYJ487"/>
      <c r="NYK487"/>
      <c r="NYL487"/>
      <c r="NYM487"/>
      <c r="NYN487"/>
      <c r="NYO487"/>
      <c r="NYP487"/>
      <c r="NYQ487"/>
      <c r="NYR487"/>
      <c r="NYS487"/>
      <c r="NYT487"/>
      <c r="NYU487"/>
      <c r="NYV487"/>
      <c r="NYW487"/>
      <c r="NYX487"/>
      <c r="NYY487"/>
      <c r="NYZ487"/>
      <c r="NZA487"/>
      <c r="NZB487"/>
      <c r="NZC487"/>
      <c r="NZD487"/>
      <c r="NZE487"/>
      <c r="NZF487"/>
      <c r="NZG487"/>
      <c r="NZH487"/>
      <c r="NZI487"/>
      <c r="NZJ487"/>
      <c r="NZK487"/>
      <c r="NZL487"/>
      <c r="NZM487"/>
      <c r="NZN487"/>
      <c r="NZO487"/>
      <c r="NZP487"/>
      <c r="NZQ487"/>
      <c r="NZR487"/>
      <c r="NZS487"/>
      <c r="NZT487"/>
      <c r="NZU487"/>
      <c r="NZV487"/>
      <c r="NZW487"/>
      <c r="NZX487"/>
      <c r="NZY487"/>
      <c r="NZZ487"/>
      <c r="OAA487"/>
      <c r="OAB487"/>
      <c r="OAC487"/>
      <c r="OAD487"/>
      <c r="OAE487"/>
      <c r="OAF487"/>
      <c r="OAG487"/>
      <c r="OAH487"/>
      <c r="OAI487"/>
      <c r="OAJ487"/>
      <c r="OAK487"/>
      <c r="OAL487"/>
      <c r="OAM487"/>
      <c r="OAN487"/>
      <c r="OAO487"/>
      <c r="OAP487"/>
      <c r="OAQ487"/>
      <c r="OAR487"/>
      <c r="OAS487"/>
      <c r="OAT487"/>
      <c r="OAU487"/>
      <c r="OAV487"/>
      <c r="OAW487"/>
      <c r="OAX487"/>
      <c r="OAY487"/>
      <c r="OAZ487"/>
      <c r="OBA487"/>
      <c r="OBB487"/>
      <c r="OBC487"/>
      <c r="OBD487"/>
      <c r="OBE487"/>
      <c r="OBF487"/>
      <c r="OBG487"/>
      <c r="OBH487"/>
      <c r="OBI487"/>
      <c r="OBJ487"/>
      <c r="OBK487"/>
      <c r="OBL487"/>
      <c r="OBM487"/>
      <c r="OBN487"/>
      <c r="OBO487"/>
      <c r="OBP487"/>
      <c r="OBQ487"/>
      <c r="OBR487"/>
      <c r="OBS487"/>
      <c r="OBT487"/>
      <c r="OBU487"/>
      <c r="OBV487"/>
      <c r="OBW487"/>
      <c r="OBX487"/>
      <c r="OBY487"/>
      <c r="OBZ487"/>
      <c r="OCA487"/>
      <c r="OCB487"/>
      <c r="OCC487"/>
      <c r="OCD487"/>
      <c r="OCE487"/>
      <c r="OCF487"/>
      <c r="OCG487"/>
      <c r="OCH487"/>
      <c r="OCI487"/>
      <c r="OCJ487"/>
      <c r="OCK487"/>
      <c r="OCL487"/>
      <c r="OCM487"/>
      <c r="OCN487"/>
      <c r="OCO487"/>
      <c r="OCP487"/>
      <c r="OCQ487"/>
      <c r="OCR487"/>
      <c r="OCS487"/>
      <c r="OCT487"/>
      <c r="OCU487"/>
      <c r="OCV487"/>
      <c r="OCW487"/>
      <c r="OCX487"/>
      <c r="OCY487"/>
      <c r="OCZ487"/>
      <c r="ODA487"/>
      <c r="ODB487"/>
      <c r="ODC487"/>
      <c r="ODD487"/>
      <c r="ODE487"/>
      <c r="ODF487"/>
      <c r="ODG487"/>
      <c r="ODH487"/>
      <c r="ODI487"/>
      <c r="ODJ487"/>
      <c r="ODK487"/>
      <c r="ODL487"/>
      <c r="ODM487"/>
      <c r="ODN487"/>
      <c r="ODO487"/>
      <c r="ODP487"/>
      <c r="ODQ487"/>
      <c r="ODR487"/>
      <c r="ODS487"/>
      <c r="ODT487"/>
      <c r="ODU487"/>
      <c r="ODV487"/>
      <c r="ODW487"/>
      <c r="ODX487"/>
      <c r="ODY487"/>
      <c r="ODZ487"/>
      <c r="OEA487"/>
      <c r="OEB487"/>
      <c r="OEC487"/>
      <c r="OED487"/>
      <c r="OEE487"/>
      <c r="OEF487"/>
      <c r="OEG487"/>
      <c r="OEH487"/>
      <c r="OEI487"/>
      <c r="OEJ487"/>
      <c r="OEK487"/>
      <c r="OEL487"/>
      <c r="OEM487"/>
      <c r="OEN487"/>
      <c r="OEO487"/>
      <c r="OEP487"/>
      <c r="OEQ487"/>
      <c r="OER487"/>
      <c r="OES487"/>
      <c r="OET487"/>
      <c r="OEU487"/>
      <c r="OEV487"/>
      <c r="OEW487"/>
      <c r="OEX487"/>
      <c r="OEY487"/>
      <c r="OEZ487"/>
      <c r="OFA487"/>
      <c r="OFB487"/>
      <c r="OFC487"/>
      <c r="OFD487"/>
      <c r="OFE487"/>
      <c r="OFF487"/>
      <c r="OFG487"/>
      <c r="OFH487"/>
      <c r="OFI487"/>
      <c r="OFJ487"/>
      <c r="OFK487"/>
      <c r="OFL487"/>
      <c r="OFM487"/>
      <c r="OFN487"/>
      <c r="OFO487"/>
      <c r="OFP487"/>
      <c r="OFQ487"/>
      <c r="OFR487"/>
      <c r="OFS487"/>
      <c r="OFT487"/>
      <c r="OFU487"/>
      <c r="OFV487"/>
      <c r="OFW487"/>
      <c r="OFX487"/>
      <c r="OFY487"/>
      <c r="OFZ487"/>
      <c r="OGA487"/>
      <c r="OGB487"/>
      <c r="OGC487"/>
      <c r="OGD487"/>
      <c r="OGE487"/>
      <c r="OGF487"/>
      <c r="OGG487"/>
      <c r="OGH487"/>
      <c r="OGI487"/>
      <c r="OGJ487"/>
      <c r="OGK487"/>
      <c r="OGL487"/>
      <c r="OGM487"/>
      <c r="OGN487"/>
      <c r="OGO487"/>
      <c r="OGP487"/>
      <c r="OGQ487"/>
      <c r="OGR487"/>
      <c r="OGS487"/>
      <c r="OGT487"/>
      <c r="OGU487"/>
      <c r="OGV487"/>
      <c r="OGW487"/>
      <c r="OGX487"/>
      <c r="OGY487"/>
      <c r="OGZ487"/>
      <c r="OHA487"/>
      <c r="OHB487"/>
      <c r="OHC487"/>
      <c r="OHD487"/>
      <c r="OHE487"/>
      <c r="OHF487"/>
      <c r="OHG487"/>
      <c r="OHH487"/>
      <c r="OHI487"/>
      <c r="OHJ487"/>
      <c r="OHK487"/>
      <c r="OHL487"/>
      <c r="OHM487"/>
      <c r="OHN487"/>
      <c r="OHO487"/>
      <c r="OHP487"/>
      <c r="OHQ487"/>
      <c r="OHR487"/>
      <c r="OHS487"/>
      <c r="OHT487"/>
      <c r="OHU487"/>
      <c r="OHV487"/>
      <c r="OHW487"/>
      <c r="OHX487"/>
      <c r="OHY487"/>
      <c r="OHZ487"/>
      <c r="OIA487"/>
      <c r="OIB487"/>
      <c r="OIC487"/>
      <c r="OID487"/>
      <c r="OIE487"/>
      <c r="OIF487"/>
      <c r="OIG487"/>
      <c r="OIH487"/>
      <c r="OII487"/>
      <c r="OIJ487"/>
      <c r="OIK487"/>
      <c r="OIL487"/>
      <c r="OIM487"/>
      <c r="OIN487"/>
      <c r="OIO487"/>
      <c r="OIP487"/>
      <c r="OIQ487"/>
      <c r="OIR487"/>
      <c r="OIS487"/>
      <c r="OIT487"/>
      <c r="OIU487"/>
      <c r="OIV487"/>
      <c r="OIW487"/>
      <c r="OIX487"/>
      <c r="OIY487"/>
      <c r="OIZ487"/>
      <c r="OJA487"/>
      <c r="OJB487"/>
      <c r="OJC487"/>
      <c r="OJD487"/>
      <c r="OJE487"/>
      <c r="OJF487"/>
      <c r="OJG487"/>
      <c r="OJH487"/>
      <c r="OJI487"/>
      <c r="OJJ487"/>
      <c r="OJK487"/>
      <c r="OJL487"/>
      <c r="OJM487"/>
      <c r="OJN487"/>
      <c r="OJO487"/>
      <c r="OJP487"/>
      <c r="OJQ487"/>
      <c r="OJR487"/>
      <c r="OJS487"/>
      <c r="OJT487"/>
      <c r="OJU487"/>
      <c r="OJV487"/>
      <c r="OJW487"/>
      <c r="OJX487"/>
      <c r="OJY487"/>
      <c r="OJZ487"/>
      <c r="OKA487"/>
      <c r="OKB487"/>
      <c r="OKC487"/>
      <c r="OKD487"/>
      <c r="OKE487"/>
      <c r="OKF487"/>
      <c r="OKG487"/>
      <c r="OKH487"/>
      <c r="OKI487"/>
      <c r="OKJ487"/>
      <c r="OKK487"/>
      <c r="OKL487"/>
      <c r="OKM487"/>
      <c r="OKN487"/>
      <c r="OKO487"/>
      <c r="OKP487"/>
      <c r="OKQ487"/>
      <c r="OKR487"/>
      <c r="OKS487"/>
      <c r="OKT487"/>
      <c r="OKU487"/>
      <c r="OKV487"/>
      <c r="OKW487"/>
      <c r="OKX487"/>
      <c r="OKY487"/>
      <c r="OKZ487"/>
      <c r="OLA487"/>
      <c r="OLB487"/>
      <c r="OLC487"/>
      <c r="OLD487"/>
      <c r="OLE487"/>
      <c r="OLF487"/>
      <c r="OLG487"/>
      <c r="OLH487"/>
      <c r="OLI487"/>
      <c r="OLJ487"/>
      <c r="OLK487"/>
      <c r="OLL487"/>
      <c r="OLM487"/>
      <c r="OLN487"/>
      <c r="OLO487"/>
      <c r="OLP487"/>
      <c r="OLQ487"/>
      <c r="OLR487"/>
      <c r="OLS487"/>
      <c r="OLT487"/>
      <c r="OLU487"/>
      <c r="OLV487"/>
      <c r="OLW487"/>
      <c r="OLX487"/>
      <c r="OLY487"/>
      <c r="OLZ487"/>
      <c r="OMA487"/>
      <c r="OMB487"/>
      <c r="OMC487"/>
      <c r="OMD487"/>
      <c r="OME487"/>
      <c r="OMF487"/>
      <c r="OMG487"/>
      <c r="OMH487"/>
      <c r="OMI487"/>
      <c r="OMJ487"/>
      <c r="OMK487"/>
      <c r="OML487"/>
      <c r="OMM487"/>
      <c r="OMN487"/>
      <c r="OMO487"/>
      <c r="OMP487"/>
      <c r="OMQ487"/>
      <c r="OMR487"/>
      <c r="OMS487"/>
      <c r="OMT487"/>
      <c r="OMU487"/>
      <c r="OMV487"/>
      <c r="OMW487"/>
      <c r="OMX487"/>
      <c r="OMY487"/>
      <c r="OMZ487"/>
      <c r="ONA487"/>
      <c r="ONB487"/>
      <c r="ONC487"/>
      <c r="OND487"/>
      <c r="ONE487"/>
      <c r="ONF487"/>
      <c r="ONG487"/>
      <c r="ONH487"/>
      <c r="ONI487"/>
      <c r="ONJ487"/>
      <c r="ONK487"/>
      <c r="ONL487"/>
      <c r="ONM487"/>
      <c r="ONN487"/>
      <c r="ONO487"/>
      <c r="ONP487"/>
      <c r="ONQ487"/>
      <c r="ONR487"/>
      <c r="ONS487"/>
      <c r="ONT487"/>
      <c r="ONU487"/>
      <c r="ONV487"/>
      <c r="ONW487"/>
      <c r="ONX487"/>
      <c r="ONY487"/>
      <c r="ONZ487"/>
      <c r="OOA487"/>
      <c r="OOB487"/>
      <c r="OOC487"/>
      <c r="OOD487"/>
      <c r="OOE487"/>
      <c r="OOF487"/>
      <c r="OOG487"/>
      <c r="OOH487"/>
      <c r="OOI487"/>
      <c r="OOJ487"/>
      <c r="OOK487"/>
      <c r="OOL487"/>
      <c r="OOM487"/>
      <c r="OON487"/>
      <c r="OOO487"/>
      <c r="OOP487"/>
      <c r="OOQ487"/>
      <c r="OOR487"/>
      <c r="OOS487"/>
      <c r="OOT487"/>
      <c r="OOU487"/>
      <c r="OOV487"/>
      <c r="OOW487"/>
      <c r="OOX487"/>
      <c r="OOY487"/>
      <c r="OOZ487"/>
      <c r="OPA487"/>
      <c r="OPB487"/>
      <c r="OPC487"/>
      <c r="OPD487"/>
      <c r="OPE487"/>
      <c r="OPF487"/>
      <c r="OPG487"/>
      <c r="OPH487"/>
      <c r="OPI487"/>
      <c r="OPJ487"/>
      <c r="OPK487"/>
      <c r="OPL487"/>
      <c r="OPM487"/>
      <c r="OPN487"/>
      <c r="OPO487"/>
      <c r="OPP487"/>
      <c r="OPQ487"/>
      <c r="OPR487"/>
      <c r="OPS487"/>
      <c r="OPT487"/>
      <c r="OPU487"/>
      <c r="OPV487"/>
      <c r="OPW487"/>
      <c r="OPX487"/>
      <c r="OPY487"/>
      <c r="OPZ487"/>
      <c r="OQA487"/>
      <c r="OQB487"/>
      <c r="OQC487"/>
      <c r="OQD487"/>
      <c r="OQE487"/>
      <c r="OQF487"/>
      <c r="OQG487"/>
      <c r="OQH487"/>
      <c r="OQI487"/>
      <c r="OQJ487"/>
      <c r="OQK487"/>
      <c r="OQL487"/>
      <c r="OQM487"/>
      <c r="OQN487"/>
      <c r="OQO487"/>
      <c r="OQP487"/>
      <c r="OQQ487"/>
      <c r="OQR487"/>
      <c r="OQS487"/>
      <c r="OQT487"/>
      <c r="OQU487"/>
      <c r="OQV487"/>
      <c r="OQW487"/>
      <c r="OQX487"/>
      <c r="OQY487"/>
      <c r="OQZ487"/>
      <c r="ORA487"/>
      <c r="ORB487"/>
      <c r="ORC487"/>
      <c r="ORD487"/>
      <c r="ORE487"/>
      <c r="ORF487"/>
      <c r="ORG487"/>
      <c r="ORH487"/>
      <c r="ORI487"/>
      <c r="ORJ487"/>
      <c r="ORK487"/>
      <c r="ORL487"/>
      <c r="ORM487"/>
      <c r="ORN487"/>
      <c r="ORO487"/>
      <c r="ORP487"/>
      <c r="ORQ487"/>
      <c r="ORR487"/>
      <c r="ORS487"/>
      <c r="ORT487"/>
      <c r="ORU487"/>
      <c r="ORV487"/>
      <c r="ORW487"/>
      <c r="ORX487"/>
      <c r="ORY487"/>
      <c r="ORZ487"/>
      <c r="OSA487"/>
      <c r="OSB487"/>
      <c r="OSC487"/>
      <c r="OSD487"/>
      <c r="OSE487"/>
      <c r="OSF487"/>
      <c r="OSG487"/>
      <c r="OSH487"/>
      <c r="OSI487"/>
      <c r="OSJ487"/>
      <c r="OSK487"/>
      <c r="OSL487"/>
      <c r="OSM487"/>
      <c r="OSN487"/>
      <c r="OSO487"/>
      <c r="OSP487"/>
      <c r="OSQ487"/>
      <c r="OSR487"/>
      <c r="OSS487"/>
      <c r="OST487"/>
      <c r="OSU487"/>
      <c r="OSV487"/>
      <c r="OSW487"/>
      <c r="OSX487"/>
      <c r="OSY487"/>
      <c r="OSZ487"/>
      <c r="OTA487"/>
      <c r="OTB487"/>
      <c r="OTC487"/>
      <c r="OTD487"/>
      <c r="OTE487"/>
      <c r="OTF487"/>
      <c r="OTG487"/>
      <c r="OTH487"/>
      <c r="OTI487"/>
      <c r="OTJ487"/>
      <c r="OTK487"/>
      <c r="OTL487"/>
      <c r="OTM487"/>
      <c r="OTN487"/>
      <c r="OTO487"/>
      <c r="OTP487"/>
      <c r="OTQ487"/>
      <c r="OTR487"/>
      <c r="OTS487"/>
      <c r="OTT487"/>
      <c r="OTU487"/>
      <c r="OTV487"/>
      <c r="OTW487"/>
      <c r="OTX487"/>
      <c r="OTY487"/>
      <c r="OTZ487"/>
      <c r="OUA487"/>
      <c r="OUB487"/>
      <c r="OUC487"/>
      <c r="OUD487"/>
      <c r="OUE487"/>
      <c r="OUF487"/>
      <c r="OUG487"/>
      <c r="OUH487"/>
      <c r="OUI487"/>
      <c r="OUJ487"/>
      <c r="OUK487"/>
      <c r="OUL487"/>
      <c r="OUM487"/>
      <c r="OUN487"/>
      <c r="OUO487"/>
      <c r="OUP487"/>
      <c r="OUQ487"/>
      <c r="OUR487"/>
      <c r="OUS487"/>
      <c r="OUT487"/>
      <c r="OUU487"/>
      <c r="OUV487"/>
      <c r="OUW487"/>
      <c r="OUX487"/>
      <c r="OUY487"/>
      <c r="OUZ487"/>
      <c r="OVA487"/>
      <c r="OVB487"/>
      <c r="OVC487"/>
      <c r="OVD487"/>
      <c r="OVE487"/>
      <c r="OVF487"/>
      <c r="OVG487"/>
      <c r="OVH487"/>
      <c r="OVI487"/>
      <c r="OVJ487"/>
      <c r="OVK487"/>
      <c r="OVL487"/>
      <c r="OVM487"/>
      <c r="OVN487"/>
      <c r="OVO487"/>
      <c r="OVP487"/>
      <c r="OVQ487"/>
      <c r="OVR487"/>
      <c r="OVS487"/>
      <c r="OVT487"/>
      <c r="OVU487"/>
      <c r="OVV487"/>
      <c r="OVW487"/>
      <c r="OVX487"/>
      <c r="OVY487"/>
      <c r="OVZ487"/>
      <c r="OWA487"/>
      <c r="OWB487"/>
      <c r="OWC487"/>
      <c r="OWD487"/>
      <c r="OWE487"/>
      <c r="OWF487"/>
      <c r="OWG487"/>
      <c r="OWH487"/>
      <c r="OWI487"/>
      <c r="OWJ487"/>
      <c r="OWK487"/>
      <c r="OWL487"/>
      <c r="OWM487"/>
      <c r="OWN487"/>
      <c r="OWO487"/>
      <c r="OWP487"/>
      <c r="OWQ487"/>
      <c r="OWR487"/>
      <c r="OWS487"/>
      <c r="OWT487"/>
      <c r="OWU487"/>
      <c r="OWV487"/>
      <c r="OWW487"/>
      <c r="OWX487"/>
      <c r="OWY487"/>
      <c r="OWZ487"/>
      <c r="OXA487"/>
      <c r="OXB487"/>
      <c r="OXC487"/>
      <c r="OXD487"/>
      <c r="OXE487"/>
      <c r="OXF487"/>
      <c r="OXG487"/>
      <c r="OXH487"/>
      <c r="OXI487"/>
      <c r="OXJ487"/>
      <c r="OXK487"/>
      <c r="OXL487"/>
      <c r="OXM487"/>
      <c r="OXN487"/>
      <c r="OXO487"/>
      <c r="OXP487"/>
      <c r="OXQ487"/>
      <c r="OXR487"/>
      <c r="OXS487"/>
      <c r="OXT487"/>
      <c r="OXU487"/>
      <c r="OXV487"/>
      <c r="OXW487"/>
      <c r="OXX487"/>
      <c r="OXY487"/>
      <c r="OXZ487"/>
      <c r="OYA487"/>
      <c r="OYB487"/>
      <c r="OYC487"/>
      <c r="OYD487"/>
      <c r="OYE487"/>
      <c r="OYF487"/>
      <c r="OYG487"/>
      <c r="OYH487"/>
      <c r="OYI487"/>
      <c r="OYJ487"/>
      <c r="OYK487"/>
      <c r="OYL487"/>
      <c r="OYM487"/>
      <c r="OYN487"/>
      <c r="OYO487"/>
      <c r="OYP487"/>
      <c r="OYQ487"/>
      <c r="OYR487"/>
      <c r="OYS487"/>
      <c r="OYT487"/>
      <c r="OYU487"/>
      <c r="OYV487"/>
      <c r="OYW487"/>
      <c r="OYX487"/>
      <c r="OYY487"/>
      <c r="OYZ487"/>
      <c r="OZA487"/>
      <c r="OZB487"/>
      <c r="OZC487"/>
      <c r="OZD487"/>
      <c r="OZE487"/>
      <c r="OZF487"/>
      <c r="OZG487"/>
      <c r="OZH487"/>
      <c r="OZI487"/>
      <c r="OZJ487"/>
      <c r="OZK487"/>
      <c r="OZL487"/>
      <c r="OZM487"/>
      <c r="OZN487"/>
      <c r="OZO487"/>
      <c r="OZP487"/>
      <c r="OZQ487"/>
      <c r="OZR487"/>
      <c r="OZS487"/>
      <c r="OZT487"/>
      <c r="OZU487"/>
      <c r="OZV487"/>
      <c r="OZW487"/>
      <c r="OZX487"/>
      <c r="OZY487"/>
      <c r="OZZ487"/>
      <c r="PAA487"/>
      <c r="PAB487"/>
      <c r="PAC487"/>
      <c r="PAD487"/>
      <c r="PAE487"/>
      <c r="PAF487"/>
      <c r="PAG487"/>
      <c r="PAH487"/>
      <c r="PAI487"/>
      <c r="PAJ487"/>
      <c r="PAK487"/>
      <c r="PAL487"/>
      <c r="PAM487"/>
      <c r="PAN487"/>
      <c r="PAO487"/>
      <c r="PAP487"/>
      <c r="PAQ487"/>
      <c r="PAR487"/>
      <c r="PAS487"/>
      <c r="PAT487"/>
      <c r="PAU487"/>
      <c r="PAV487"/>
      <c r="PAW487"/>
      <c r="PAX487"/>
      <c r="PAY487"/>
      <c r="PAZ487"/>
      <c r="PBA487"/>
      <c r="PBB487"/>
      <c r="PBC487"/>
      <c r="PBD487"/>
      <c r="PBE487"/>
      <c r="PBF487"/>
      <c r="PBG487"/>
      <c r="PBH487"/>
      <c r="PBI487"/>
      <c r="PBJ487"/>
      <c r="PBK487"/>
      <c r="PBL487"/>
      <c r="PBM487"/>
      <c r="PBN487"/>
      <c r="PBO487"/>
      <c r="PBP487"/>
      <c r="PBQ487"/>
      <c r="PBR487"/>
      <c r="PBS487"/>
      <c r="PBT487"/>
      <c r="PBU487"/>
      <c r="PBV487"/>
      <c r="PBW487"/>
      <c r="PBX487"/>
      <c r="PBY487"/>
      <c r="PBZ487"/>
      <c r="PCA487"/>
      <c r="PCB487"/>
      <c r="PCC487"/>
      <c r="PCD487"/>
      <c r="PCE487"/>
      <c r="PCF487"/>
      <c r="PCG487"/>
      <c r="PCH487"/>
      <c r="PCI487"/>
      <c r="PCJ487"/>
      <c r="PCK487"/>
      <c r="PCL487"/>
      <c r="PCM487"/>
      <c r="PCN487"/>
      <c r="PCO487"/>
      <c r="PCP487"/>
      <c r="PCQ487"/>
      <c r="PCR487"/>
      <c r="PCS487"/>
      <c r="PCT487"/>
      <c r="PCU487"/>
      <c r="PCV487"/>
      <c r="PCW487"/>
      <c r="PCX487"/>
      <c r="PCY487"/>
      <c r="PCZ487"/>
      <c r="PDA487"/>
      <c r="PDB487"/>
      <c r="PDC487"/>
      <c r="PDD487"/>
      <c r="PDE487"/>
      <c r="PDF487"/>
      <c r="PDG487"/>
      <c r="PDH487"/>
      <c r="PDI487"/>
      <c r="PDJ487"/>
      <c r="PDK487"/>
      <c r="PDL487"/>
      <c r="PDM487"/>
      <c r="PDN487"/>
      <c r="PDO487"/>
      <c r="PDP487"/>
      <c r="PDQ487"/>
      <c r="PDR487"/>
      <c r="PDS487"/>
      <c r="PDT487"/>
      <c r="PDU487"/>
      <c r="PDV487"/>
      <c r="PDW487"/>
      <c r="PDX487"/>
      <c r="PDY487"/>
      <c r="PDZ487"/>
      <c r="PEA487"/>
      <c r="PEB487"/>
      <c r="PEC487"/>
      <c r="PED487"/>
      <c r="PEE487"/>
      <c r="PEF487"/>
      <c r="PEG487"/>
      <c r="PEH487"/>
      <c r="PEI487"/>
      <c r="PEJ487"/>
      <c r="PEK487"/>
      <c r="PEL487"/>
      <c r="PEM487"/>
      <c r="PEN487"/>
      <c r="PEO487"/>
      <c r="PEP487"/>
      <c r="PEQ487"/>
      <c r="PER487"/>
      <c r="PES487"/>
      <c r="PET487"/>
      <c r="PEU487"/>
      <c r="PEV487"/>
      <c r="PEW487"/>
      <c r="PEX487"/>
      <c r="PEY487"/>
      <c r="PEZ487"/>
      <c r="PFA487"/>
      <c r="PFB487"/>
      <c r="PFC487"/>
      <c r="PFD487"/>
      <c r="PFE487"/>
      <c r="PFF487"/>
      <c r="PFG487"/>
      <c r="PFH487"/>
      <c r="PFI487"/>
      <c r="PFJ487"/>
      <c r="PFK487"/>
      <c r="PFL487"/>
      <c r="PFM487"/>
      <c r="PFN487"/>
      <c r="PFO487"/>
      <c r="PFP487"/>
      <c r="PFQ487"/>
      <c r="PFR487"/>
      <c r="PFS487"/>
      <c r="PFT487"/>
      <c r="PFU487"/>
      <c r="PFV487"/>
      <c r="PFW487"/>
      <c r="PFX487"/>
      <c r="PFY487"/>
      <c r="PFZ487"/>
      <c r="PGA487"/>
      <c r="PGB487"/>
      <c r="PGC487"/>
      <c r="PGD487"/>
      <c r="PGE487"/>
      <c r="PGF487"/>
      <c r="PGG487"/>
      <c r="PGH487"/>
      <c r="PGI487"/>
      <c r="PGJ487"/>
      <c r="PGK487"/>
      <c r="PGL487"/>
      <c r="PGM487"/>
      <c r="PGN487"/>
      <c r="PGO487"/>
      <c r="PGP487"/>
      <c r="PGQ487"/>
      <c r="PGR487"/>
      <c r="PGS487"/>
      <c r="PGT487"/>
      <c r="PGU487"/>
      <c r="PGV487"/>
      <c r="PGW487"/>
      <c r="PGX487"/>
      <c r="PGY487"/>
      <c r="PGZ487"/>
      <c r="PHA487"/>
      <c r="PHB487"/>
      <c r="PHC487"/>
      <c r="PHD487"/>
      <c r="PHE487"/>
      <c r="PHF487"/>
      <c r="PHG487"/>
      <c r="PHH487"/>
      <c r="PHI487"/>
      <c r="PHJ487"/>
      <c r="PHK487"/>
      <c r="PHL487"/>
      <c r="PHM487"/>
      <c r="PHN487"/>
      <c r="PHO487"/>
      <c r="PHP487"/>
      <c r="PHQ487"/>
      <c r="PHR487"/>
      <c r="PHS487"/>
      <c r="PHT487"/>
      <c r="PHU487"/>
      <c r="PHV487"/>
      <c r="PHW487"/>
      <c r="PHX487"/>
      <c r="PHY487"/>
      <c r="PHZ487"/>
      <c r="PIA487"/>
      <c r="PIB487"/>
      <c r="PIC487"/>
      <c r="PID487"/>
      <c r="PIE487"/>
      <c r="PIF487"/>
      <c r="PIG487"/>
      <c r="PIH487"/>
      <c r="PII487"/>
      <c r="PIJ487"/>
      <c r="PIK487"/>
      <c r="PIL487"/>
      <c r="PIM487"/>
      <c r="PIN487"/>
      <c r="PIO487"/>
      <c r="PIP487"/>
      <c r="PIQ487"/>
      <c r="PIR487"/>
      <c r="PIS487"/>
      <c r="PIT487"/>
      <c r="PIU487"/>
      <c r="PIV487"/>
      <c r="PIW487"/>
      <c r="PIX487"/>
      <c r="PIY487"/>
      <c r="PIZ487"/>
      <c r="PJA487"/>
      <c r="PJB487"/>
      <c r="PJC487"/>
      <c r="PJD487"/>
      <c r="PJE487"/>
      <c r="PJF487"/>
      <c r="PJG487"/>
      <c r="PJH487"/>
      <c r="PJI487"/>
      <c r="PJJ487"/>
      <c r="PJK487"/>
      <c r="PJL487"/>
      <c r="PJM487"/>
      <c r="PJN487"/>
      <c r="PJO487"/>
      <c r="PJP487"/>
      <c r="PJQ487"/>
      <c r="PJR487"/>
      <c r="PJS487"/>
      <c r="PJT487"/>
      <c r="PJU487"/>
      <c r="PJV487"/>
      <c r="PJW487"/>
      <c r="PJX487"/>
      <c r="PJY487"/>
      <c r="PJZ487"/>
      <c r="PKA487"/>
      <c r="PKB487"/>
      <c r="PKC487"/>
      <c r="PKD487"/>
      <c r="PKE487"/>
      <c r="PKF487"/>
      <c r="PKG487"/>
      <c r="PKH487"/>
      <c r="PKI487"/>
      <c r="PKJ487"/>
      <c r="PKK487"/>
      <c r="PKL487"/>
      <c r="PKM487"/>
      <c r="PKN487"/>
      <c r="PKO487"/>
      <c r="PKP487"/>
      <c r="PKQ487"/>
      <c r="PKR487"/>
      <c r="PKS487"/>
      <c r="PKT487"/>
      <c r="PKU487"/>
      <c r="PKV487"/>
      <c r="PKW487"/>
      <c r="PKX487"/>
      <c r="PKY487"/>
      <c r="PKZ487"/>
      <c r="PLA487"/>
      <c r="PLB487"/>
      <c r="PLC487"/>
      <c r="PLD487"/>
      <c r="PLE487"/>
      <c r="PLF487"/>
      <c r="PLG487"/>
      <c r="PLH487"/>
      <c r="PLI487"/>
      <c r="PLJ487"/>
      <c r="PLK487"/>
      <c r="PLL487"/>
      <c r="PLM487"/>
      <c r="PLN487"/>
      <c r="PLO487"/>
      <c r="PLP487"/>
      <c r="PLQ487"/>
      <c r="PLR487"/>
      <c r="PLS487"/>
      <c r="PLT487"/>
      <c r="PLU487"/>
      <c r="PLV487"/>
      <c r="PLW487"/>
      <c r="PLX487"/>
      <c r="PLY487"/>
      <c r="PLZ487"/>
      <c r="PMA487"/>
      <c r="PMB487"/>
      <c r="PMC487"/>
      <c r="PMD487"/>
      <c r="PME487"/>
      <c r="PMF487"/>
      <c r="PMG487"/>
      <c r="PMH487"/>
      <c r="PMI487"/>
      <c r="PMJ487"/>
      <c r="PMK487"/>
      <c r="PML487"/>
      <c r="PMM487"/>
      <c r="PMN487"/>
      <c r="PMO487"/>
      <c r="PMP487"/>
      <c r="PMQ487"/>
      <c r="PMR487"/>
      <c r="PMS487"/>
      <c r="PMT487"/>
      <c r="PMU487"/>
      <c r="PMV487"/>
      <c r="PMW487"/>
      <c r="PMX487"/>
      <c r="PMY487"/>
      <c r="PMZ487"/>
      <c r="PNA487"/>
      <c r="PNB487"/>
      <c r="PNC487"/>
      <c r="PND487"/>
      <c r="PNE487"/>
      <c r="PNF487"/>
      <c r="PNG487"/>
      <c r="PNH487"/>
      <c r="PNI487"/>
      <c r="PNJ487"/>
      <c r="PNK487"/>
      <c r="PNL487"/>
      <c r="PNM487"/>
      <c r="PNN487"/>
      <c r="PNO487"/>
      <c r="PNP487"/>
      <c r="PNQ487"/>
      <c r="PNR487"/>
      <c r="PNS487"/>
      <c r="PNT487"/>
      <c r="PNU487"/>
      <c r="PNV487"/>
      <c r="PNW487"/>
      <c r="PNX487"/>
      <c r="PNY487"/>
      <c r="PNZ487"/>
      <c r="POA487"/>
      <c r="POB487"/>
      <c r="POC487"/>
      <c r="POD487"/>
      <c r="POE487"/>
      <c r="POF487"/>
      <c r="POG487"/>
      <c r="POH487"/>
      <c r="POI487"/>
      <c r="POJ487"/>
      <c r="POK487"/>
      <c r="POL487"/>
      <c r="POM487"/>
      <c r="PON487"/>
      <c r="POO487"/>
      <c r="POP487"/>
      <c r="POQ487"/>
      <c r="POR487"/>
      <c r="POS487"/>
      <c r="POT487"/>
      <c r="POU487"/>
      <c r="POV487"/>
      <c r="POW487"/>
      <c r="POX487"/>
      <c r="POY487"/>
      <c r="POZ487"/>
      <c r="PPA487"/>
      <c r="PPB487"/>
      <c r="PPC487"/>
      <c r="PPD487"/>
      <c r="PPE487"/>
      <c r="PPF487"/>
      <c r="PPG487"/>
      <c r="PPH487"/>
      <c r="PPI487"/>
      <c r="PPJ487"/>
      <c r="PPK487"/>
      <c r="PPL487"/>
      <c r="PPM487"/>
      <c r="PPN487"/>
      <c r="PPO487"/>
      <c r="PPP487"/>
      <c r="PPQ487"/>
      <c r="PPR487"/>
      <c r="PPS487"/>
      <c r="PPT487"/>
      <c r="PPU487"/>
      <c r="PPV487"/>
      <c r="PPW487"/>
      <c r="PPX487"/>
      <c r="PPY487"/>
      <c r="PPZ487"/>
      <c r="PQA487"/>
      <c r="PQB487"/>
      <c r="PQC487"/>
      <c r="PQD487"/>
      <c r="PQE487"/>
      <c r="PQF487"/>
      <c r="PQG487"/>
      <c r="PQH487"/>
      <c r="PQI487"/>
      <c r="PQJ487"/>
      <c r="PQK487"/>
      <c r="PQL487"/>
      <c r="PQM487"/>
      <c r="PQN487"/>
      <c r="PQO487"/>
      <c r="PQP487"/>
      <c r="PQQ487"/>
      <c r="PQR487"/>
      <c r="PQS487"/>
      <c r="PQT487"/>
      <c r="PQU487"/>
      <c r="PQV487"/>
      <c r="PQW487"/>
      <c r="PQX487"/>
      <c r="PQY487"/>
      <c r="PQZ487"/>
      <c r="PRA487"/>
      <c r="PRB487"/>
      <c r="PRC487"/>
      <c r="PRD487"/>
      <c r="PRE487"/>
      <c r="PRF487"/>
      <c r="PRG487"/>
      <c r="PRH487"/>
      <c r="PRI487"/>
      <c r="PRJ487"/>
      <c r="PRK487"/>
      <c r="PRL487"/>
      <c r="PRM487"/>
      <c r="PRN487"/>
      <c r="PRO487"/>
      <c r="PRP487"/>
      <c r="PRQ487"/>
      <c r="PRR487"/>
      <c r="PRS487"/>
      <c r="PRT487"/>
      <c r="PRU487"/>
      <c r="PRV487"/>
      <c r="PRW487"/>
      <c r="PRX487"/>
      <c r="PRY487"/>
      <c r="PRZ487"/>
      <c r="PSA487"/>
      <c r="PSB487"/>
      <c r="PSC487"/>
      <c r="PSD487"/>
      <c r="PSE487"/>
      <c r="PSF487"/>
      <c r="PSG487"/>
      <c r="PSH487"/>
      <c r="PSI487"/>
      <c r="PSJ487"/>
      <c r="PSK487"/>
      <c r="PSL487"/>
      <c r="PSM487"/>
      <c r="PSN487"/>
      <c r="PSO487"/>
      <c r="PSP487"/>
      <c r="PSQ487"/>
      <c r="PSR487"/>
      <c r="PSS487"/>
      <c r="PST487"/>
      <c r="PSU487"/>
      <c r="PSV487"/>
      <c r="PSW487"/>
      <c r="PSX487"/>
      <c r="PSY487"/>
      <c r="PSZ487"/>
      <c r="PTA487"/>
      <c r="PTB487"/>
      <c r="PTC487"/>
      <c r="PTD487"/>
      <c r="PTE487"/>
      <c r="PTF487"/>
      <c r="PTG487"/>
      <c r="PTH487"/>
      <c r="PTI487"/>
      <c r="PTJ487"/>
      <c r="PTK487"/>
      <c r="PTL487"/>
      <c r="PTM487"/>
      <c r="PTN487"/>
      <c r="PTO487"/>
      <c r="PTP487"/>
      <c r="PTQ487"/>
      <c r="PTR487"/>
      <c r="PTS487"/>
      <c r="PTT487"/>
      <c r="PTU487"/>
      <c r="PTV487"/>
      <c r="PTW487"/>
      <c r="PTX487"/>
      <c r="PTY487"/>
      <c r="PTZ487"/>
      <c r="PUA487"/>
      <c r="PUB487"/>
      <c r="PUC487"/>
      <c r="PUD487"/>
      <c r="PUE487"/>
      <c r="PUF487"/>
      <c r="PUG487"/>
      <c r="PUH487"/>
      <c r="PUI487"/>
      <c r="PUJ487"/>
      <c r="PUK487"/>
      <c r="PUL487"/>
      <c r="PUM487"/>
      <c r="PUN487"/>
      <c r="PUO487"/>
      <c r="PUP487"/>
      <c r="PUQ487"/>
      <c r="PUR487"/>
      <c r="PUS487"/>
      <c r="PUT487"/>
      <c r="PUU487"/>
      <c r="PUV487"/>
      <c r="PUW487"/>
      <c r="PUX487"/>
      <c r="PUY487"/>
      <c r="PUZ487"/>
      <c r="PVA487"/>
      <c r="PVB487"/>
      <c r="PVC487"/>
      <c r="PVD487"/>
      <c r="PVE487"/>
      <c r="PVF487"/>
      <c r="PVG487"/>
      <c r="PVH487"/>
      <c r="PVI487"/>
      <c r="PVJ487"/>
      <c r="PVK487"/>
      <c r="PVL487"/>
      <c r="PVM487"/>
      <c r="PVN487"/>
      <c r="PVO487"/>
      <c r="PVP487"/>
      <c r="PVQ487"/>
      <c r="PVR487"/>
      <c r="PVS487"/>
      <c r="PVT487"/>
      <c r="PVU487"/>
      <c r="PVV487"/>
      <c r="PVW487"/>
      <c r="PVX487"/>
      <c r="PVY487"/>
      <c r="PVZ487"/>
      <c r="PWA487"/>
      <c r="PWB487"/>
      <c r="PWC487"/>
      <c r="PWD487"/>
      <c r="PWE487"/>
      <c r="PWF487"/>
      <c r="PWG487"/>
      <c r="PWH487"/>
      <c r="PWI487"/>
      <c r="PWJ487"/>
      <c r="PWK487"/>
      <c r="PWL487"/>
      <c r="PWM487"/>
      <c r="PWN487"/>
      <c r="PWO487"/>
      <c r="PWP487"/>
      <c r="PWQ487"/>
      <c r="PWR487"/>
      <c r="PWS487"/>
      <c r="PWT487"/>
      <c r="PWU487"/>
      <c r="PWV487"/>
      <c r="PWW487"/>
      <c r="PWX487"/>
      <c r="PWY487"/>
      <c r="PWZ487"/>
      <c r="PXA487"/>
      <c r="PXB487"/>
      <c r="PXC487"/>
      <c r="PXD487"/>
      <c r="PXE487"/>
      <c r="PXF487"/>
      <c r="PXG487"/>
      <c r="PXH487"/>
      <c r="PXI487"/>
      <c r="PXJ487"/>
      <c r="PXK487"/>
      <c r="PXL487"/>
      <c r="PXM487"/>
      <c r="PXN487"/>
      <c r="PXO487"/>
      <c r="PXP487"/>
      <c r="PXQ487"/>
      <c r="PXR487"/>
      <c r="PXS487"/>
      <c r="PXT487"/>
      <c r="PXU487"/>
      <c r="PXV487"/>
      <c r="PXW487"/>
      <c r="PXX487"/>
      <c r="PXY487"/>
      <c r="PXZ487"/>
      <c r="PYA487"/>
      <c r="PYB487"/>
      <c r="PYC487"/>
      <c r="PYD487"/>
      <c r="PYE487"/>
      <c r="PYF487"/>
      <c r="PYG487"/>
      <c r="PYH487"/>
      <c r="PYI487"/>
      <c r="PYJ487"/>
      <c r="PYK487"/>
      <c r="PYL487"/>
      <c r="PYM487"/>
      <c r="PYN487"/>
      <c r="PYO487"/>
      <c r="PYP487"/>
      <c r="PYQ487"/>
      <c r="PYR487"/>
      <c r="PYS487"/>
      <c r="PYT487"/>
      <c r="PYU487"/>
      <c r="PYV487"/>
      <c r="PYW487"/>
      <c r="PYX487"/>
      <c r="PYY487"/>
      <c r="PYZ487"/>
      <c r="PZA487"/>
      <c r="PZB487"/>
      <c r="PZC487"/>
      <c r="PZD487"/>
      <c r="PZE487"/>
      <c r="PZF487"/>
      <c r="PZG487"/>
      <c r="PZH487"/>
      <c r="PZI487"/>
      <c r="PZJ487"/>
      <c r="PZK487"/>
      <c r="PZL487"/>
      <c r="PZM487"/>
      <c r="PZN487"/>
      <c r="PZO487"/>
      <c r="PZP487"/>
      <c r="PZQ487"/>
      <c r="PZR487"/>
      <c r="PZS487"/>
      <c r="PZT487"/>
      <c r="PZU487"/>
      <c r="PZV487"/>
      <c r="PZW487"/>
      <c r="PZX487"/>
      <c r="PZY487"/>
      <c r="PZZ487"/>
      <c r="QAA487"/>
      <c r="QAB487"/>
      <c r="QAC487"/>
      <c r="QAD487"/>
      <c r="QAE487"/>
      <c r="QAF487"/>
      <c r="QAG487"/>
      <c r="QAH487"/>
      <c r="QAI487"/>
      <c r="QAJ487"/>
      <c r="QAK487"/>
      <c r="QAL487"/>
      <c r="QAM487"/>
      <c r="QAN487"/>
      <c r="QAO487"/>
      <c r="QAP487"/>
      <c r="QAQ487"/>
      <c r="QAR487"/>
      <c r="QAS487"/>
      <c r="QAT487"/>
      <c r="QAU487"/>
      <c r="QAV487"/>
      <c r="QAW487"/>
      <c r="QAX487"/>
      <c r="QAY487"/>
      <c r="QAZ487"/>
      <c r="QBA487"/>
      <c r="QBB487"/>
      <c r="QBC487"/>
      <c r="QBD487"/>
      <c r="QBE487"/>
      <c r="QBF487"/>
      <c r="QBG487"/>
      <c r="QBH487"/>
      <c r="QBI487"/>
      <c r="QBJ487"/>
      <c r="QBK487"/>
      <c r="QBL487"/>
      <c r="QBM487"/>
      <c r="QBN487"/>
      <c r="QBO487"/>
      <c r="QBP487"/>
      <c r="QBQ487"/>
      <c r="QBR487"/>
      <c r="QBS487"/>
      <c r="QBT487"/>
      <c r="QBU487"/>
      <c r="QBV487"/>
      <c r="QBW487"/>
      <c r="QBX487"/>
      <c r="QBY487"/>
      <c r="QBZ487"/>
      <c r="QCA487"/>
      <c r="QCB487"/>
      <c r="QCC487"/>
      <c r="QCD487"/>
      <c r="QCE487"/>
      <c r="QCF487"/>
      <c r="QCG487"/>
      <c r="QCH487"/>
      <c r="QCI487"/>
      <c r="QCJ487"/>
      <c r="QCK487"/>
      <c r="QCL487"/>
      <c r="QCM487"/>
      <c r="QCN487"/>
      <c r="QCO487"/>
      <c r="QCP487"/>
      <c r="QCQ487"/>
      <c r="QCR487"/>
      <c r="QCS487"/>
      <c r="QCT487"/>
      <c r="QCU487"/>
      <c r="QCV487"/>
      <c r="QCW487"/>
      <c r="QCX487"/>
      <c r="QCY487"/>
      <c r="QCZ487"/>
      <c r="QDA487"/>
      <c r="QDB487"/>
      <c r="QDC487"/>
      <c r="QDD487"/>
      <c r="QDE487"/>
      <c r="QDF487"/>
      <c r="QDG487"/>
      <c r="QDH487"/>
      <c r="QDI487"/>
      <c r="QDJ487"/>
      <c r="QDK487"/>
      <c r="QDL487"/>
      <c r="QDM487"/>
      <c r="QDN487"/>
      <c r="QDO487"/>
      <c r="QDP487"/>
      <c r="QDQ487"/>
      <c r="QDR487"/>
      <c r="QDS487"/>
      <c r="QDT487"/>
      <c r="QDU487"/>
      <c r="QDV487"/>
      <c r="QDW487"/>
      <c r="QDX487"/>
      <c r="QDY487"/>
      <c r="QDZ487"/>
      <c r="QEA487"/>
      <c r="QEB487"/>
      <c r="QEC487"/>
      <c r="QED487"/>
      <c r="QEE487"/>
      <c r="QEF487"/>
      <c r="QEG487"/>
      <c r="QEH487"/>
      <c r="QEI487"/>
      <c r="QEJ487"/>
      <c r="QEK487"/>
      <c r="QEL487"/>
      <c r="QEM487"/>
      <c r="QEN487"/>
      <c r="QEO487"/>
      <c r="QEP487"/>
      <c r="QEQ487"/>
      <c r="QER487"/>
      <c r="QES487"/>
      <c r="QET487"/>
      <c r="QEU487"/>
      <c r="QEV487"/>
      <c r="QEW487"/>
      <c r="QEX487"/>
      <c r="QEY487"/>
      <c r="QEZ487"/>
      <c r="QFA487"/>
      <c r="QFB487"/>
      <c r="QFC487"/>
      <c r="QFD487"/>
      <c r="QFE487"/>
      <c r="QFF487"/>
      <c r="QFG487"/>
      <c r="QFH487"/>
      <c r="QFI487"/>
      <c r="QFJ487"/>
      <c r="QFK487"/>
      <c r="QFL487"/>
      <c r="QFM487"/>
      <c r="QFN487"/>
      <c r="QFO487"/>
      <c r="QFP487"/>
      <c r="QFQ487"/>
      <c r="QFR487"/>
      <c r="QFS487"/>
      <c r="QFT487"/>
      <c r="QFU487"/>
      <c r="QFV487"/>
      <c r="QFW487"/>
      <c r="QFX487"/>
      <c r="QFY487"/>
      <c r="QFZ487"/>
      <c r="QGA487"/>
      <c r="QGB487"/>
      <c r="QGC487"/>
      <c r="QGD487"/>
      <c r="QGE487"/>
      <c r="QGF487"/>
      <c r="QGG487"/>
      <c r="QGH487"/>
      <c r="QGI487"/>
      <c r="QGJ487"/>
      <c r="QGK487"/>
      <c r="QGL487"/>
      <c r="QGM487"/>
      <c r="QGN487"/>
      <c r="QGO487"/>
      <c r="QGP487"/>
      <c r="QGQ487"/>
      <c r="QGR487"/>
      <c r="QGS487"/>
      <c r="QGT487"/>
      <c r="QGU487"/>
      <c r="QGV487"/>
      <c r="QGW487"/>
      <c r="QGX487"/>
      <c r="QGY487"/>
      <c r="QGZ487"/>
      <c r="QHA487"/>
      <c r="QHB487"/>
      <c r="QHC487"/>
      <c r="QHD487"/>
      <c r="QHE487"/>
      <c r="QHF487"/>
      <c r="QHG487"/>
      <c r="QHH487"/>
      <c r="QHI487"/>
      <c r="QHJ487"/>
      <c r="QHK487"/>
      <c r="QHL487"/>
      <c r="QHM487"/>
      <c r="QHN487"/>
      <c r="QHO487"/>
      <c r="QHP487"/>
      <c r="QHQ487"/>
      <c r="QHR487"/>
      <c r="QHS487"/>
      <c r="QHT487"/>
      <c r="QHU487"/>
      <c r="QHV487"/>
      <c r="QHW487"/>
      <c r="QHX487"/>
      <c r="QHY487"/>
      <c r="QHZ487"/>
      <c r="QIA487"/>
      <c r="QIB487"/>
      <c r="QIC487"/>
      <c r="QID487"/>
      <c r="QIE487"/>
      <c r="QIF487"/>
      <c r="QIG487"/>
      <c r="QIH487"/>
      <c r="QII487"/>
      <c r="QIJ487"/>
      <c r="QIK487"/>
      <c r="QIL487"/>
      <c r="QIM487"/>
      <c r="QIN487"/>
      <c r="QIO487"/>
      <c r="QIP487"/>
      <c r="QIQ487"/>
      <c r="QIR487"/>
      <c r="QIS487"/>
      <c r="QIT487"/>
      <c r="QIU487"/>
      <c r="QIV487"/>
      <c r="QIW487"/>
      <c r="QIX487"/>
      <c r="QIY487"/>
      <c r="QIZ487"/>
      <c r="QJA487"/>
      <c r="QJB487"/>
      <c r="QJC487"/>
      <c r="QJD487"/>
      <c r="QJE487"/>
      <c r="QJF487"/>
      <c r="QJG487"/>
      <c r="QJH487"/>
      <c r="QJI487"/>
      <c r="QJJ487"/>
      <c r="QJK487"/>
      <c r="QJL487"/>
      <c r="QJM487"/>
      <c r="QJN487"/>
      <c r="QJO487"/>
      <c r="QJP487"/>
      <c r="QJQ487"/>
      <c r="QJR487"/>
      <c r="QJS487"/>
      <c r="QJT487"/>
      <c r="QJU487"/>
      <c r="QJV487"/>
      <c r="QJW487"/>
      <c r="QJX487"/>
      <c r="QJY487"/>
      <c r="QJZ487"/>
      <c r="QKA487"/>
      <c r="QKB487"/>
      <c r="QKC487"/>
      <c r="QKD487"/>
      <c r="QKE487"/>
      <c r="QKF487"/>
      <c r="QKG487"/>
      <c r="QKH487"/>
      <c r="QKI487"/>
      <c r="QKJ487"/>
      <c r="QKK487"/>
      <c r="QKL487"/>
      <c r="QKM487"/>
      <c r="QKN487"/>
      <c r="QKO487"/>
      <c r="QKP487"/>
      <c r="QKQ487"/>
      <c r="QKR487"/>
      <c r="QKS487"/>
      <c r="QKT487"/>
      <c r="QKU487"/>
      <c r="QKV487"/>
      <c r="QKW487"/>
      <c r="QKX487"/>
      <c r="QKY487"/>
      <c r="QKZ487"/>
      <c r="QLA487"/>
      <c r="QLB487"/>
      <c r="QLC487"/>
      <c r="QLD487"/>
      <c r="QLE487"/>
      <c r="QLF487"/>
      <c r="QLG487"/>
      <c r="QLH487"/>
      <c r="QLI487"/>
      <c r="QLJ487"/>
      <c r="QLK487"/>
      <c r="QLL487"/>
      <c r="QLM487"/>
      <c r="QLN487"/>
      <c r="QLO487"/>
      <c r="QLP487"/>
      <c r="QLQ487"/>
      <c r="QLR487"/>
      <c r="QLS487"/>
      <c r="QLT487"/>
      <c r="QLU487"/>
      <c r="QLV487"/>
      <c r="QLW487"/>
      <c r="QLX487"/>
      <c r="QLY487"/>
      <c r="QLZ487"/>
      <c r="QMA487"/>
      <c r="QMB487"/>
      <c r="QMC487"/>
      <c r="QMD487"/>
      <c r="QME487"/>
      <c r="QMF487"/>
      <c r="QMG487"/>
      <c r="QMH487"/>
      <c r="QMI487"/>
      <c r="QMJ487"/>
      <c r="QMK487"/>
      <c r="QML487"/>
      <c r="QMM487"/>
      <c r="QMN487"/>
      <c r="QMO487"/>
      <c r="QMP487"/>
      <c r="QMQ487"/>
      <c r="QMR487"/>
      <c r="QMS487"/>
      <c r="QMT487"/>
      <c r="QMU487"/>
      <c r="QMV487"/>
      <c r="QMW487"/>
      <c r="QMX487"/>
      <c r="QMY487"/>
      <c r="QMZ487"/>
      <c r="QNA487"/>
      <c r="QNB487"/>
      <c r="QNC487"/>
      <c r="QND487"/>
      <c r="QNE487"/>
      <c r="QNF487"/>
      <c r="QNG487"/>
      <c r="QNH487"/>
      <c r="QNI487"/>
      <c r="QNJ487"/>
      <c r="QNK487"/>
      <c r="QNL487"/>
      <c r="QNM487"/>
      <c r="QNN487"/>
      <c r="QNO487"/>
      <c r="QNP487"/>
      <c r="QNQ487"/>
      <c r="QNR487"/>
      <c r="QNS487"/>
      <c r="QNT487"/>
      <c r="QNU487"/>
      <c r="QNV487"/>
      <c r="QNW487"/>
      <c r="QNX487"/>
      <c r="QNY487"/>
      <c r="QNZ487"/>
      <c r="QOA487"/>
      <c r="QOB487"/>
      <c r="QOC487"/>
      <c r="QOD487"/>
      <c r="QOE487"/>
      <c r="QOF487"/>
      <c r="QOG487"/>
      <c r="QOH487"/>
      <c r="QOI487"/>
      <c r="QOJ487"/>
      <c r="QOK487"/>
      <c r="QOL487"/>
      <c r="QOM487"/>
      <c r="QON487"/>
      <c r="QOO487"/>
      <c r="QOP487"/>
      <c r="QOQ487"/>
      <c r="QOR487"/>
      <c r="QOS487"/>
      <c r="QOT487"/>
      <c r="QOU487"/>
      <c r="QOV487"/>
      <c r="QOW487"/>
      <c r="QOX487"/>
      <c r="QOY487"/>
      <c r="QOZ487"/>
      <c r="QPA487"/>
      <c r="QPB487"/>
      <c r="QPC487"/>
      <c r="QPD487"/>
      <c r="QPE487"/>
      <c r="QPF487"/>
      <c r="QPG487"/>
      <c r="QPH487"/>
      <c r="QPI487"/>
      <c r="QPJ487"/>
      <c r="QPK487"/>
      <c r="QPL487"/>
      <c r="QPM487"/>
      <c r="QPN487"/>
      <c r="QPO487"/>
      <c r="QPP487"/>
      <c r="QPQ487"/>
      <c r="QPR487"/>
      <c r="QPS487"/>
      <c r="QPT487"/>
      <c r="QPU487"/>
      <c r="QPV487"/>
      <c r="QPW487"/>
      <c r="QPX487"/>
      <c r="QPY487"/>
      <c r="QPZ487"/>
      <c r="QQA487"/>
      <c r="QQB487"/>
      <c r="QQC487"/>
      <c r="QQD487"/>
      <c r="QQE487"/>
      <c r="QQF487"/>
      <c r="QQG487"/>
      <c r="QQH487"/>
      <c r="QQI487"/>
      <c r="QQJ487"/>
      <c r="QQK487"/>
      <c r="QQL487"/>
      <c r="QQM487"/>
      <c r="QQN487"/>
      <c r="QQO487"/>
      <c r="QQP487"/>
      <c r="QQQ487"/>
      <c r="QQR487"/>
      <c r="QQS487"/>
      <c r="QQT487"/>
      <c r="QQU487"/>
      <c r="QQV487"/>
      <c r="QQW487"/>
      <c r="QQX487"/>
      <c r="QQY487"/>
      <c r="QQZ487"/>
      <c r="QRA487"/>
      <c r="QRB487"/>
      <c r="QRC487"/>
      <c r="QRD487"/>
      <c r="QRE487"/>
      <c r="QRF487"/>
      <c r="QRG487"/>
      <c r="QRH487"/>
      <c r="QRI487"/>
      <c r="QRJ487"/>
      <c r="QRK487"/>
      <c r="QRL487"/>
      <c r="QRM487"/>
      <c r="QRN487"/>
      <c r="QRO487"/>
      <c r="QRP487"/>
      <c r="QRQ487"/>
      <c r="QRR487"/>
      <c r="QRS487"/>
      <c r="QRT487"/>
      <c r="QRU487"/>
      <c r="QRV487"/>
      <c r="QRW487"/>
      <c r="QRX487"/>
      <c r="QRY487"/>
      <c r="QRZ487"/>
      <c r="QSA487"/>
      <c r="QSB487"/>
      <c r="QSC487"/>
      <c r="QSD487"/>
      <c r="QSE487"/>
      <c r="QSF487"/>
      <c r="QSG487"/>
      <c r="QSH487"/>
      <c r="QSI487"/>
      <c r="QSJ487"/>
      <c r="QSK487"/>
      <c r="QSL487"/>
      <c r="QSM487"/>
      <c r="QSN487"/>
      <c r="QSO487"/>
      <c r="QSP487"/>
      <c r="QSQ487"/>
      <c r="QSR487"/>
      <c r="QSS487"/>
      <c r="QST487"/>
      <c r="QSU487"/>
      <c r="QSV487"/>
      <c r="QSW487"/>
      <c r="QSX487"/>
      <c r="QSY487"/>
      <c r="QSZ487"/>
      <c r="QTA487"/>
      <c r="QTB487"/>
      <c r="QTC487"/>
      <c r="QTD487"/>
      <c r="QTE487"/>
      <c r="QTF487"/>
      <c r="QTG487"/>
      <c r="QTH487"/>
      <c r="QTI487"/>
      <c r="QTJ487"/>
      <c r="QTK487"/>
      <c r="QTL487"/>
      <c r="QTM487"/>
      <c r="QTN487"/>
      <c r="QTO487"/>
      <c r="QTP487"/>
      <c r="QTQ487"/>
      <c r="QTR487"/>
      <c r="QTS487"/>
      <c r="QTT487"/>
      <c r="QTU487"/>
      <c r="QTV487"/>
      <c r="QTW487"/>
      <c r="QTX487"/>
      <c r="QTY487"/>
      <c r="QTZ487"/>
      <c r="QUA487"/>
      <c r="QUB487"/>
      <c r="QUC487"/>
      <c r="QUD487"/>
      <c r="QUE487"/>
      <c r="QUF487"/>
      <c r="QUG487"/>
      <c r="QUH487"/>
      <c r="QUI487"/>
      <c r="QUJ487"/>
      <c r="QUK487"/>
      <c r="QUL487"/>
      <c r="QUM487"/>
      <c r="QUN487"/>
      <c r="QUO487"/>
      <c r="QUP487"/>
      <c r="QUQ487"/>
      <c r="QUR487"/>
      <c r="QUS487"/>
      <c r="QUT487"/>
      <c r="QUU487"/>
      <c r="QUV487"/>
      <c r="QUW487"/>
      <c r="QUX487"/>
      <c r="QUY487"/>
      <c r="QUZ487"/>
      <c r="QVA487"/>
      <c r="QVB487"/>
      <c r="QVC487"/>
      <c r="QVD487"/>
      <c r="QVE487"/>
      <c r="QVF487"/>
      <c r="QVG487"/>
      <c r="QVH487"/>
      <c r="QVI487"/>
      <c r="QVJ487"/>
      <c r="QVK487"/>
      <c r="QVL487"/>
      <c r="QVM487"/>
      <c r="QVN487"/>
      <c r="QVO487"/>
      <c r="QVP487"/>
      <c r="QVQ487"/>
      <c r="QVR487"/>
      <c r="QVS487"/>
      <c r="QVT487"/>
      <c r="QVU487"/>
      <c r="QVV487"/>
      <c r="QVW487"/>
      <c r="QVX487"/>
      <c r="QVY487"/>
      <c r="QVZ487"/>
      <c r="QWA487"/>
      <c r="QWB487"/>
      <c r="QWC487"/>
      <c r="QWD487"/>
      <c r="QWE487"/>
      <c r="QWF487"/>
      <c r="QWG487"/>
      <c r="QWH487"/>
      <c r="QWI487"/>
      <c r="QWJ487"/>
      <c r="QWK487"/>
      <c r="QWL487"/>
      <c r="QWM487"/>
      <c r="QWN487"/>
      <c r="QWO487"/>
      <c r="QWP487"/>
      <c r="QWQ487"/>
      <c r="QWR487"/>
      <c r="QWS487"/>
      <c r="QWT487"/>
      <c r="QWU487"/>
      <c r="QWV487"/>
      <c r="QWW487"/>
      <c r="QWX487"/>
      <c r="QWY487"/>
      <c r="QWZ487"/>
      <c r="QXA487"/>
      <c r="QXB487"/>
      <c r="QXC487"/>
      <c r="QXD487"/>
      <c r="QXE487"/>
      <c r="QXF487"/>
      <c r="QXG487"/>
      <c r="QXH487"/>
      <c r="QXI487"/>
      <c r="QXJ487"/>
      <c r="QXK487"/>
      <c r="QXL487"/>
      <c r="QXM487"/>
      <c r="QXN487"/>
      <c r="QXO487"/>
      <c r="QXP487"/>
      <c r="QXQ487"/>
      <c r="QXR487"/>
      <c r="QXS487"/>
      <c r="QXT487"/>
      <c r="QXU487"/>
      <c r="QXV487"/>
      <c r="QXW487"/>
      <c r="QXX487"/>
      <c r="QXY487"/>
      <c r="QXZ487"/>
      <c r="QYA487"/>
      <c r="QYB487"/>
      <c r="QYC487"/>
      <c r="QYD487"/>
      <c r="QYE487"/>
      <c r="QYF487"/>
      <c r="QYG487"/>
      <c r="QYH487"/>
      <c r="QYI487"/>
      <c r="QYJ487"/>
      <c r="QYK487"/>
      <c r="QYL487"/>
      <c r="QYM487"/>
      <c r="QYN487"/>
      <c r="QYO487"/>
      <c r="QYP487"/>
      <c r="QYQ487"/>
      <c r="QYR487"/>
      <c r="QYS487"/>
      <c r="QYT487"/>
      <c r="QYU487"/>
      <c r="QYV487"/>
      <c r="QYW487"/>
      <c r="QYX487"/>
      <c r="QYY487"/>
      <c r="QYZ487"/>
      <c r="QZA487"/>
      <c r="QZB487"/>
      <c r="QZC487"/>
      <c r="QZD487"/>
      <c r="QZE487"/>
      <c r="QZF487"/>
      <c r="QZG487"/>
      <c r="QZH487"/>
      <c r="QZI487"/>
      <c r="QZJ487"/>
      <c r="QZK487"/>
      <c r="QZL487"/>
      <c r="QZM487"/>
      <c r="QZN487"/>
      <c r="QZO487"/>
      <c r="QZP487"/>
      <c r="QZQ487"/>
      <c r="QZR487"/>
      <c r="QZS487"/>
      <c r="QZT487"/>
      <c r="QZU487"/>
      <c r="QZV487"/>
      <c r="QZW487"/>
      <c r="QZX487"/>
      <c r="QZY487"/>
      <c r="QZZ487"/>
      <c r="RAA487"/>
      <c r="RAB487"/>
      <c r="RAC487"/>
      <c r="RAD487"/>
      <c r="RAE487"/>
      <c r="RAF487"/>
      <c r="RAG487"/>
      <c r="RAH487"/>
      <c r="RAI487"/>
      <c r="RAJ487"/>
      <c r="RAK487"/>
      <c r="RAL487"/>
      <c r="RAM487"/>
      <c r="RAN487"/>
      <c r="RAO487"/>
      <c r="RAP487"/>
      <c r="RAQ487"/>
      <c r="RAR487"/>
      <c r="RAS487"/>
      <c r="RAT487"/>
      <c r="RAU487"/>
      <c r="RAV487"/>
      <c r="RAW487"/>
      <c r="RAX487"/>
      <c r="RAY487"/>
      <c r="RAZ487"/>
      <c r="RBA487"/>
      <c r="RBB487"/>
      <c r="RBC487"/>
      <c r="RBD487"/>
      <c r="RBE487"/>
      <c r="RBF487"/>
      <c r="RBG487"/>
      <c r="RBH487"/>
      <c r="RBI487"/>
      <c r="RBJ487"/>
      <c r="RBK487"/>
      <c r="RBL487"/>
      <c r="RBM487"/>
      <c r="RBN487"/>
      <c r="RBO487"/>
      <c r="RBP487"/>
      <c r="RBQ487"/>
      <c r="RBR487"/>
      <c r="RBS487"/>
      <c r="RBT487"/>
      <c r="RBU487"/>
      <c r="RBV487"/>
      <c r="RBW487"/>
      <c r="RBX487"/>
      <c r="RBY487"/>
      <c r="RBZ487"/>
      <c r="RCA487"/>
      <c r="RCB487"/>
      <c r="RCC487"/>
      <c r="RCD487"/>
      <c r="RCE487"/>
      <c r="RCF487"/>
      <c r="RCG487"/>
      <c r="RCH487"/>
      <c r="RCI487"/>
      <c r="RCJ487"/>
      <c r="RCK487"/>
      <c r="RCL487"/>
      <c r="RCM487"/>
      <c r="RCN487"/>
      <c r="RCO487"/>
      <c r="RCP487"/>
      <c r="RCQ487"/>
      <c r="RCR487"/>
      <c r="RCS487"/>
      <c r="RCT487"/>
      <c r="RCU487"/>
      <c r="RCV487"/>
      <c r="RCW487"/>
      <c r="RCX487"/>
      <c r="RCY487"/>
      <c r="RCZ487"/>
      <c r="RDA487"/>
      <c r="RDB487"/>
      <c r="RDC487"/>
      <c r="RDD487"/>
      <c r="RDE487"/>
      <c r="RDF487"/>
      <c r="RDG487"/>
      <c r="RDH487"/>
      <c r="RDI487"/>
      <c r="RDJ487"/>
      <c r="RDK487"/>
      <c r="RDL487"/>
      <c r="RDM487"/>
      <c r="RDN487"/>
      <c r="RDO487"/>
      <c r="RDP487"/>
      <c r="RDQ487"/>
      <c r="RDR487"/>
      <c r="RDS487"/>
      <c r="RDT487"/>
      <c r="RDU487"/>
      <c r="RDV487"/>
      <c r="RDW487"/>
      <c r="RDX487"/>
      <c r="RDY487"/>
      <c r="RDZ487"/>
      <c r="REA487"/>
      <c r="REB487"/>
      <c r="REC487"/>
      <c r="RED487"/>
      <c r="REE487"/>
      <c r="REF487"/>
      <c r="REG487"/>
      <c r="REH487"/>
      <c r="REI487"/>
      <c r="REJ487"/>
      <c r="REK487"/>
      <c r="REL487"/>
      <c r="REM487"/>
      <c r="REN487"/>
      <c r="REO487"/>
      <c r="REP487"/>
      <c r="REQ487"/>
      <c r="RER487"/>
      <c r="RES487"/>
      <c r="RET487"/>
      <c r="REU487"/>
      <c r="REV487"/>
      <c r="REW487"/>
      <c r="REX487"/>
      <c r="REY487"/>
      <c r="REZ487"/>
      <c r="RFA487"/>
      <c r="RFB487"/>
      <c r="RFC487"/>
      <c r="RFD487"/>
      <c r="RFE487"/>
      <c r="RFF487"/>
      <c r="RFG487"/>
      <c r="RFH487"/>
      <c r="RFI487"/>
      <c r="RFJ487"/>
      <c r="RFK487"/>
      <c r="RFL487"/>
      <c r="RFM487"/>
      <c r="RFN487"/>
      <c r="RFO487"/>
      <c r="RFP487"/>
      <c r="RFQ487"/>
      <c r="RFR487"/>
      <c r="RFS487"/>
      <c r="RFT487"/>
      <c r="RFU487"/>
      <c r="RFV487"/>
      <c r="RFW487"/>
      <c r="RFX487"/>
      <c r="RFY487"/>
      <c r="RFZ487"/>
      <c r="RGA487"/>
      <c r="RGB487"/>
      <c r="RGC487"/>
      <c r="RGD487"/>
      <c r="RGE487"/>
      <c r="RGF487"/>
      <c r="RGG487"/>
      <c r="RGH487"/>
      <c r="RGI487"/>
      <c r="RGJ487"/>
      <c r="RGK487"/>
      <c r="RGL487"/>
      <c r="RGM487"/>
      <c r="RGN487"/>
      <c r="RGO487"/>
      <c r="RGP487"/>
      <c r="RGQ487"/>
      <c r="RGR487"/>
      <c r="RGS487"/>
      <c r="RGT487"/>
      <c r="RGU487"/>
      <c r="RGV487"/>
      <c r="RGW487"/>
      <c r="RGX487"/>
      <c r="RGY487"/>
      <c r="RGZ487"/>
      <c r="RHA487"/>
      <c r="RHB487"/>
      <c r="RHC487"/>
      <c r="RHD487"/>
      <c r="RHE487"/>
      <c r="RHF487"/>
      <c r="RHG487"/>
      <c r="RHH487"/>
      <c r="RHI487"/>
      <c r="RHJ487"/>
      <c r="RHK487"/>
      <c r="RHL487"/>
      <c r="RHM487"/>
      <c r="RHN487"/>
      <c r="RHO487"/>
      <c r="RHP487"/>
      <c r="RHQ487"/>
      <c r="RHR487"/>
      <c r="RHS487"/>
      <c r="RHT487"/>
      <c r="RHU487"/>
      <c r="RHV487"/>
      <c r="RHW487"/>
      <c r="RHX487"/>
      <c r="RHY487"/>
      <c r="RHZ487"/>
      <c r="RIA487"/>
      <c r="RIB487"/>
      <c r="RIC487"/>
      <c r="RID487"/>
      <c r="RIE487"/>
      <c r="RIF487"/>
      <c r="RIG487"/>
      <c r="RIH487"/>
      <c r="RII487"/>
      <c r="RIJ487"/>
      <c r="RIK487"/>
      <c r="RIL487"/>
      <c r="RIM487"/>
      <c r="RIN487"/>
      <c r="RIO487"/>
      <c r="RIP487"/>
      <c r="RIQ487"/>
      <c r="RIR487"/>
      <c r="RIS487"/>
      <c r="RIT487"/>
      <c r="RIU487"/>
      <c r="RIV487"/>
      <c r="RIW487"/>
      <c r="RIX487"/>
      <c r="RIY487"/>
      <c r="RIZ487"/>
      <c r="RJA487"/>
      <c r="RJB487"/>
      <c r="RJC487"/>
      <c r="RJD487"/>
      <c r="RJE487"/>
      <c r="RJF487"/>
      <c r="RJG487"/>
      <c r="RJH487"/>
      <c r="RJI487"/>
      <c r="RJJ487"/>
      <c r="RJK487"/>
      <c r="RJL487"/>
      <c r="RJM487"/>
      <c r="RJN487"/>
      <c r="RJO487"/>
      <c r="RJP487"/>
      <c r="RJQ487"/>
      <c r="RJR487"/>
      <c r="RJS487"/>
      <c r="RJT487"/>
      <c r="RJU487"/>
      <c r="RJV487"/>
      <c r="RJW487"/>
      <c r="RJX487"/>
      <c r="RJY487"/>
      <c r="RJZ487"/>
      <c r="RKA487"/>
      <c r="RKB487"/>
      <c r="RKC487"/>
      <c r="RKD487"/>
      <c r="RKE487"/>
      <c r="RKF487"/>
      <c r="RKG487"/>
      <c r="RKH487"/>
      <c r="RKI487"/>
      <c r="RKJ487"/>
      <c r="RKK487"/>
      <c r="RKL487"/>
      <c r="RKM487"/>
      <c r="RKN487"/>
      <c r="RKO487"/>
      <c r="RKP487"/>
      <c r="RKQ487"/>
      <c r="RKR487"/>
      <c r="RKS487"/>
      <c r="RKT487"/>
      <c r="RKU487"/>
      <c r="RKV487"/>
      <c r="RKW487"/>
      <c r="RKX487"/>
      <c r="RKY487"/>
      <c r="RKZ487"/>
      <c r="RLA487"/>
      <c r="RLB487"/>
      <c r="RLC487"/>
      <c r="RLD487"/>
      <c r="RLE487"/>
      <c r="RLF487"/>
      <c r="RLG487"/>
      <c r="RLH487"/>
      <c r="RLI487"/>
      <c r="RLJ487"/>
      <c r="RLK487"/>
      <c r="RLL487"/>
      <c r="RLM487"/>
      <c r="RLN487"/>
      <c r="RLO487"/>
      <c r="RLP487"/>
      <c r="RLQ487"/>
      <c r="RLR487"/>
      <c r="RLS487"/>
      <c r="RLT487"/>
      <c r="RLU487"/>
      <c r="RLV487"/>
      <c r="RLW487"/>
      <c r="RLX487"/>
      <c r="RLY487"/>
      <c r="RLZ487"/>
      <c r="RMA487"/>
      <c r="RMB487"/>
      <c r="RMC487"/>
      <c r="RMD487"/>
      <c r="RME487"/>
      <c r="RMF487"/>
      <c r="RMG487"/>
      <c r="RMH487"/>
      <c r="RMI487"/>
      <c r="RMJ487"/>
      <c r="RMK487"/>
      <c r="RML487"/>
      <c r="RMM487"/>
      <c r="RMN487"/>
      <c r="RMO487"/>
      <c r="RMP487"/>
      <c r="RMQ487"/>
      <c r="RMR487"/>
      <c r="RMS487"/>
      <c r="RMT487"/>
      <c r="RMU487"/>
      <c r="RMV487"/>
      <c r="RMW487"/>
      <c r="RMX487"/>
      <c r="RMY487"/>
      <c r="RMZ487"/>
      <c r="RNA487"/>
      <c r="RNB487"/>
      <c r="RNC487"/>
      <c r="RND487"/>
      <c r="RNE487"/>
      <c r="RNF487"/>
      <c r="RNG487"/>
      <c r="RNH487"/>
      <c r="RNI487"/>
      <c r="RNJ487"/>
      <c r="RNK487"/>
      <c r="RNL487"/>
      <c r="RNM487"/>
      <c r="RNN487"/>
      <c r="RNO487"/>
      <c r="RNP487"/>
      <c r="RNQ487"/>
      <c r="RNR487"/>
      <c r="RNS487"/>
      <c r="RNT487"/>
      <c r="RNU487"/>
      <c r="RNV487"/>
      <c r="RNW487"/>
      <c r="RNX487"/>
      <c r="RNY487"/>
      <c r="RNZ487"/>
      <c r="ROA487"/>
      <c r="ROB487"/>
      <c r="ROC487"/>
      <c r="ROD487"/>
      <c r="ROE487"/>
      <c r="ROF487"/>
      <c r="ROG487"/>
      <c r="ROH487"/>
      <c r="ROI487"/>
      <c r="ROJ487"/>
      <c r="ROK487"/>
      <c r="ROL487"/>
      <c r="ROM487"/>
      <c r="RON487"/>
      <c r="ROO487"/>
      <c r="ROP487"/>
      <c r="ROQ487"/>
      <c r="ROR487"/>
      <c r="ROS487"/>
      <c r="ROT487"/>
      <c r="ROU487"/>
      <c r="ROV487"/>
      <c r="ROW487"/>
      <c r="ROX487"/>
      <c r="ROY487"/>
      <c r="ROZ487"/>
      <c r="RPA487"/>
      <c r="RPB487"/>
      <c r="RPC487"/>
      <c r="RPD487"/>
      <c r="RPE487"/>
      <c r="RPF487"/>
      <c r="RPG487"/>
      <c r="RPH487"/>
      <c r="RPI487"/>
      <c r="RPJ487"/>
      <c r="RPK487"/>
      <c r="RPL487"/>
      <c r="RPM487"/>
      <c r="RPN487"/>
      <c r="RPO487"/>
      <c r="RPP487"/>
      <c r="RPQ487"/>
      <c r="RPR487"/>
      <c r="RPS487"/>
      <c r="RPT487"/>
      <c r="RPU487"/>
      <c r="RPV487"/>
      <c r="RPW487"/>
      <c r="RPX487"/>
      <c r="RPY487"/>
      <c r="RPZ487"/>
      <c r="RQA487"/>
      <c r="RQB487"/>
      <c r="RQC487"/>
      <c r="RQD487"/>
      <c r="RQE487"/>
      <c r="RQF487"/>
      <c r="RQG487"/>
      <c r="RQH487"/>
      <c r="RQI487"/>
      <c r="RQJ487"/>
      <c r="RQK487"/>
      <c r="RQL487"/>
      <c r="RQM487"/>
      <c r="RQN487"/>
      <c r="RQO487"/>
      <c r="RQP487"/>
      <c r="RQQ487"/>
      <c r="RQR487"/>
      <c r="RQS487"/>
      <c r="RQT487"/>
      <c r="RQU487"/>
      <c r="RQV487"/>
      <c r="RQW487"/>
      <c r="RQX487"/>
      <c r="RQY487"/>
      <c r="RQZ487"/>
      <c r="RRA487"/>
      <c r="RRB487"/>
      <c r="RRC487"/>
      <c r="RRD487"/>
      <c r="RRE487"/>
      <c r="RRF487"/>
      <c r="RRG487"/>
      <c r="RRH487"/>
      <c r="RRI487"/>
      <c r="RRJ487"/>
      <c r="RRK487"/>
      <c r="RRL487"/>
      <c r="RRM487"/>
      <c r="RRN487"/>
      <c r="RRO487"/>
      <c r="RRP487"/>
      <c r="RRQ487"/>
      <c r="RRR487"/>
      <c r="RRS487"/>
      <c r="RRT487"/>
      <c r="RRU487"/>
      <c r="RRV487"/>
      <c r="RRW487"/>
      <c r="RRX487"/>
      <c r="RRY487"/>
      <c r="RRZ487"/>
      <c r="RSA487"/>
      <c r="RSB487"/>
      <c r="RSC487"/>
      <c r="RSD487"/>
      <c r="RSE487"/>
      <c r="RSF487"/>
      <c r="RSG487"/>
      <c r="RSH487"/>
      <c r="RSI487"/>
      <c r="RSJ487"/>
      <c r="RSK487"/>
      <c r="RSL487"/>
      <c r="RSM487"/>
      <c r="RSN487"/>
      <c r="RSO487"/>
      <c r="RSP487"/>
      <c r="RSQ487"/>
      <c r="RSR487"/>
      <c r="RSS487"/>
      <c r="RST487"/>
      <c r="RSU487"/>
      <c r="RSV487"/>
      <c r="RSW487"/>
      <c r="RSX487"/>
      <c r="RSY487"/>
      <c r="RSZ487"/>
      <c r="RTA487"/>
      <c r="RTB487"/>
      <c r="RTC487"/>
      <c r="RTD487"/>
      <c r="RTE487"/>
      <c r="RTF487"/>
      <c r="RTG487"/>
      <c r="RTH487"/>
      <c r="RTI487"/>
      <c r="RTJ487"/>
      <c r="RTK487"/>
      <c r="RTL487"/>
      <c r="RTM487"/>
      <c r="RTN487"/>
      <c r="RTO487"/>
      <c r="RTP487"/>
      <c r="RTQ487"/>
      <c r="RTR487"/>
      <c r="RTS487"/>
      <c r="RTT487"/>
      <c r="RTU487"/>
      <c r="RTV487"/>
      <c r="RTW487"/>
      <c r="RTX487"/>
      <c r="RTY487"/>
      <c r="RTZ487"/>
      <c r="RUA487"/>
      <c r="RUB487"/>
      <c r="RUC487"/>
      <c r="RUD487"/>
      <c r="RUE487"/>
      <c r="RUF487"/>
      <c r="RUG487"/>
      <c r="RUH487"/>
      <c r="RUI487"/>
      <c r="RUJ487"/>
      <c r="RUK487"/>
      <c r="RUL487"/>
      <c r="RUM487"/>
      <c r="RUN487"/>
      <c r="RUO487"/>
      <c r="RUP487"/>
      <c r="RUQ487"/>
      <c r="RUR487"/>
      <c r="RUS487"/>
      <c r="RUT487"/>
      <c r="RUU487"/>
      <c r="RUV487"/>
      <c r="RUW487"/>
      <c r="RUX487"/>
      <c r="RUY487"/>
      <c r="RUZ487"/>
      <c r="RVA487"/>
      <c r="RVB487"/>
      <c r="RVC487"/>
      <c r="RVD487"/>
      <c r="RVE487"/>
      <c r="RVF487"/>
      <c r="RVG487"/>
      <c r="RVH487"/>
      <c r="RVI487"/>
      <c r="RVJ487"/>
      <c r="RVK487"/>
      <c r="RVL487"/>
      <c r="RVM487"/>
      <c r="RVN487"/>
      <c r="RVO487"/>
      <c r="RVP487"/>
      <c r="RVQ487"/>
      <c r="RVR487"/>
      <c r="RVS487"/>
      <c r="RVT487"/>
      <c r="RVU487"/>
      <c r="RVV487"/>
      <c r="RVW487"/>
      <c r="RVX487"/>
      <c r="RVY487"/>
      <c r="RVZ487"/>
      <c r="RWA487"/>
      <c r="RWB487"/>
      <c r="RWC487"/>
      <c r="RWD487"/>
      <c r="RWE487"/>
      <c r="RWF487"/>
      <c r="RWG487"/>
      <c r="RWH487"/>
      <c r="RWI487"/>
      <c r="RWJ487"/>
      <c r="RWK487"/>
      <c r="RWL487"/>
      <c r="RWM487"/>
      <c r="RWN487"/>
      <c r="RWO487"/>
      <c r="RWP487"/>
      <c r="RWQ487"/>
      <c r="RWR487"/>
      <c r="RWS487"/>
      <c r="RWT487"/>
      <c r="RWU487"/>
      <c r="RWV487"/>
      <c r="RWW487"/>
      <c r="RWX487"/>
      <c r="RWY487"/>
      <c r="RWZ487"/>
      <c r="RXA487"/>
      <c r="RXB487"/>
      <c r="RXC487"/>
      <c r="RXD487"/>
      <c r="RXE487"/>
      <c r="RXF487"/>
      <c r="RXG487"/>
      <c r="RXH487"/>
      <c r="RXI487"/>
      <c r="RXJ487"/>
      <c r="RXK487"/>
      <c r="RXL487"/>
      <c r="RXM487"/>
      <c r="RXN487"/>
      <c r="RXO487"/>
      <c r="RXP487"/>
      <c r="RXQ487"/>
      <c r="RXR487"/>
      <c r="RXS487"/>
      <c r="RXT487"/>
      <c r="RXU487"/>
      <c r="RXV487"/>
      <c r="RXW487"/>
      <c r="RXX487"/>
      <c r="RXY487"/>
      <c r="RXZ487"/>
      <c r="RYA487"/>
      <c r="RYB487"/>
      <c r="RYC487"/>
      <c r="RYD487"/>
      <c r="RYE487"/>
      <c r="RYF487"/>
      <c r="RYG487"/>
      <c r="RYH487"/>
      <c r="RYI487"/>
      <c r="RYJ487"/>
      <c r="RYK487"/>
      <c r="RYL487"/>
      <c r="RYM487"/>
      <c r="RYN487"/>
      <c r="RYO487"/>
      <c r="RYP487"/>
      <c r="RYQ487"/>
      <c r="RYR487"/>
      <c r="RYS487"/>
      <c r="RYT487"/>
      <c r="RYU487"/>
      <c r="RYV487"/>
      <c r="RYW487"/>
      <c r="RYX487"/>
      <c r="RYY487"/>
      <c r="RYZ487"/>
      <c r="RZA487"/>
      <c r="RZB487"/>
      <c r="RZC487"/>
      <c r="RZD487"/>
      <c r="RZE487"/>
      <c r="RZF487"/>
      <c r="RZG487"/>
      <c r="RZH487"/>
      <c r="RZI487"/>
      <c r="RZJ487"/>
      <c r="RZK487"/>
      <c r="RZL487"/>
      <c r="RZM487"/>
      <c r="RZN487"/>
      <c r="RZO487"/>
      <c r="RZP487"/>
      <c r="RZQ487"/>
      <c r="RZR487"/>
      <c r="RZS487"/>
      <c r="RZT487"/>
      <c r="RZU487"/>
      <c r="RZV487"/>
      <c r="RZW487"/>
      <c r="RZX487"/>
      <c r="RZY487"/>
      <c r="RZZ487"/>
      <c r="SAA487"/>
      <c r="SAB487"/>
      <c r="SAC487"/>
      <c r="SAD487"/>
      <c r="SAE487"/>
      <c r="SAF487"/>
      <c r="SAG487"/>
      <c r="SAH487"/>
      <c r="SAI487"/>
      <c r="SAJ487"/>
      <c r="SAK487"/>
      <c r="SAL487"/>
      <c r="SAM487"/>
      <c r="SAN487"/>
      <c r="SAO487"/>
      <c r="SAP487"/>
      <c r="SAQ487"/>
      <c r="SAR487"/>
      <c r="SAS487"/>
      <c r="SAT487"/>
      <c r="SAU487"/>
      <c r="SAV487"/>
      <c r="SAW487"/>
      <c r="SAX487"/>
      <c r="SAY487"/>
      <c r="SAZ487"/>
      <c r="SBA487"/>
      <c r="SBB487"/>
      <c r="SBC487"/>
      <c r="SBD487"/>
      <c r="SBE487"/>
      <c r="SBF487"/>
      <c r="SBG487"/>
      <c r="SBH487"/>
      <c r="SBI487"/>
      <c r="SBJ487"/>
      <c r="SBK487"/>
      <c r="SBL487"/>
      <c r="SBM487"/>
      <c r="SBN487"/>
      <c r="SBO487"/>
      <c r="SBP487"/>
      <c r="SBQ487"/>
      <c r="SBR487"/>
      <c r="SBS487"/>
      <c r="SBT487"/>
      <c r="SBU487"/>
      <c r="SBV487"/>
      <c r="SBW487"/>
      <c r="SBX487"/>
      <c r="SBY487"/>
      <c r="SBZ487"/>
      <c r="SCA487"/>
      <c r="SCB487"/>
      <c r="SCC487"/>
      <c r="SCD487"/>
      <c r="SCE487"/>
      <c r="SCF487"/>
      <c r="SCG487"/>
      <c r="SCH487"/>
      <c r="SCI487"/>
      <c r="SCJ487"/>
      <c r="SCK487"/>
      <c r="SCL487"/>
      <c r="SCM487"/>
      <c r="SCN487"/>
      <c r="SCO487"/>
      <c r="SCP487"/>
      <c r="SCQ487"/>
      <c r="SCR487"/>
      <c r="SCS487"/>
      <c r="SCT487"/>
      <c r="SCU487"/>
      <c r="SCV487"/>
      <c r="SCW487"/>
      <c r="SCX487"/>
      <c r="SCY487"/>
      <c r="SCZ487"/>
      <c r="SDA487"/>
      <c r="SDB487"/>
      <c r="SDC487"/>
      <c r="SDD487"/>
      <c r="SDE487"/>
      <c r="SDF487"/>
      <c r="SDG487"/>
      <c r="SDH487"/>
      <c r="SDI487"/>
      <c r="SDJ487"/>
      <c r="SDK487"/>
      <c r="SDL487"/>
      <c r="SDM487"/>
      <c r="SDN487"/>
      <c r="SDO487"/>
      <c r="SDP487"/>
      <c r="SDQ487"/>
      <c r="SDR487"/>
      <c r="SDS487"/>
      <c r="SDT487"/>
      <c r="SDU487"/>
      <c r="SDV487"/>
      <c r="SDW487"/>
      <c r="SDX487"/>
      <c r="SDY487"/>
      <c r="SDZ487"/>
      <c r="SEA487"/>
      <c r="SEB487"/>
      <c r="SEC487"/>
      <c r="SED487"/>
      <c r="SEE487"/>
      <c r="SEF487"/>
      <c r="SEG487"/>
      <c r="SEH487"/>
      <c r="SEI487"/>
      <c r="SEJ487"/>
      <c r="SEK487"/>
      <c r="SEL487"/>
      <c r="SEM487"/>
      <c r="SEN487"/>
      <c r="SEO487"/>
      <c r="SEP487"/>
      <c r="SEQ487"/>
      <c r="SER487"/>
      <c r="SES487"/>
      <c r="SET487"/>
      <c r="SEU487"/>
      <c r="SEV487"/>
      <c r="SEW487"/>
      <c r="SEX487"/>
      <c r="SEY487"/>
      <c r="SEZ487"/>
      <c r="SFA487"/>
      <c r="SFB487"/>
      <c r="SFC487"/>
      <c r="SFD487"/>
      <c r="SFE487"/>
      <c r="SFF487"/>
      <c r="SFG487"/>
      <c r="SFH487"/>
      <c r="SFI487"/>
      <c r="SFJ487"/>
      <c r="SFK487"/>
      <c r="SFL487"/>
      <c r="SFM487"/>
      <c r="SFN487"/>
      <c r="SFO487"/>
      <c r="SFP487"/>
      <c r="SFQ487"/>
      <c r="SFR487"/>
      <c r="SFS487"/>
      <c r="SFT487"/>
      <c r="SFU487"/>
      <c r="SFV487"/>
      <c r="SFW487"/>
      <c r="SFX487"/>
      <c r="SFY487"/>
      <c r="SFZ487"/>
      <c r="SGA487"/>
      <c r="SGB487"/>
      <c r="SGC487"/>
      <c r="SGD487"/>
      <c r="SGE487"/>
      <c r="SGF487"/>
      <c r="SGG487"/>
      <c r="SGH487"/>
      <c r="SGI487"/>
      <c r="SGJ487"/>
      <c r="SGK487"/>
      <c r="SGL487"/>
      <c r="SGM487"/>
      <c r="SGN487"/>
      <c r="SGO487"/>
      <c r="SGP487"/>
      <c r="SGQ487"/>
      <c r="SGR487"/>
      <c r="SGS487"/>
      <c r="SGT487"/>
      <c r="SGU487"/>
      <c r="SGV487"/>
      <c r="SGW487"/>
      <c r="SGX487"/>
      <c r="SGY487"/>
      <c r="SGZ487"/>
      <c r="SHA487"/>
      <c r="SHB487"/>
      <c r="SHC487"/>
      <c r="SHD487"/>
      <c r="SHE487"/>
      <c r="SHF487"/>
      <c r="SHG487"/>
      <c r="SHH487"/>
      <c r="SHI487"/>
      <c r="SHJ487"/>
      <c r="SHK487"/>
      <c r="SHL487"/>
      <c r="SHM487"/>
      <c r="SHN487"/>
      <c r="SHO487"/>
      <c r="SHP487"/>
      <c r="SHQ487"/>
      <c r="SHR487"/>
      <c r="SHS487"/>
      <c r="SHT487"/>
      <c r="SHU487"/>
      <c r="SHV487"/>
      <c r="SHW487"/>
      <c r="SHX487"/>
      <c r="SHY487"/>
      <c r="SHZ487"/>
      <c r="SIA487"/>
      <c r="SIB487"/>
      <c r="SIC487"/>
      <c r="SID487"/>
      <c r="SIE487"/>
      <c r="SIF487"/>
      <c r="SIG487"/>
      <c r="SIH487"/>
      <c r="SII487"/>
      <c r="SIJ487"/>
      <c r="SIK487"/>
      <c r="SIL487"/>
      <c r="SIM487"/>
      <c r="SIN487"/>
      <c r="SIO487"/>
      <c r="SIP487"/>
      <c r="SIQ487"/>
      <c r="SIR487"/>
      <c r="SIS487"/>
      <c r="SIT487"/>
      <c r="SIU487"/>
      <c r="SIV487"/>
      <c r="SIW487"/>
      <c r="SIX487"/>
      <c r="SIY487"/>
      <c r="SIZ487"/>
      <c r="SJA487"/>
      <c r="SJB487"/>
      <c r="SJC487"/>
      <c r="SJD487"/>
      <c r="SJE487"/>
      <c r="SJF487"/>
      <c r="SJG487"/>
      <c r="SJH487"/>
      <c r="SJI487"/>
      <c r="SJJ487"/>
      <c r="SJK487"/>
      <c r="SJL487"/>
      <c r="SJM487"/>
      <c r="SJN487"/>
      <c r="SJO487"/>
      <c r="SJP487"/>
      <c r="SJQ487"/>
      <c r="SJR487"/>
      <c r="SJS487"/>
      <c r="SJT487"/>
      <c r="SJU487"/>
      <c r="SJV487"/>
      <c r="SJW487"/>
      <c r="SJX487"/>
      <c r="SJY487"/>
      <c r="SJZ487"/>
      <c r="SKA487"/>
      <c r="SKB487"/>
      <c r="SKC487"/>
      <c r="SKD487"/>
      <c r="SKE487"/>
      <c r="SKF487"/>
      <c r="SKG487"/>
      <c r="SKH487"/>
      <c r="SKI487"/>
      <c r="SKJ487"/>
      <c r="SKK487"/>
      <c r="SKL487"/>
      <c r="SKM487"/>
      <c r="SKN487"/>
      <c r="SKO487"/>
      <c r="SKP487"/>
      <c r="SKQ487"/>
      <c r="SKR487"/>
      <c r="SKS487"/>
      <c r="SKT487"/>
      <c r="SKU487"/>
      <c r="SKV487"/>
      <c r="SKW487"/>
      <c r="SKX487"/>
      <c r="SKY487"/>
      <c r="SKZ487"/>
      <c r="SLA487"/>
      <c r="SLB487"/>
      <c r="SLC487"/>
      <c r="SLD487"/>
      <c r="SLE487"/>
      <c r="SLF487"/>
      <c r="SLG487"/>
      <c r="SLH487"/>
      <c r="SLI487"/>
      <c r="SLJ487"/>
      <c r="SLK487"/>
      <c r="SLL487"/>
      <c r="SLM487"/>
      <c r="SLN487"/>
      <c r="SLO487"/>
      <c r="SLP487"/>
      <c r="SLQ487"/>
      <c r="SLR487"/>
      <c r="SLS487"/>
      <c r="SLT487"/>
      <c r="SLU487"/>
      <c r="SLV487"/>
      <c r="SLW487"/>
      <c r="SLX487"/>
      <c r="SLY487"/>
      <c r="SLZ487"/>
      <c r="SMA487"/>
      <c r="SMB487"/>
      <c r="SMC487"/>
      <c r="SMD487"/>
      <c r="SME487"/>
      <c r="SMF487"/>
      <c r="SMG487"/>
      <c r="SMH487"/>
      <c r="SMI487"/>
      <c r="SMJ487"/>
      <c r="SMK487"/>
      <c r="SML487"/>
      <c r="SMM487"/>
      <c r="SMN487"/>
      <c r="SMO487"/>
      <c r="SMP487"/>
      <c r="SMQ487"/>
      <c r="SMR487"/>
      <c r="SMS487"/>
      <c r="SMT487"/>
      <c r="SMU487"/>
      <c r="SMV487"/>
      <c r="SMW487"/>
      <c r="SMX487"/>
      <c r="SMY487"/>
      <c r="SMZ487"/>
      <c r="SNA487"/>
      <c r="SNB487"/>
      <c r="SNC487"/>
      <c r="SND487"/>
      <c r="SNE487"/>
      <c r="SNF487"/>
      <c r="SNG487"/>
      <c r="SNH487"/>
      <c r="SNI487"/>
      <c r="SNJ487"/>
      <c r="SNK487"/>
      <c r="SNL487"/>
      <c r="SNM487"/>
      <c r="SNN487"/>
      <c r="SNO487"/>
      <c r="SNP487"/>
      <c r="SNQ487"/>
      <c r="SNR487"/>
      <c r="SNS487"/>
      <c r="SNT487"/>
      <c r="SNU487"/>
      <c r="SNV487"/>
      <c r="SNW487"/>
      <c r="SNX487"/>
      <c r="SNY487"/>
      <c r="SNZ487"/>
      <c r="SOA487"/>
      <c r="SOB487"/>
      <c r="SOC487"/>
      <c r="SOD487"/>
      <c r="SOE487"/>
      <c r="SOF487"/>
      <c r="SOG487"/>
      <c r="SOH487"/>
      <c r="SOI487"/>
      <c r="SOJ487"/>
      <c r="SOK487"/>
      <c r="SOL487"/>
      <c r="SOM487"/>
      <c r="SON487"/>
      <c r="SOO487"/>
      <c r="SOP487"/>
      <c r="SOQ487"/>
      <c r="SOR487"/>
      <c r="SOS487"/>
      <c r="SOT487"/>
      <c r="SOU487"/>
      <c r="SOV487"/>
      <c r="SOW487"/>
      <c r="SOX487"/>
      <c r="SOY487"/>
      <c r="SOZ487"/>
      <c r="SPA487"/>
      <c r="SPB487"/>
      <c r="SPC487"/>
      <c r="SPD487"/>
      <c r="SPE487"/>
      <c r="SPF487"/>
      <c r="SPG487"/>
      <c r="SPH487"/>
      <c r="SPI487"/>
      <c r="SPJ487"/>
      <c r="SPK487"/>
      <c r="SPL487"/>
      <c r="SPM487"/>
      <c r="SPN487"/>
      <c r="SPO487"/>
      <c r="SPP487"/>
      <c r="SPQ487"/>
      <c r="SPR487"/>
      <c r="SPS487"/>
      <c r="SPT487"/>
      <c r="SPU487"/>
      <c r="SPV487"/>
      <c r="SPW487"/>
      <c r="SPX487"/>
      <c r="SPY487"/>
      <c r="SPZ487"/>
      <c r="SQA487"/>
      <c r="SQB487"/>
      <c r="SQC487"/>
      <c r="SQD487"/>
      <c r="SQE487"/>
      <c r="SQF487"/>
      <c r="SQG487"/>
      <c r="SQH487"/>
      <c r="SQI487"/>
      <c r="SQJ487"/>
      <c r="SQK487"/>
      <c r="SQL487"/>
      <c r="SQM487"/>
      <c r="SQN487"/>
      <c r="SQO487"/>
      <c r="SQP487"/>
      <c r="SQQ487"/>
      <c r="SQR487"/>
      <c r="SQS487"/>
      <c r="SQT487"/>
      <c r="SQU487"/>
      <c r="SQV487"/>
      <c r="SQW487"/>
      <c r="SQX487"/>
      <c r="SQY487"/>
      <c r="SQZ487"/>
      <c r="SRA487"/>
      <c r="SRB487"/>
      <c r="SRC487"/>
      <c r="SRD487"/>
      <c r="SRE487"/>
      <c r="SRF487"/>
      <c r="SRG487"/>
      <c r="SRH487"/>
      <c r="SRI487"/>
      <c r="SRJ487"/>
      <c r="SRK487"/>
      <c r="SRL487"/>
      <c r="SRM487"/>
      <c r="SRN487"/>
      <c r="SRO487"/>
      <c r="SRP487"/>
      <c r="SRQ487"/>
      <c r="SRR487"/>
      <c r="SRS487"/>
      <c r="SRT487"/>
      <c r="SRU487"/>
      <c r="SRV487"/>
      <c r="SRW487"/>
      <c r="SRX487"/>
      <c r="SRY487"/>
      <c r="SRZ487"/>
      <c r="SSA487"/>
      <c r="SSB487"/>
      <c r="SSC487"/>
      <c r="SSD487"/>
      <c r="SSE487"/>
      <c r="SSF487"/>
      <c r="SSG487"/>
      <c r="SSH487"/>
      <c r="SSI487"/>
      <c r="SSJ487"/>
      <c r="SSK487"/>
      <c r="SSL487"/>
      <c r="SSM487"/>
      <c r="SSN487"/>
      <c r="SSO487"/>
      <c r="SSP487"/>
      <c r="SSQ487"/>
      <c r="SSR487"/>
      <c r="SSS487"/>
      <c r="SST487"/>
      <c r="SSU487"/>
      <c r="SSV487"/>
      <c r="SSW487"/>
      <c r="SSX487"/>
      <c r="SSY487"/>
      <c r="SSZ487"/>
      <c r="STA487"/>
      <c r="STB487"/>
      <c r="STC487"/>
      <c r="STD487"/>
      <c r="STE487"/>
      <c r="STF487"/>
      <c r="STG487"/>
      <c r="STH487"/>
      <c r="STI487"/>
      <c r="STJ487"/>
      <c r="STK487"/>
      <c r="STL487"/>
      <c r="STM487"/>
      <c r="STN487"/>
      <c r="STO487"/>
      <c r="STP487"/>
      <c r="STQ487"/>
      <c r="STR487"/>
      <c r="STS487"/>
      <c r="STT487"/>
      <c r="STU487"/>
      <c r="STV487"/>
      <c r="STW487"/>
      <c r="STX487"/>
      <c r="STY487"/>
      <c r="STZ487"/>
      <c r="SUA487"/>
      <c r="SUB487"/>
      <c r="SUC487"/>
      <c r="SUD487"/>
      <c r="SUE487"/>
      <c r="SUF487"/>
      <c r="SUG487"/>
      <c r="SUH487"/>
      <c r="SUI487"/>
      <c r="SUJ487"/>
      <c r="SUK487"/>
      <c r="SUL487"/>
      <c r="SUM487"/>
      <c r="SUN487"/>
      <c r="SUO487"/>
      <c r="SUP487"/>
      <c r="SUQ487"/>
      <c r="SUR487"/>
      <c r="SUS487"/>
      <c r="SUT487"/>
      <c r="SUU487"/>
      <c r="SUV487"/>
      <c r="SUW487"/>
      <c r="SUX487"/>
      <c r="SUY487"/>
      <c r="SUZ487"/>
      <c r="SVA487"/>
      <c r="SVB487"/>
      <c r="SVC487"/>
      <c r="SVD487"/>
      <c r="SVE487"/>
      <c r="SVF487"/>
      <c r="SVG487"/>
      <c r="SVH487"/>
      <c r="SVI487"/>
      <c r="SVJ487"/>
      <c r="SVK487"/>
      <c r="SVL487"/>
      <c r="SVM487"/>
      <c r="SVN487"/>
      <c r="SVO487"/>
      <c r="SVP487"/>
      <c r="SVQ487"/>
      <c r="SVR487"/>
      <c r="SVS487"/>
      <c r="SVT487"/>
      <c r="SVU487"/>
      <c r="SVV487"/>
      <c r="SVW487"/>
      <c r="SVX487"/>
      <c r="SVY487"/>
      <c r="SVZ487"/>
      <c r="SWA487"/>
      <c r="SWB487"/>
      <c r="SWC487"/>
      <c r="SWD487"/>
      <c r="SWE487"/>
      <c r="SWF487"/>
      <c r="SWG487"/>
      <c r="SWH487"/>
      <c r="SWI487"/>
      <c r="SWJ487"/>
      <c r="SWK487"/>
      <c r="SWL487"/>
      <c r="SWM487"/>
      <c r="SWN487"/>
      <c r="SWO487"/>
      <c r="SWP487"/>
      <c r="SWQ487"/>
      <c r="SWR487"/>
      <c r="SWS487"/>
      <c r="SWT487"/>
      <c r="SWU487"/>
      <c r="SWV487"/>
      <c r="SWW487"/>
      <c r="SWX487"/>
      <c r="SWY487"/>
      <c r="SWZ487"/>
      <c r="SXA487"/>
      <c r="SXB487"/>
      <c r="SXC487"/>
      <c r="SXD487"/>
      <c r="SXE487"/>
      <c r="SXF487"/>
      <c r="SXG487"/>
      <c r="SXH487"/>
      <c r="SXI487"/>
      <c r="SXJ487"/>
      <c r="SXK487"/>
      <c r="SXL487"/>
      <c r="SXM487"/>
      <c r="SXN487"/>
      <c r="SXO487"/>
      <c r="SXP487"/>
      <c r="SXQ487"/>
      <c r="SXR487"/>
      <c r="SXS487"/>
      <c r="SXT487"/>
      <c r="SXU487"/>
      <c r="SXV487"/>
      <c r="SXW487"/>
      <c r="SXX487"/>
      <c r="SXY487"/>
      <c r="SXZ487"/>
      <c r="SYA487"/>
      <c r="SYB487"/>
      <c r="SYC487"/>
      <c r="SYD487"/>
      <c r="SYE487"/>
      <c r="SYF487"/>
      <c r="SYG487"/>
      <c r="SYH487"/>
      <c r="SYI487"/>
      <c r="SYJ487"/>
      <c r="SYK487"/>
      <c r="SYL487"/>
      <c r="SYM487"/>
      <c r="SYN487"/>
      <c r="SYO487"/>
      <c r="SYP487"/>
      <c r="SYQ487"/>
      <c r="SYR487"/>
      <c r="SYS487"/>
      <c r="SYT487"/>
      <c r="SYU487"/>
      <c r="SYV487"/>
      <c r="SYW487"/>
      <c r="SYX487"/>
      <c r="SYY487"/>
      <c r="SYZ487"/>
      <c r="SZA487"/>
      <c r="SZB487"/>
      <c r="SZC487"/>
      <c r="SZD487"/>
      <c r="SZE487"/>
      <c r="SZF487"/>
      <c r="SZG487"/>
      <c r="SZH487"/>
      <c r="SZI487"/>
      <c r="SZJ487"/>
      <c r="SZK487"/>
      <c r="SZL487"/>
      <c r="SZM487"/>
      <c r="SZN487"/>
      <c r="SZO487"/>
      <c r="SZP487"/>
      <c r="SZQ487"/>
      <c r="SZR487"/>
      <c r="SZS487"/>
      <c r="SZT487"/>
      <c r="SZU487"/>
      <c r="SZV487"/>
      <c r="SZW487"/>
      <c r="SZX487"/>
      <c r="SZY487"/>
      <c r="SZZ487"/>
      <c r="TAA487"/>
      <c r="TAB487"/>
      <c r="TAC487"/>
      <c r="TAD487"/>
      <c r="TAE487"/>
      <c r="TAF487"/>
      <c r="TAG487"/>
      <c r="TAH487"/>
      <c r="TAI487"/>
      <c r="TAJ487"/>
      <c r="TAK487"/>
      <c r="TAL487"/>
      <c r="TAM487"/>
      <c r="TAN487"/>
      <c r="TAO487"/>
      <c r="TAP487"/>
      <c r="TAQ487"/>
      <c r="TAR487"/>
      <c r="TAS487"/>
      <c r="TAT487"/>
      <c r="TAU487"/>
      <c r="TAV487"/>
      <c r="TAW487"/>
      <c r="TAX487"/>
      <c r="TAY487"/>
      <c r="TAZ487"/>
      <c r="TBA487"/>
      <c r="TBB487"/>
      <c r="TBC487"/>
      <c r="TBD487"/>
      <c r="TBE487"/>
      <c r="TBF487"/>
      <c r="TBG487"/>
      <c r="TBH487"/>
      <c r="TBI487"/>
      <c r="TBJ487"/>
      <c r="TBK487"/>
      <c r="TBL487"/>
      <c r="TBM487"/>
      <c r="TBN487"/>
      <c r="TBO487"/>
      <c r="TBP487"/>
      <c r="TBQ487"/>
      <c r="TBR487"/>
      <c r="TBS487"/>
      <c r="TBT487"/>
      <c r="TBU487"/>
      <c r="TBV487"/>
      <c r="TBW487"/>
      <c r="TBX487"/>
      <c r="TBY487"/>
      <c r="TBZ487"/>
      <c r="TCA487"/>
      <c r="TCB487"/>
      <c r="TCC487"/>
      <c r="TCD487"/>
      <c r="TCE487"/>
      <c r="TCF487"/>
      <c r="TCG487"/>
      <c r="TCH487"/>
      <c r="TCI487"/>
      <c r="TCJ487"/>
      <c r="TCK487"/>
      <c r="TCL487"/>
      <c r="TCM487"/>
      <c r="TCN487"/>
      <c r="TCO487"/>
      <c r="TCP487"/>
      <c r="TCQ487"/>
      <c r="TCR487"/>
      <c r="TCS487"/>
      <c r="TCT487"/>
      <c r="TCU487"/>
      <c r="TCV487"/>
      <c r="TCW487"/>
      <c r="TCX487"/>
      <c r="TCY487"/>
      <c r="TCZ487"/>
      <c r="TDA487"/>
      <c r="TDB487"/>
      <c r="TDC487"/>
      <c r="TDD487"/>
      <c r="TDE487"/>
      <c r="TDF487"/>
      <c r="TDG487"/>
      <c r="TDH487"/>
      <c r="TDI487"/>
      <c r="TDJ487"/>
      <c r="TDK487"/>
      <c r="TDL487"/>
      <c r="TDM487"/>
      <c r="TDN487"/>
      <c r="TDO487"/>
      <c r="TDP487"/>
      <c r="TDQ487"/>
      <c r="TDR487"/>
      <c r="TDS487"/>
      <c r="TDT487"/>
      <c r="TDU487"/>
      <c r="TDV487"/>
      <c r="TDW487"/>
      <c r="TDX487"/>
      <c r="TDY487"/>
      <c r="TDZ487"/>
      <c r="TEA487"/>
      <c r="TEB487"/>
      <c r="TEC487"/>
      <c r="TED487"/>
      <c r="TEE487"/>
      <c r="TEF487"/>
      <c r="TEG487"/>
      <c r="TEH487"/>
      <c r="TEI487"/>
      <c r="TEJ487"/>
      <c r="TEK487"/>
      <c r="TEL487"/>
      <c r="TEM487"/>
      <c r="TEN487"/>
      <c r="TEO487"/>
      <c r="TEP487"/>
      <c r="TEQ487"/>
      <c r="TER487"/>
      <c r="TES487"/>
      <c r="TET487"/>
      <c r="TEU487"/>
      <c r="TEV487"/>
      <c r="TEW487"/>
      <c r="TEX487"/>
      <c r="TEY487"/>
      <c r="TEZ487"/>
      <c r="TFA487"/>
      <c r="TFB487"/>
      <c r="TFC487"/>
      <c r="TFD487"/>
      <c r="TFE487"/>
      <c r="TFF487"/>
      <c r="TFG487"/>
      <c r="TFH487"/>
      <c r="TFI487"/>
      <c r="TFJ487"/>
      <c r="TFK487"/>
      <c r="TFL487"/>
      <c r="TFM487"/>
      <c r="TFN487"/>
      <c r="TFO487"/>
      <c r="TFP487"/>
      <c r="TFQ487"/>
      <c r="TFR487"/>
      <c r="TFS487"/>
      <c r="TFT487"/>
      <c r="TFU487"/>
      <c r="TFV487"/>
      <c r="TFW487"/>
      <c r="TFX487"/>
      <c r="TFY487"/>
      <c r="TFZ487"/>
      <c r="TGA487"/>
      <c r="TGB487"/>
      <c r="TGC487"/>
      <c r="TGD487"/>
      <c r="TGE487"/>
      <c r="TGF487"/>
      <c r="TGG487"/>
      <c r="TGH487"/>
      <c r="TGI487"/>
      <c r="TGJ487"/>
      <c r="TGK487"/>
      <c r="TGL487"/>
      <c r="TGM487"/>
      <c r="TGN487"/>
      <c r="TGO487"/>
      <c r="TGP487"/>
      <c r="TGQ487"/>
      <c r="TGR487"/>
      <c r="TGS487"/>
      <c r="TGT487"/>
      <c r="TGU487"/>
      <c r="TGV487"/>
      <c r="TGW487"/>
      <c r="TGX487"/>
      <c r="TGY487"/>
      <c r="TGZ487"/>
      <c r="THA487"/>
      <c r="THB487"/>
      <c r="THC487"/>
      <c r="THD487"/>
      <c r="THE487"/>
      <c r="THF487"/>
      <c r="THG487"/>
      <c r="THH487"/>
      <c r="THI487"/>
      <c r="THJ487"/>
      <c r="THK487"/>
      <c r="THL487"/>
      <c r="THM487"/>
      <c r="THN487"/>
      <c r="THO487"/>
      <c r="THP487"/>
      <c r="THQ487"/>
      <c r="THR487"/>
      <c r="THS487"/>
      <c r="THT487"/>
      <c r="THU487"/>
      <c r="THV487"/>
      <c r="THW487"/>
      <c r="THX487"/>
      <c r="THY487"/>
      <c r="THZ487"/>
      <c r="TIA487"/>
      <c r="TIB487"/>
      <c r="TIC487"/>
      <c r="TID487"/>
      <c r="TIE487"/>
      <c r="TIF487"/>
      <c r="TIG487"/>
      <c r="TIH487"/>
      <c r="TII487"/>
      <c r="TIJ487"/>
      <c r="TIK487"/>
      <c r="TIL487"/>
      <c r="TIM487"/>
      <c r="TIN487"/>
      <c r="TIO487"/>
      <c r="TIP487"/>
      <c r="TIQ487"/>
      <c r="TIR487"/>
      <c r="TIS487"/>
      <c r="TIT487"/>
      <c r="TIU487"/>
      <c r="TIV487"/>
      <c r="TIW487"/>
      <c r="TIX487"/>
      <c r="TIY487"/>
      <c r="TIZ487"/>
      <c r="TJA487"/>
      <c r="TJB487"/>
      <c r="TJC487"/>
      <c r="TJD487"/>
      <c r="TJE487"/>
      <c r="TJF487"/>
      <c r="TJG487"/>
      <c r="TJH487"/>
      <c r="TJI487"/>
      <c r="TJJ487"/>
      <c r="TJK487"/>
      <c r="TJL487"/>
      <c r="TJM487"/>
      <c r="TJN487"/>
      <c r="TJO487"/>
      <c r="TJP487"/>
      <c r="TJQ487"/>
      <c r="TJR487"/>
      <c r="TJS487"/>
      <c r="TJT487"/>
      <c r="TJU487"/>
      <c r="TJV487"/>
      <c r="TJW487"/>
      <c r="TJX487"/>
      <c r="TJY487"/>
      <c r="TJZ487"/>
      <c r="TKA487"/>
      <c r="TKB487"/>
      <c r="TKC487"/>
      <c r="TKD487"/>
      <c r="TKE487"/>
      <c r="TKF487"/>
      <c r="TKG487"/>
      <c r="TKH487"/>
      <c r="TKI487"/>
      <c r="TKJ487"/>
      <c r="TKK487"/>
      <c r="TKL487"/>
      <c r="TKM487"/>
      <c r="TKN487"/>
      <c r="TKO487"/>
      <c r="TKP487"/>
      <c r="TKQ487"/>
      <c r="TKR487"/>
      <c r="TKS487"/>
      <c r="TKT487"/>
      <c r="TKU487"/>
      <c r="TKV487"/>
      <c r="TKW487"/>
      <c r="TKX487"/>
      <c r="TKY487"/>
      <c r="TKZ487"/>
      <c r="TLA487"/>
      <c r="TLB487"/>
      <c r="TLC487"/>
      <c r="TLD487"/>
      <c r="TLE487"/>
      <c r="TLF487"/>
      <c r="TLG487"/>
      <c r="TLH487"/>
      <c r="TLI487"/>
      <c r="TLJ487"/>
      <c r="TLK487"/>
      <c r="TLL487"/>
      <c r="TLM487"/>
      <c r="TLN487"/>
      <c r="TLO487"/>
      <c r="TLP487"/>
      <c r="TLQ487"/>
      <c r="TLR487"/>
      <c r="TLS487"/>
      <c r="TLT487"/>
      <c r="TLU487"/>
      <c r="TLV487"/>
      <c r="TLW487"/>
      <c r="TLX487"/>
      <c r="TLY487"/>
      <c r="TLZ487"/>
      <c r="TMA487"/>
      <c r="TMB487"/>
      <c r="TMC487"/>
      <c r="TMD487"/>
      <c r="TME487"/>
      <c r="TMF487"/>
      <c r="TMG487"/>
      <c r="TMH487"/>
      <c r="TMI487"/>
      <c r="TMJ487"/>
      <c r="TMK487"/>
      <c r="TML487"/>
      <c r="TMM487"/>
      <c r="TMN487"/>
      <c r="TMO487"/>
      <c r="TMP487"/>
      <c r="TMQ487"/>
      <c r="TMR487"/>
      <c r="TMS487"/>
      <c r="TMT487"/>
      <c r="TMU487"/>
      <c r="TMV487"/>
      <c r="TMW487"/>
      <c r="TMX487"/>
      <c r="TMY487"/>
      <c r="TMZ487"/>
      <c r="TNA487"/>
      <c r="TNB487"/>
      <c r="TNC487"/>
      <c r="TND487"/>
      <c r="TNE487"/>
      <c r="TNF487"/>
      <c r="TNG487"/>
      <c r="TNH487"/>
      <c r="TNI487"/>
      <c r="TNJ487"/>
      <c r="TNK487"/>
      <c r="TNL487"/>
      <c r="TNM487"/>
      <c r="TNN487"/>
      <c r="TNO487"/>
      <c r="TNP487"/>
      <c r="TNQ487"/>
      <c r="TNR487"/>
      <c r="TNS487"/>
      <c r="TNT487"/>
      <c r="TNU487"/>
      <c r="TNV487"/>
      <c r="TNW487"/>
      <c r="TNX487"/>
      <c r="TNY487"/>
      <c r="TNZ487"/>
      <c r="TOA487"/>
      <c r="TOB487"/>
      <c r="TOC487"/>
      <c r="TOD487"/>
      <c r="TOE487"/>
      <c r="TOF487"/>
      <c r="TOG487"/>
      <c r="TOH487"/>
      <c r="TOI487"/>
      <c r="TOJ487"/>
      <c r="TOK487"/>
      <c r="TOL487"/>
      <c r="TOM487"/>
      <c r="TON487"/>
      <c r="TOO487"/>
      <c r="TOP487"/>
      <c r="TOQ487"/>
      <c r="TOR487"/>
      <c r="TOS487"/>
      <c r="TOT487"/>
      <c r="TOU487"/>
      <c r="TOV487"/>
      <c r="TOW487"/>
      <c r="TOX487"/>
      <c r="TOY487"/>
      <c r="TOZ487"/>
      <c r="TPA487"/>
      <c r="TPB487"/>
      <c r="TPC487"/>
      <c r="TPD487"/>
      <c r="TPE487"/>
      <c r="TPF487"/>
      <c r="TPG487"/>
      <c r="TPH487"/>
      <c r="TPI487"/>
      <c r="TPJ487"/>
      <c r="TPK487"/>
      <c r="TPL487"/>
      <c r="TPM487"/>
      <c r="TPN487"/>
      <c r="TPO487"/>
      <c r="TPP487"/>
      <c r="TPQ487"/>
      <c r="TPR487"/>
      <c r="TPS487"/>
      <c r="TPT487"/>
      <c r="TPU487"/>
      <c r="TPV487"/>
      <c r="TPW487"/>
      <c r="TPX487"/>
      <c r="TPY487"/>
      <c r="TPZ487"/>
      <c r="TQA487"/>
      <c r="TQB487"/>
      <c r="TQC487"/>
      <c r="TQD487"/>
      <c r="TQE487"/>
      <c r="TQF487"/>
      <c r="TQG487"/>
      <c r="TQH487"/>
      <c r="TQI487"/>
      <c r="TQJ487"/>
      <c r="TQK487"/>
      <c r="TQL487"/>
      <c r="TQM487"/>
      <c r="TQN487"/>
      <c r="TQO487"/>
      <c r="TQP487"/>
      <c r="TQQ487"/>
      <c r="TQR487"/>
      <c r="TQS487"/>
      <c r="TQT487"/>
      <c r="TQU487"/>
      <c r="TQV487"/>
      <c r="TQW487"/>
      <c r="TQX487"/>
      <c r="TQY487"/>
      <c r="TQZ487"/>
      <c r="TRA487"/>
      <c r="TRB487"/>
      <c r="TRC487"/>
      <c r="TRD487"/>
      <c r="TRE487"/>
      <c r="TRF487"/>
      <c r="TRG487"/>
      <c r="TRH487"/>
      <c r="TRI487"/>
      <c r="TRJ487"/>
      <c r="TRK487"/>
      <c r="TRL487"/>
      <c r="TRM487"/>
      <c r="TRN487"/>
      <c r="TRO487"/>
      <c r="TRP487"/>
      <c r="TRQ487"/>
      <c r="TRR487"/>
      <c r="TRS487"/>
      <c r="TRT487"/>
      <c r="TRU487"/>
      <c r="TRV487"/>
      <c r="TRW487"/>
      <c r="TRX487"/>
      <c r="TRY487"/>
      <c r="TRZ487"/>
      <c r="TSA487"/>
      <c r="TSB487"/>
      <c r="TSC487"/>
      <c r="TSD487"/>
      <c r="TSE487"/>
      <c r="TSF487"/>
      <c r="TSG487"/>
      <c r="TSH487"/>
      <c r="TSI487"/>
      <c r="TSJ487"/>
      <c r="TSK487"/>
      <c r="TSL487"/>
      <c r="TSM487"/>
      <c r="TSN487"/>
      <c r="TSO487"/>
      <c r="TSP487"/>
      <c r="TSQ487"/>
      <c r="TSR487"/>
      <c r="TSS487"/>
      <c r="TST487"/>
      <c r="TSU487"/>
      <c r="TSV487"/>
      <c r="TSW487"/>
      <c r="TSX487"/>
      <c r="TSY487"/>
      <c r="TSZ487"/>
      <c r="TTA487"/>
      <c r="TTB487"/>
      <c r="TTC487"/>
      <c r="TTD487"/>
      <c r="TTE487"/>
      <c r="TTF487"/>
      <c r="TTG487"/>
      <c r="TTH487"/>
      <c r="TTI487"/>
      <c r="TTJ487"/>
      <c r="TTK487"/>
      <c r="TTL487"/>
      <c r="TTM487"/>
      <c r="TTN487"/>
      <c r="TTO487"/>
      <c r="TTP487"/>
      <c r="TTQ487"/>
      <c r="TTR487"/>
      <c r="TTS487"/>
      <c r="TTT487"/>
      <c r="TTU487"/>
      <c r="TTV487"/>
      <c r="TTW487"/>
      <c r="TTX487"/>
      <c r="TTY487"/>
      <c r="TTZ487"/>
      <c r="TUA487"/>
      <c r="TUB487"/>
      <c r="TUC487"/>
      <c r="TUD487"/>
      <c r="TUE487"/>
      <c r="TUF487"/>
      <c r="TUG487"/>
      <c r="TUH487"/>
      <c r="TUI487"/>
      <c r="TUJ487"/>
      <c r="TUK487"/>
      <c r="TUL487"/>
      <c r="TUM487"/>
      <c r="TUN487"/>
      <c r="TUO487"/>
      <c r="TUP487"/>
      <c r="TUQ487"/>
      <c r="TUR487"/>
      <c r="TUS487"/>
      <c r="TUT487"/>
      <c r="TUU487"/>
      <c r="TUV487"/>
      <c r="TUW487"/>
      <c r="TUX487"/>
      <c r="TUY487"/>
      <c r="TUZ487"/>
      <c r="TVA487"/>
      <c r="TVB487"/>
      <c r="TVC487"/>
      <c r="TVD487"/>
      <c r="TVE487"/>
      <c r="TVF487"/>
      <c r="TVG487"/>
      <c r="TVH487"/>
      <c r="TVI487"/>
      <c r="TVJ487"/>
      <c r="TVK487"/>
      <c r="TVL487"/>
      <c r="TVM487"/>
      <c r="TVN487"/>
      <c r="TVO487"/>
      <c r="TVP487"/>
      <c r="TVQ487"/>
      <c r="TVR487"/>
      <c r="TVS487"/>
      <c r="TVT487"/>
      <c r="TVU487"/>
      <c r="TVV487"/>
      <c r="TVW487"/>
      <c r="TVX487"/>
      <c r="TVY487"/>
      <c r="TVZ487"/>
      <c r="TWA487"/>
      <c r="TWB487"/>
      <c r="TWC487"/>
      <c r="TWD487"/>
      <c r="TWE487"/>
      <c r="TWF487"/>
      <c r="TWG487"/>
      <c r="TWH487"/>
      <c r="TWI487"/>
      <c r="TWJ487"/>
      <c r="TWK487"/>
      <c r="TWL487"/>
      <c r="TWM487"/>
      <c r="TWN487"/>
      <c r="TWO487"/>
      <c r="TWP487"/>
      <c r="TWQ487"/>
      <c r="TWR487"/>
      <c r="TWS487"/>
      <c r="TWT487"/>
      <c r="TWU487"/>
      <c r="TWV487"/>
      <c r="TWW487"/>
      <c r="TWX487"/>
      <c r="TWY487"/>
      <c r="TWZ487"/>
      <c r="TXA487"/>
      <c r="TXB487"/>
      <c r="TXC487"/>
      <c r="TXD487"/>
      <c r="TXE487"/>
      <c r="TXF487"/>
      <c r="TXG487"/>
      <c r="TXH487"/>
      <c r="TXI487"/>
      <c r="TXJ487"/>
      <c r="TXK487"/>
      <c r="TXL487"/>
      <c r="TXM487"/>
      <c r="TXN487"/>
      <c r="TXO487"/>
      <c r="TXP487"/>
      <c r="TXQ487"/>
      <c r="TXR487"/>
      <c r="TXS487"/>
      <c r="TXT487"/>
      <c r="TXU487"/>
      <c r="TXV487"/>
      <c r="TXW487"/>
      <c r="TXX487"/>
      <c r="TXY487"/>
      <c r="TXZ487"/>
      <c r="TYA487"/>
      <c r="TYB487"/>
      <c r="TYC487"/>
      <c r="TYD487"/>
      <c r="TYE487"/>
      <c r="TYF487"/>
      <c r="TYG487"/>
      <c r="TYH487"/>
      <c r="TYI487"/>
      <c r="TYJ487"/>
      <c r="TYK487"/>
      <c r="TYL487"/>
      <c r="TYM487"/>
      <c r="TYN487"/>
      <c r="TYO487"/>
      <c r="TYP487"/>
      <c r="TYQ487"/>
      <c r="TYR487"/>
      <c r="TYS487"/>
      <c r="TYT487"/>
      <c r="TYU487"/>
      <c r="TYV487"/>
      <c r="TYW487"/>
      <c r="TYX487"/>
      <c r="TYY487"/>
      <c r="TYZ487"/>
      <c r="TZA487"/>
      <c r="TZB487"/>
      <c r="TZC487"/>
      <c r="TZD487"/>
      <c r="TZE487"/>
      <c r="TZF487"/>
      <c r="TZG487"/>
      <c r="TZH487"/>
      <c r="TZI487"/>
      <c r="TZJ487"/>
      <c r="TZK487"/>
      <c r="TZL487"/>
      <c r="TZM487"/>
      <c r="TZN487"/>
      <c r="TZO487"/>
      <c r="TZP487"/>
      <c r="TZQ487"/>
      <c r="TZR487"/>
      <c r="TZS487"/>
      <c r="TZT487"/>
      <c r="TZU487"/>
      <c r="TZV487"/>
      <c r="TZW487"/>
      <c r="TZX487"/>
      <c r="TZY487"/>
      <c r="TZZ487"/>
      <c r="UAA487"/>
      <c r="UAB487"/>
      <c r="UAC487"/>
      <c r="UAD487"/>
      <c r="UAE487"/>
      <c r="UAF487"/>
      <c r="UAG487"/>
      <c r="UAH487"/>
      <c r="UAI487"/>
      <c r="UAJ487"/>
      <c r="UAK487"/>
      <c r="UAL487"/>
      <c r="UAM487"/>
      <c r="UAN487"/>
      <c r="UAO487"/>
      <c r="UAP487"/>
      <c r="UAQ487"/>
      <c r="UAR487"/>
      <c r="UAS487"/>
      <c r="UAT487"/>
      <c r="UAU487"/>
      <c r="UAV487"/>
      <c r="UAW487"/>
      <c r="UAX487"/>
      <c r="UAY487"/>
      <c r="UAZ487"/>
      <c r="UBA487"/>
      <c r="UBB487"/>
      <c r="UBC487"/>
      <c r="UBD487"/>
      <c r="UBE487"/>
      <c r="UBF487"/>
      <c r="UBG487"/>
      <c r="UBH487"/>
      <c r="UBI487"/>
      <c r="UBJ487"/>
      <c r="UBK487"/>
      <c r="UBL487"/>
      <c r="UBM487"/>
      <c r="UBN487"/>
      <c r="UBO487"/>
      <c r="UBP487"/>
      <c r="UBQ487"/>
      <c r="UBR487"/>
      <c r="UBS487"/>
      <c r="UBT487"/>
      <c r="UBU487"/>
      <c r="UBV487"/>
      <c r="UBW487"/>
      <c r="UBX487"/>
      <c r="UBY487"/>
      <c r="UBZ487"/>
      <c r="UCA487"/>
      <c r="UCB487"/>
      <c r="UCC487"/>
      <c r="UCD487"/>
      <c r="UCE487"/>
      <c r="UCF487"/>
      <c r="UCG487"/>
      <c r="UCH487"/>
      <c r="UCI487"/>
      <c r="UCJ487"/>
      <c r="UCK487"/>
      <c r="UCL487"/>
      <c r="UCM487"/>
      <c r="UCN487"/>
      <c r="UCO487"/>
      <c r="UCP487"/>
      <c r="UCQ487"/>
      <c r="UCR487"/>
      <c r="UCS487"/>
      <c r="UCT487"/>
      <c r="UCU487"/>
      <c r="UCV487"/>
      <c r="UCW487"/>
      <c r="UCX487"/>
      <c r="UCY487"/>
      <c r="UCZ487"/>
      <c r="UDA487"/>
      <c r="UDB487"/>
      <c r="UDC487"/>
      <c r="UDD487"/>
      <c r="UDE487"/>
      <c r="UDF487"/>
      <c r="UDG487"/>
      <c r="UDH487"/>
      <c r="UDI487"/>
      <c r="UDJ487"/>
      <c r="UDK487"/>
      <c r="UDL487"/>
      <c r="UDM487"/>
      <c r="UDN487"/>
      <c r="UDO487"/>
      <c r="UDP487"/>
      <c r="UDQ487"/>
      <c r="UDR487"/>
      <c r="UDS487"/>
      <c r="UDT487"/>
      <c r="UDU487"/>
      <c r="UDV487"/>
      <c r="UDW487"/>
      <c r="UDX487"/>
      <c r="UDY487"/>
      <c r="UDZ487"/>
      <c r="UEA487"/>
      <c r="UEB487"/>
      <c r="UEC487"/>
      <c r="UED487"/>
      <c r="UEE487"/>
      <c r="UEF487"/>
      <c r="UEG487"/>
      <c r="UEH487"/>
      <c r="UEI487"/>
      <c r="UEJ487"/>
      <c r="UEK487"/>
      <c r="UEL487"/>
      <c r="UEM487"/>
      <c r="UEN487"/>
      <c r="UEO487"/>
      <c r="UEP487"/>
      <c r="UEQ487"/>
      <c r="UER487"/>
      <c r="UES487"/>
      <c r="UET487"/>
      <c r="UEU487"/>
      <c r="UEV487"/>
      <c r="UEW487"/>
      <c r="UEX487"/>
      <c r="UEY487"/>
      <c r="UEZ487"/>
      <c r="UFA487"/>
      <c r="UFB487"/>
      <c r="UFC487"/>
      <c r="UFD487"/>
      <c r="UFE487"/>
      <c r="UFF487"/>
      <c r="UFG487"/>
      <c r="UFH487"/>
      <c r="UFI487"/>
      <c r="UFJ487"/>
      <c r="UFK487"/>
      <c r="UFL487"/>
      <c r="UFM487"/>
      <c r="UFN487"/>
      <c r="UFO487"/>
      <c r="UFP487"/>
      <c r="UFQ487"/>
      <c r="UFR487"/>
      <c r="UFS487"/>
      <c r="UFT487"/>
      <c r="UFU487"/>
      <c r="UFV487"/>
      <c r="UFW487"/>
      <c r="UFX487"/>
      <c r="UFY487"/>
      <c r="UFZ487"/>
      <c r="UGA487"/>
      <c r="UGB487"/>
      <c r="UGC487"/>
      <c r="UGD487"/>
      <c r="UGE487"/>
      <c r="UGF487"/>
      <c r="UGG487"/>
      <c r="UGH487"/>
      <c r="UGI487"/>
      <c r="UGJ487"/>
      <c r="UGK487"/>
      <c r="UGL487"/>
      <c r="UGM487"/>
      <c r="UGN487"/>
      <c r="UGO487"/>
      <c r="UGP487"/>
      <c r="UGQ487"/>
      <c r="UGR487"/>
      <c r="UGS487"/>
      <c r="UGT487"/>
      <c r="UGU487"/>
      <c r="UGV487"/>
      <c r="UGW487"/>
      <c r="UGX487"/>
      <c r="UGY487"/>
      <c r="UGZ487"/>
      <c r="UHA487"/>
      <c r="UHB487"/>
      <c r="UHC487"/>
      <c r="UHD487"/>
      <c r="UHE487"/>
      <c r="UHF487"/>
      <c r="UHG487"/>
      <c r="UHH487"/>
      <c r="UHI487"/>
      <c r="UHJ487"/>
      <c r="UHK487"/>
      <c r="UHL487"/>
      <c r="UHM487"/>
      <c r="UHN487"/>
      <c r="UHO487"/>
      <c r="UHP487"/>
      <c r="UHQ487"/>
      <c r="UHR487"/>
      <c r="UHS487"/>
      <c r="UHT487"/>
      <c r="UHU487"/>
      <c r="UHV487"/>
      <c r="UHW487"/>
      <c r="UHX487"/>
      <c r="UHY487"/>
      <c r="UHZ487"/>
      <c r="UIA487"/>
      <c r="UIB487"/>
      <c r="UIC487"/>
      <c r="UID487"/>
      <c r="UIE487"/>
      <c r="UIF487"/>
      <c r="UIG487"/>
      <c r="UIH487"/>
      <c r="UII487"/>
      <c r="UIJ487"/>
      <c r="UIK487"/>
      <c r="UIL487"/>
      <c r="UIM487"/>
      <c r="UIN487"/>
      <c r="UIO487"/>
      <c r="UIP487"/>
      <c r="UIQ487"/>
      <c r="UIR487"/>
      <c r="UIS487"/>
      <c r="UIT487"/>
      <c r="UIU487"/>
      <c r="UIV487"/>
      <c r="UIW487"/>
      <c r="UIX487"/>
      <c r="UIY487"/>
      <c r="UIZ487"/>
      <c r="UJA487"/>
      <c r="UJB487"/>
      <c r="UJC487"/>
      <c r="UJD487"/>
      <c r="UJE487"/>
      <c r="UJF487"/>
      <c r="UJG487"/>
      <c r="UJH487"/>
      <c r="UJI487"/>
      <c r="UJJ487"/>
      <c r="UJK487"/>
      <c r="UJL487"/>
      <c r="UJM487"/>
      <c r="UJN487"/>
      <c r="UJO487"/>
      <c r="UJP487"/>
      <c r="UJQ487"/>
      <c r="UJR487"/>
      <c r="UJS487"/>
      <c r="UJT487"/>
      <c r="UJU487"/>
      <c r="UJV487"/>
      <c r="UJW487"/>
      <c r="UJX487"/>
      <c r="UJY487"/>
      <c r="UJZ487"/>
      <c r="UKA487"/>
      <c r="UKB487"/>
      <c r="UKC487"/>
      <c r="UKD487"/>
      <c r="UKE487"/>
      <c r="UKF487"/>
      <c r="UKG487"/>
      <c r="UKH487"/>
      <c r="UKI487"/>
      <c r="UKJ487"/>
      <c r="UKK487"/>
      <c r="UKL487"/>
      <c r="UKM487"/>
      <c r="UKN487"/>
      <c r="UKO487"/>
      <c r="UKP487"/>
      <c r="UKQ487"/>
      <c r="UKR487"/>
      <c r="UKS487"/>
      <c r="UKT487"/>
      <c r="UKU487"/>
      <c r="UKV487"/>
      <c r="UKW487"/>
      <c r="UKX487"/>
      <c r="UKY487"/>
      <c r="UKZ487"/>
      <c r="ULA487"/>
      <c r="ULB487"/>
      <c r="ULC487"/>
      <c r="ULD487"/>
      <c r="ULE487"/>
      <c r="ULF487"/>
      <c r="ULG487"/>
      <c r="ULH487"/>
      <c r="ULI487"/>
      <c r="ULJ487"/>
      <c r="ULK487"/>
      <c r="ULL487"/>
      <c r="ULM487"/>
      <c r="ULN487"/>
      <c r="ULO487"/>
      <c r="ULP487"/>
      <c r="ULQ487"/>
      <c r="ULR487"/>
      <c r="ULS487"/>
      <c r="ULT487"/>
      <c r="ULU487"/>
      <c r="ULV487"/>
      <c r="ULW487"/>
      <c r="ULX487"/>
      <c r="ULY487"/>
      <c r="ULZ487"/>
      <c r="UMA487"/>
      <c r="UMB487"/>
      <c r="UMC487"/>
      <c r="UMD487"/>
      <c r="UME487"/>
      <c r="UMF487"/>
      <c r="UMG487"/>
      <c r="UMH487"/>
      <c r="UMI487"/>
      <c r="UMJ487"/>
      <c r="UMK487"/>
      <c r="UML487"/>
      <c r="UMM487"/>
      <c r="UMN487"/>
      <c r="UMO487"/>
      <c r="UMP487"/>
      <c r="UMQ487"/>
      <c r="UMR487"/>
      <c r="UMS487"/>
      <c r="UMT487"/>
      <c r="UMU487"/>
      <c r="UMV487"/>
      <c r="UMW487"/>
      <c r="UMX487"/>
      <c r="UMY487"/>
      <c r="UMZ487"/>
      <c r="UNA487"/>
      <c r="UNB487"/>
      <c r="UNC487"/>
      <c r="UND487"/>
      <c r="UNE487"/>
      <c r="UNF487"/>
      <c r="UNG487"/>
      <c r="UNH487"/>
      <c r="UNI487"/>
      <c r="UNJ487"/>
      <c r="UNK487"/>
      <c r="UNL487"/>
      <c r="UNM487"/>
      <c r="UNN487"/>
      <c r="UNO487"/>
      <c r="UNP487"/>
      <c r="UNQ487"/>
      <c r="UNR487"/>
      <c r="UNS487"/>
      <c r="UNT487"/>
      <c r="UNU487"/>
      <c r="UNV487"/>
      <c r="UNW487"/>
      <c r="UNX487"/>
      <c r="UNY487"/>
      <c r="UNZ487"/>
      <c r="UOA487"/>
      <c r="UOB487"/>
      <c r="UOC487"/>
      <c r="UOD487"/>
      <c r="UOE487"/>
      <c r="UOF487"/>
      <c r="UOG487"/>
      <c r="UOH487"/>
      <c r="UOI487"/>
      <c r="UOJ487"/>
      <c r="UOK487"/>
      <c r="UOL487"/>
      <c r="UOM487"/>
      <c r="UON487"/>
      <c r="UOO487"/>
      <c r="UOP487"/>
      <c r="UOQ487"/>
      <c r="UOR487"/>
      <c r="UOS487"/>
      <c r="UOT487"/>
      <c r="UOU487"/>
      <c r="UOV487"/>
      <c r="UOW487"/>
      <c r="UOX487"/>
      <c r="UOY487"/>
      <c r="UOZ487"/>
      <c r="UPA487"/>
      <c r="UPB487"/>
      <c r="UPC487"/>
      <c r="UPD487"/>
      <c r="UPE487"/>
      <c r="UPF487"/>
      <c r="UPG487"/>
      <c r="UPH487"/>
      <c r="UPI487"/>
      <c r="UPJ487"/>
      <c r="UPK487"/>
      <c r="UPL487"/>
      <c r="UPM487"/>
      <c r="UPN487"/>
      <c r="UPO487"/>
      <c r="UPP487"/>
      <c r="UPQ487"/>
      <c r="UPR487"/>
      <c r="UPS487"/>
      <c r="UPT487"/>
      <c r="UPU487"/>
      <c r="UPV487"/>
      <c r="UPW487"/>
      <c r="UPX487"/>
      <c r="UPY487"/>
      <c r="UPZ487"/>
      <c r="UQA487"/>
      <c r="UQB487"/>
      <c r="UQC487"/>
      <c r="UQD487"/>
      <c r="UQE487"/>
      <c r="UQF487"/>
      <c r="UQG487"/>
      <c r="UQH487"/>
      <c r="UQI487"/>
      <c r="UQJ487"/>
      <c r="UQK487"/>
      <c r="UQL487"/>
      <c r="UQM487"/>
      <c r="UQN487"/>
      <c r="UQO487"/>
      <c r="UQP487"/>
      <c r="UQQ487"/>
      <c r="UQR487"/>
      <c r="UQS487"/>
      <c r="UQT487"/>
      <c r="UQU487"/>
      <c r="UQV487"/>
      <c r="UQW487"/>
      <c r="UQX487"/>
      <c r="UQY487"/>
      <c r="UQZ487"/>
      <c r="URA487"/>
      <c r="URB487"/>
      <c r="URC487"/>
      <c r="URD487"/>
      <c r="URE487"/>
      <c r="URF487"/>
      <c r="URG487"/>
      <c r="URH487"/>
      <c r="URI487"/>
      <c r="URJ487"/>
      <c r="URK487"/>
      <c r="URL487"/>
      <c r="URM487"/>
      <c r="URN487"/>
      <c r="URO487"/>
      <c r="URP487"/>
      <c r="URQ487"/>
      <c r="URR487"/>
      <c r="URS487"/>
      <c r="URT487"/>
      <c r="URU487"/>
      <c r="URV487"/>
      <c r="URW487"/>
      <c r="URX487"/>
      <c r="URY487"/>
      <c r="URZ487"/>
      <c r="USA487"/>
      <c r="USB487"/>
      <c r="USC487"/>
      <c r="USD487"/>
      <c r="USE487"/>
      <c r="USF487"/>
      <c r="USG487"/>
      <c r="USH487"/>
      <c r="USI487"/>
      <c r="USJ487"/>
      <c r="USK487"/>
      <c r="USL487"/>
      <c r="USM487"/>
      <c r="USN487"/>
      <c r="USO487"/>
      <c r="USP487"/>
      <c r="USQ487"/>
      <c r="USR487"/>
      <c r="USS487"/>
      <c r="UST487"/>
      <c r="USU487"/>
      <c r="USV487"/>
      <c r="USW487"/>
      <c r="USX487"/>
      <c r="USY487"/>
      <c r="USZ487"/>
      <c r="UTA487"/>
      <c r="UTB487"/>
      <c r="UTC487"/>
      <c r="UTD487"/>
      <c r="UTE487"/>
      <c r="UTF487"/>
      <c r="UTG487"/>
      <c r="UTH487"/>
      <c r="UTI487"/>
      <c r="UTJ487"/>
      <c r="UTK487"/>
      <c r="UTL487"/>
      <c r="UTM487"/>
      <c r="UTN487"/>
      <c r="UTO487"/>
      <c r="UTP487"/>
      <c r="UTQ487"/>
      <c r="UTR487"/>
      <c r="UTS487"/>
      <c r="UTT487"/>
      <c r="UTU487"/>
      <c r="UTV487"/>
      <c r="UTW487"/>
      <c r="UTX487"/>
      <c r="UTY487"/>
      <c r="UTZ487"/>
      <c r="UUA487"/>
      <c r="UUB487"/>
      <c r="UUC487"/>
      <c r="UUD487"/>
      <c r="UUE487"/>
      <c r="UUF487"/>
      <c r="UUG487"/>
      <c r="UUH487"/>
      <c r="UUI487"/>
      <c r="UUJ487"/>
      <c r="UUK487"/>
      <c r="UUL487"/>
      <c r="UUM487"/>
      <c r="UUN487"/>
      <c r="UUO487"/>
      <c r="UUP487"/>
      <c r="UUQ487"/>
      <c r="UUR487"/>
      <c r="UUS487"/>
      <c r="UUT487"/>
      <c r="UUU487"/>
      <c r="UUV487"/>
      <c r="UUW487"/>
      <c r="UUX487"/>
      <c r="UUY487"/>
      <c r="UUZ487"/>
      <c r="UVA487"/>
      <c r="UVB487"/>
      <c r="UVC487"/>
      <c r="UVD487"/>
      <c r="UVE487"/>
      <c r="UVF487"/>
      <c r="UVG487"/>
      <c r="UVH487"/>
      <c r="UVI487"/>
      <c r="UVJ487"/>
      <c r="UVK487"/>
      <c r="UVL487"/>
      <c r="UVM487"/>
      <c r="UVN487"/>
      <c r="UVO487"/>
      <c r="UVP487"/>
      <c r="UVQ487"/>
      <c r="UVR487"/>
      <c r="UVS487"/>
      <c r="UVT487"/>
      <c r="UVU487"/>
      <c r="UVV487"/>
      <c r="UVW487"/>
      <c r="UVX487"/>
      <c r="UVY487"/>
      <c r="UVZ487"/>
      <c r="UWA487"/>
      <c r="UWB487"/>
      <c r="UWC487"/>
      <c r="UWD487"/>
      <c r="UWE487"/>
      <c r="UWF487"/>
      <c r="UWG487"/>
      <c r="UWH487"/>
      <c r="UWI487"/>
      <c r="UWJ487"/>
      <c r="UWK487"/>
      <c r="UWL487"/>
      <c r="UWM487"/>
      <c r="UWN487"/>
      <c r="UWO487"/>
      <c r="UWP487"/>
      <c r="UWQ487"/>
      <c r="UWR487"/>
      <c r="UWS487"/>
      <c r="UWT487"/>
      <c r="UWU487"/>
      <c r="UWV487"/>
      <c r="UWW487"/>
      <c r="UWX487"/>
      <c r="UWY487"/>
      <c r="UWZ487"/>
      <c r="UXA487"/>
      <c r="UXB487"/>
      <c r="UXC487"/>
      <c r="UXD487"/>
      <c r="UXE487"/>
      <c r="UXF487"/>
      <c r="UXG487"/>
      <c r="UXH487"/>
      <c r="UXI487"/>
      <c r="UXJ487"/>
      <c r="UXK487"/>
      <c r="UXL487"/>
      <c r="UXM487"/>
      <c r="UXN487"/>
      <c r="UXO487"/>
      <c r="UXP487"/>
      <c r="UXQ487"/>
      <c r="UXR487"/>
      <c r="UXS487"/>
      <c r="UXT487"/>
      <c r="UXU487"/>
      <c r="UXV487"/>
      <c r="UXW487"/>
      <c r="UXX487"/>
      <c r="UXY487"/>
      <c r="UXZ487"/>
      <c r="UYA487"/>
      <c r="UYB487"/>
      <c r="UYC487"/>
      <c r="UYD487"/>
      <c r="UYE487"/>
      <c r="UYF487"/>
      <c r="UYG487"/>
      <c r="UYH487"/>
      <c r="UYI487"/>
      <c r="UYJ487"/>
      <c r="UYK487"/>
      <c r="UYL487"/>
      <c r="UYM487"/>
      <c r="UYN487"/>
      <c r="UYO487"/>
      <c r="UYP487"/>
      <c r="UYQ487"/>
      <c r="UYR487"/>
      <c r="UYS487"/>
      <c r="UYT487"/>
      <c r="UYU487"/>
      <c r="UYV487"/>
      <c r="UYW487"/>
      <c r="UYX487"/>
      <c r="UYY487"/>
      <c r="UYZ487"/>
      <c r="UZA487"/>
      <c r="UZB487"/>
      <c r="UZC487"/>
      <c r="UZD487"/>
      <c r="UZE487"/>
      <c r="UZF487"/>
      <c r="UZG487"/>
      <c r="UZH487"/>
      <c r="UZI487"/>
      <c r="UZJ487"/>
      <c r="UZK487"/>
      <c r="UZL487"/>
      <c r="UZM487"/>
      <c r="UZN487"/>
      <c r="UZO487"/>
      <c r="UZP487"/>
      <c r="UZQ487"/>
      <c r="UZR487"/>
      <c r="UZS487"/>
      <c r="UZT487"/>
      <c r="UZU487"/>
      <c r="UZV487"/>
      <c r="UZW487"/>
      <c r="UZX487"/>
      <c r="UZY487"/>
      <c r="UZZ487"/>
      <c r="VAA487"/>
      <c r="VAB487"/>
      <c r="VAC487"/>
      <c r="VAD487"/>
      <c r="VAE487"/>
      <c r="VAF487"/>
      <c r="VAG487"/>
      <c r="VAH487"/>
      <c r="VAI487"/>
      <c r="VAJ487"/>
      <c r="VAK487"/>
      <c r="VAL487"/>
      <c r="VAM487"/>
      <c r="VAN487"/>
      <c r="VAO487"/>
      <c r="VAP487"/>
      <c r="VAQ487"/>
      <c r="VAR487"/>
      <c r="VAS487"/>
      <c r="VAT487"/>
      <c r="VAU487"/>
      <c r="VAV487"/>
      <c r="VAW487"/>
      <c r="VAX487"/>
      <c r="VAY487"/>
      <c r="VAZ487"/>
      <c r="VBA487"/>
      <c r="VBB487"/>
      <c r="VBC487"/>
      <c r="VBD487"/>
      <c r="VBE487"/>
      <c r="VBF487"/>
      <c r="VBG487"/>
      <c r="VBH487"/>
      <c r="VBI487"/>
      <c r="VBJ487"/>
      <c r="VBK487"/>
      <c r="VBL487"/>
      <c r="VBM487"/>
      <c r="VBN487"/>
      <c r="VBO487"/>
      <c r="VBP487"/>
      <c r="VBQ487"/>
      <c r="VBR487"/>
      <c r="VBS487"/>
      <c r="VBT487"/>
      <c r="VBU487"/>
      <c r="VBV487"/>
      <c r="VBW487"/>
      <c r="VBX487"/>
      <c r="VBY487"/>
      <c r="VBZ487"/>
      <c r="VCA487"/>
      <c r="VCB487"/>
      <c r="VCC487"/>
      <c r="VCD487"/>
      <c r="VCE487"/>
      <c r="VCF487"/>
      <c r="VCG487"/>
      <c r="VCH487"/>
      <c r="VCI487"/>
      <c r="VCJ487"/>
      <c r="VCK487"/>
      <c r="VCL487"/>
      <c r="VCM487"/>
      <c r="VCN487"/>
      <c r="VCO487"/>
      <c r="VCP487"/>
      <c r="VCQ487"/>
      <c r="VCR487"/>
      <c r="VCS487"/>
      <c r="VCT487"/>
      <c r="VCU487"/>
      <c r="VCV487"/>
      <c r="VCW487"/>
      <c r="VCX487"/>
      <c r="VCY487"/>
      <c r="VCZ487"/>
      <c r="VDA487"/>
      <c r="VDB487"/>
      <c r="VDC487"/>
      <c r="VDD487"/>
      <c r="VDE487"/>
      <c r="VDF487"/>
      <c r="VDG487"/>
      <c r="VDH487"/>
      <c r="VDI487"/>
      <c r="VDJ487"/>
      <c r="VDK487"/>
      <c r="VDL487"/>
      <c r="VDM487"/>
      <c r="VDN487"/>
      <c r="VDO487"/>
      <c r="VDP487"/>
      <c r="VDQ487"/>
      <c r="VDR487"/>
      <c r="VDS487"/>
      <c r="VDT487"/>
      <c r="VDU487"/>
      <c r="VDV487"/>
      <c r="VDW487"/>
      <c r="VDX487"/>
      <c r="VDY487"/>
      <c r="VDZ487"/>
      <c r="VEA487"/>
      <c r="VEB487"/>
      <c r="VEC487"/>
      <c r="VED487"/>
      <c r="VEE487"/>
      <c r="VEF487"/>
      <c r="VEG487"/>
      <c r="VEH487"/>
      <c r="VEI487"/>
      <c r="VEJ487"/>
      <c r="VEK487"/>
      <c r="VEL487"/>
      <c r="VEM487"/>
      <c r="VEN487"/>
      <c r="VEO487"/>
      <c r="VEP487"/>
      <c r="VEQ487"/>
      <c r="VER487"/>
      <c r="VES487"/>
      <c r="VET487"/>
      <c r="VEU487"/>
      <c r="VEV487"/>
      <c r="VEW487"/>
      <c r="VEX487"/>
      <c r="VEY487"/>
      <c r="VEZ487"/>
      <c r="VFA487"/>
      <c r="VFB487"/>
      <c r="VFC487"/>
      <c r="VFD487"/>
      <c r="VFE487"/>
      <c r="VFF487"/>
      <c r="VFG487"/>
      <c r="VFH487"/>
      <c r="VFI487"/>
      <c r="VFJ487"/>
      <c r="VFK487"/>
      <c r="VFL487"/>
      <c r="VFM487"/>
      <c r="VFN487"/>
      <c r="VFO487"/>
      <c r="VFP487"/>
      <c r="VFQ487"/>
      <c r="VFR487"/>
      <c r="VFS487"/>
      <c r="VFT487"/>
      <c r="VFU487"/>
      <c r="VFV487"/>
      <c r="VFW487"/>
      <c r="VFX487"/>
      <c r="VFY487"/>
      <c r="VFZ487"/>
      <c r="VGA487"/>
      <c r="VGB487"/>
      <c r="VGC487"/>
      <c r="VGD487"/>
      <c r="VGE487"/>
      <c r="VGF487"/>
      <c r="VGG487"/>
      <c r="VGH487"/>
      <c r="VGI487"/>
      <c r="VGJ487"/>
      <c r="VGK487"/>
      <c r="VGL487"/>
      <c r="VGM487"/>
      <c r="VGN487"/>
      <c r="VGO487"/>
      <c r="VGP487"/>
      <c r="VGQ487"/>
      <c r="VGR487"/>
      <c r="VGS487"/>
      <c r="VGT487"/>
      <c r="VGU487"/>
      <c r="VGV487"/>
      <c r="VGW487"/>
      <c r="VGX487"/>
      <c r="VGY487"/>
      <c r="VGZ487"/>
      <c r="VHA487"/>
      <c r="VHB487"/>
      <c r="VHC487"/>
      <c r="VHD487"/>
      <c r="VHE487"/>
      <c r="VHF487"/>
      <c r="VHG487"/>
      <c r="VHH487"/>
      <c r="VHI487"/>
      <c r="VHJ487"/>
      <c r="VHK487"/>
      <c r="VHL487"/>
      <c r="VHM487"/>
      <c r="VHN487"/>
      <c r="VHO487"/>
      <c r="VHP487"/>
      <c r="VHQ487"/>
      <c r="VHR487"/>
      <c r="VHS487"/>
      <c r="VHT487"/>
      <c r="VHU487"/>
      <c r="VHV487"/>
      <c r="VHW487"/>
      <c r="VHX487"/>
      <c r="VHY487"/>
      <c r="VHZ487"/>
      <c r="VIA487"/>
      <c r="VIB487"/>
      <c r="VIC487"/>
      <c r="VID487"/>
      <c r="VIE487"/>
      <c r="VIF487"/>
      <c r="VIG487"/>
      <c r="VIH487"/>
      <c r="VII487"/>
      <c r="VIJ487"/>
      <c r="VIK487"/>
      <c r="VIL487"/>
      <c r="VIM487"/>
      <c r="VIN487"/>
      <c r="VIO487"/>
      <c r="VIP487"/>
      <c r="VIQ487"/>
      <c r="VIR487"/>
      <c r="VIS487"/>
      <c r="VIT487"/>
      <c r="VIU487"/>
      <c r="VIV487"/>
      <c r="VIW487"/>
      <c r="VIX487"/>
      <c r="VIY487"/>
      <c r="VIZ487"/>
      <c r="VJA487"/>
      <c r="VJB487"/>
      <c r="VJC487"/>
      <c r="VJD487"/>
      <c r="VJE487"/>
      <c r="VJF487"/>
      <c r="VJG487"/>
      <c r="VJH487"/>
      <c r="VJI487"/>
      <c r="VJJ487"/>
      <c r="VJK487"/>
      <c r="VJL487"/>
      <c r="VJM487"/>
      <c r="VJN487"/>
      <c r="VJO487"/>
      <c r="VJP487"/>
      <c r="VJQ487"/>
      <c r="VJR487"/>
      <c r="VJS487"/>
      <c r="VJT487"/>
      <c r="VJU487"/>
      <c r="VJV487"/>
      <c r="VJW487"/>
      <c r="VJX487"/>
      <c r="VJY487"/>
      <c r="VJZ487"/>
      <c r="VKA487"/>
      <c r="VKB487"/>
      <c r="VKC487"/>
      <c r="VKD487"/>
      <c r="VKE487"/>
      <c r="VKF487"/>
      <c r="VKG487"/>
      <c r="VKH487"/>
      <c r="VKI487"/>
      <c r="VKJ487"/>
      <c r="VKK487"/>
      <c r="VKL487"/>
      <c r="VKM487"/>
      <c r="VKN487"/>
      <c r="VKO487"/>
      <c r="VKP487"/>
      <c r="VKQ487"/>
      <c r="VKR487"/>
      <c r="VKS487"/>
      <c r="VKT487"/>
      <c r="VKU487"/>
      <c r="VKV487"/>
      <c r="VKW487"/>
      <c r="VKX487"/>
      <c r="VKY487"/>
      <c r="VKZ487"/>
      <c r="VLA487"/>
      <c r="VLB487"/>
      <c r="VLC487"/>
      <c r="VLD487"/>
      <c r="VLE487"/>
      <c r="VLF487"/>
      <c r="VLG487"/>
      <c r="VLH487"/>
      <c r="VLI487"/>
      <c r="VLJ487"/>
      <c r="VLK487"/>
      <c r="VLL487"/>
      <c r="VLM487"/>
      <c r="VLN487"/>
      <c r="VLO487"/>
      <c r="VLP487"/>
      <c r="VLQ487"/>
      <c r="VLR487"/>
      <c r="VLS487"/>
      <c r="VLT487"/>
      <c r="VLU487"/>
      <c r="VLV487"/>
      <c r="VLW487"/>
      <c r="VLX487"/>
      <c r="VLY487"/>
      <c r="VLZ487"/>
      <c r="VMA487"/>
      <c r="VMB487"/>
      <c r="VMC487"/>
      <c r="VMD487"/>
      <c r="VME487"/>
      <c r="VMF487"/>
      <c r="VMG487"/>
      <c r="VMH487"/>
      <c r="VMI487"/>
      <c r="VMJ487"/>
      <c r="VMK487"/>
      <c r="VML487"/>
      <c r="VMM487"/>
      <c r="VMN487"/>
      <c r="VMO487"/>
      <c r="VMP487"/>
      <c r="VMQ487"/>
      <c r="VMR487"/>
      <c r="VMS487"/>
      <c r="VMT487"/>
      <c r="VMU487"/>
      <c r="VMV487"/>
      <c r="VMW487"/>
      <c r="VMX487"/>
      <c r="VMY487"/>
      <c r="VMZ487"/>
      <c r="VNA487"/>
      <c r="VNB487"/>
      <c r="VNC487"/>
      <c r="VND487"/>
      <c r="VNE487"/>
      <c r="VNF487"/>
      <c r="VNG487"/>
      <c r="VNH487"/>
      <c r="VNI487"/>
      <c r="VNJ487"/>
      <c r="VNK487"/>
      <c r="VNL487"/>
      <c r="VNM487"/>
      <c r="VNN487"/>
      <c r="VNO487"/>
      <c r="VNP487"/>
      <c r="VNQ487"/>
      <c r="VNR487"/>
      <c r="VNS487"/>
      <c r="VNT487"/>
      <c r="VNU487"/>
      <c r="VNV487"/>
      <c r="VNW487"/>
      <c r="VNX487"/>
      <c r="VNY487"/>
      <c r="VNZ487"/>
      <c r="VOA487"/>
      <c r="VOB487"/>
      <c r="VOC487"/>
      <c r="VOD487"/>
      <c r="VOE487"/>
      <c r="VOF487"/>
      <c r="VOG487"/>
      <c r="VOH487"/>
      <c r="VOI487"/>
      <c r="VOJ487"/>
      <c r="VOK487"/>
      <c r="VOL487"/>
      <c r="VOM487"/>
      <c r="VON487"/>
      <c r="VOO487"/>
      <c r="VOP487"/>
      <c r="VOQ487"/>
      <c r="VOR487"/>
      <c r="VOS487"/>
      <c r="VOT487"/>
      <c r="VOU487"/>
      <c r="VOV487"/>
      <c r="VOW487"/>
      <c r="VOX487"/>
      <c r="VOY487"/>
      <c r="VOZ487"/>
      <c r="VPA487"/>
      <c r="VPB487"/>
      <c r="VPC487"/>
      <c r="VPD487"/>
      <c r="VPE487"/>
      <c r="VPF487"/>
      <c r="VPG487"/>
      <c r="VPH487"/>
      <c r="VPI487"/>
      <c r="VPJ487"/>
      <c r="VPK487"/>
      <c r="VPL487"/>
      <c r="VPM487"/>
      <c r="VPN487"/>
      <c r="VPO487"/>
      <c r="VPP487"/>
      <c r="VPQ487"/>
      <c r="VPR487"/>
      <c r="VPS487"/>
      <c r="VPT487"/>
      <c r="VPU487"/>
      <c r="VPV487"/>
      <c r="VPW487"/>
      <c r="VPX487"/>
      <c r="VPY487"/>
      <c r="VPZ487"/>
      <c r="VQA487"/>
      <c r="VQB487"/>
      <c r="VQC487"/>
      <c r="VQD487"/>
      <c r="VQE487"/>
      <c r="VQF487"/>
      <c r="VQG487"/>
      <c r="VQH487"/>
      <c r="VQI487"/>
      <c r="VQJ487"/>
      <c r="VQK487"/>
      <c r="VQL487"/>
      <c r="VQM487"/>
      <c r="VQN487"/>
      <c r="VQO487"/>
      <c r="VQP487"/>
      <c r="VQQ487"/>
      <c r="VQR487"/>
      <c r="VQS487"/>
      <c r="VQT487"/>
      <c r="VQU487"/>
      <c r="VQV487"/>
      <c r="VQW487"/>
      <c r="VQX487"/>
      <c r="VQY487"/>
      <c r="VQZ487"/>
      <c r="VRA487"/>
      <c r="VRB487"/>
      <c r="VRC487"/>
      <c r="VRD487"/>
      <c r="VRE487"/>
      <c r="VRF487"/>
      <c r="VRG487"/>
      <c r="VRH487"/>
      <c r="VRI487"/>
      <c r="VRJ487"/>
      <c r="VRK487"/>
      <c r="VRL487"/>
      <c r="VRM487"/>
      <c r="VRN487"/>
      <c r="VRO487"/>
      <c r="VRP487"/>
      <c r="VRQ487"/>
      <c r="VRR487"/>
      <c r="VRS487"/>
      <c r="VRT487"/>
      <c r="VRU487"/>
      <c r="VRV487"/>
      <c r="VRW487"/>
      <c r="VRX487"/>
      <c r="VRY487"/>
      <c r="VRZ487"/>
      <c r="VSA487"/>
      <c r="VSB487"/>
      <c r="VSC487"/>
      <c r="VSD487"/>
      <c r="VSE487"/>
      <c r="VSF487"/>
      <c r="VSG487"/>
      <c r="VSH487"/>
      <c r="VSI487"/>
      <c r="VSJ487"/>
      <c r="VSK487"/>
      <c r="VSL487"/>
      <c r="VSM487"/>
      <c r="VSN487"/>
      <c r="VSO487"/>
      <c r="VSP487"/>
      <c r="VSQ487"/>
      <c r="VSR487"/>
      <c r="VSS487"/>
      <c r="VST487"/>
      <c r="VSU487"/>
      <c r="VSV487"/>
      <c r="VSW487"/>
      <c r="VSX487"/>
      <c r="VSY487"/>
      <c r="VSZ487"/>
      <c r="VTA487"/>
      <c r="VTB487"/>
      <c r="VTC487"/>
      <c r="VTD487"/>
      <c r="VTE487"/>
      <c r="VTF487"/>
      <c r="VTG487"/>
      <c r="VTH487"/>
      <c r="VTI487"/>
      <c r="VTJ487"/>
      <c r="VTK487"/>
      <c r="VTL487"/>
      <c r="VTM487"/>
      <c r="VTN487"/>
      <c r="VTO487"/>
      <c r="VTP487"/>
      <c r="VTQ487"/>
      <c r="VTR487"/>
      <c r="VTS487"/>
      <c r="VTT487"/>
      <c r="VTU487"/>
      <c r="VTV487"/>
      <c r="VTW487"/>
      <c r="VTX487"/>
      <c r="VTY487"/>
      <c r="VTZ487"/>
      <c r="VUA487"/>
      <c r="VUB487"/>
      <c r="VUC487"/>
      <c r="VUD487"/>
      <c r="VUE487"/>
      <c r="VUF487"/>
      <c r="VUG487"/>
      <c r="VUH487"/>
      <c r="VUI487"/>
      <c r="VUJ487"/>
      <c r="VUK487"/>
      <c r="VUL487"/>
      <c r="VUM487"/>
      <c r="VUN487"/>
      <c r="VUO487"/>
      <c r="VUP487"/>
      <c r="VUQ487"/>
      <c r="VUR487"/>
      <c r="VUS487"/>
      <c r="VUT487"/>
      <c r="VUU487"/>
      <c r="VUV487"/>
      <c r="VUW487"/>
      <c r="VUX487"/>
      <c r="VUY487"/>
      <c r="VUZ487"/>
      <c r="VVA487"/>
      <c r="VVB487"/>
      <c r="VVC487"/>
      <c r="VVD487"/>
      <c r="VVE487"/>
      <c r="VVF487"/>
      <c r="VVG487"/>
      <c r="VVH487"/>
      <c r="VVI487"/>
      <c r="VVJ487"/>
      <c r="VVK487"/>
      <c r="VVL487"/>
      <c r="VVM487"/>
      <c r="VVN487"/>
      <c r="VVO487"/>
      <c r="VVP487"/>
      <c r="VVQ487"/>
      <c r="VVR487"/>
      <c r="VVS487"/>
      <c r="VVT487"/>
      <c r="VVU487"/>
      <c r="VVV487"/>
      <c r="VVW487"/>
      <c r="VVX487"/>
      <c r="VVY487"/>
      <c r="VVZ487"/>
      <c r="VWA487"/>
      <c r="VWB487"/>
      <c r="VWC487"/>
      <c r="VWD487"/>
      <c r="VWE487"/>
      <c r="VWF487"/>
      <c r="VWG487"/>
      <c r="VWH487"/>
      <c r="VWI487"/>
      <c r="VWJ487"/>
      <c r="VWK487"/>
      <c r="VWL487"/>
      <c r="VWM487"/>
      <c r="VWN487"/>
      <c r="VWO487"/>
      <c r="VWP487"/>
      <c r="VWQ487"/>
      <c r="VWR487"/>
      <c r="VWS487"/>
      <c r="VWT487"/>
      <c r="VWU487"/>
      <c r="VWV487"/>
      <c r="VWW487"/>
      <c r="VWX487"/>
      <c r="VWY487"/>
      <c r="VWZ487"/>
      <c r="VXA487"/>
      <c r="VXB487"/>
      <c r="VXC487"/>
      <c r="VXD487"/>
      <c r="VXE487"/>
      <c r="VXF487"/>
      <c r="VXG487"/>
      <c r="VXH487"/>
      <c r="VXI487"/>
      <c r="VXJ487"/>
      <c r="VXK487"/>
      <c r="VXL487"/>
      <c r="VXM487"/>
      <c r="VXN487"/>
      <c r="VXO487"/>
      <c r="VXP487"/>
      <c r="VXQ487"/>
      <c r="VXR487"/>
      <c r="VXS487"/>
      <c r="VXT487"/>
      <c r="VXU487"/>
      <c r="VXV487"/>
      <c r="VXW487"/>
      <c r="VXX487"/>
      <c r="VXY487"/>
      <c r="VXZ487"/>
      <c r="VYA487"/>
      <c r="VYB487"/>
      <c r="VYC487"/>
      <c r="VYD487"/>
      <c r="VYE487"/>
      <c r="VYF487"/>
      <c r="VYG487"/>
      <c r="VYH487"/>
      <c r="VYI487"/>
      <c r="VYJ487"/>
      <c r="VYK487"/>
      <c r="VYL487"/>
      <c r="VYM487"/>
      <c r="VYN487"/>
      <c r="VYO487"/>
      <c r="VYP487"/>
      <c r="VYQ487"/>
      <c r="VYR487"/>
      <c r="VYS487"/>
      <c r="VYT487"/>
      <c r="VYU487"/>
      <c r="VYV487"/>
      <c r="VYW487"/>
      <c r="VYX487"/>
      <c r="VYY487"/>
      <c r="VYZ487"/>
      <c r="VZA487"/>
      <c r="VZB487"/>
      <c r="VZC487"/>
      <c r="VZD487"/>
      <c r="VZE487"/>
      <c r="VZF487"/>
      <c r="VZG487"/>
      <c r="VZH487"/>
      <c r="VZI487"/>
      <c r="VZJ487"/>
      <c r="VZK487"/>
      <c r="VZL487"/>
      <c r="VZM487"/>
      <c r="VZN487"/>
      <c r="VZO487"/>
      <c r="VZP487"/>
      <c r="VZQ487"/>
      <c r="VZR487"/>
      <c r="VZS487"/>
      <c r="VZT487"/>
      <c r="VZU487"/>
      <c r="VZV487"/>
      <c r="VZW487"/>
      <c r="VZX487"/>
      <c r="VZY487"/>
      <c r="VZZ487"/>
      <c r="WAA487"/>
      <c r="WAB487"/>
      <c r="WAC487"/>
      <c r="WAD487"/>
      <c r="WAE487"/>
      <c r="WAF487"/>
      <c r="WAG487"/>
      <c r="WAH487"/>
      <c r="WAI487"/>
      <c r="WAJ487"/>
      <c r="WAK487"/>
      <c r="WAL487"/>
      <c r="WAM487"/>
      <c r="WAN487"/>
      <c r="WAO487"/>
      <c r="WAP487"/>
      <c r="WAQ487"/>
      <c r="WAR487"/>
      <c r="WAS487"/>
      <c r="WAT487"/>
      <c r="WAU487"/>
      <c r="WAV487"/>
      <c r="WAW487"/>
      <c r="WAX487"/>
      <c r="WAY487"/>
      <c r="WAZ487"/>
      <c r="WBA487"/>
      <c r="WBB487"/>
      <c r="WBC487"/>
      <c r="WBD487"/>
      <c r="WBE487"/>
      <c r="WBF487"/>
      <c r="WBG487"/>
      <c r="WBH487"/>
      <c r="WBI487"/>
      <c r="WBJ487"/>
      <c r="WBK487"/>
      <c r="WBL487"/>
      <c r="WBM487"/>
      <c r="WBN487"/>
      <c r="WBO487"/>
      <c r="WBP487"/>
      <c r="WBQ487"/>
      <c r="WBR487"/>
      <c r="WBS487"/>
      <c r="WBT487"/>
      <c r="WBU487"/>
      <c r="WBV487"/>
      <c r="WBW487"/>
      <c r="WBX487"/>
      <c r="WBY487"/>
      <c r="WBZ487"/>
      <c r="WCA487"/>
      <c r="WCB487"/>
      <c r="WCC487"/>
      <c r="WCD487"/>
      <c r="WCE487"/>
      <c r="WCF487"/>
      <c r="WCG487"/>
      <c r="WCH487"/>
      <c r="WCI487"/>
      <c r="WCJ487"/>
      <c r="WCK487"/>
      <c r="WCL487"/>
      <c r="WCM487"/>
      <c r="WCN487"/>
      <c r="WCO487"/>
      <c r="WCP487"/>
      <c r="WCQ487"/>
      <c r="WCR487"/>
      <c r="WCS487"/>
      <c r="WCT487"/>
      <c r="WCU487"/>
      <c r="WCV487"/>
      <c r="WCW487"/>
      <c r="WCX487"/>
      <c r="WCY487"/>
      <c r="WCZ487"/>
      <c r="WDA487"/>
      <c r="WDB487"/>
      <c r="WDC487"/>
      <c r="WDD487"/>
      <c r="WDE487"/>
      <c r="WDF487"/>
      <c r="WDG487"/>
      <c r="WDH487"/>
      <c r="WDI487"/>
      <c r="WDJ487"/>
      <c r="WDK487"/>
      <c r="WDL487"/>
      <c r="WDM487"/>
      <c r="WDN487"/>
      <c r="WDO487"/>
      <c r="WDP487"/>
      <c r="WDQ487"/>
      <c r="WDR487"/>
      <c r="WDS487"/>
      <c r="WDT487"/>
      <c r="WDU487"/>
      <c r="WDV487"/>
      <c r="WDW487"/>
      <c r="WDX487"/>
      <c r="WDY487"/>
      <c r="WDZ487"/>
      <c r="WEA487"/>
      <c r="WEB487"/>
      <c r="WEC487"/>
      <c r="WED487"/>
      <c r="WEE487"/>
      <c r="WEF487"/>
      <c r="WEG487"/>
      <c r="WEH487"/>
      <c r="WEI487"/>
      <c r="WEJ487"/>
      <c r="WEK487"/>
      <c r="WEL487"/>
      <c r="WEM487"/>
      <c r="WEN487"/>
      <c r="WEO487"/>
      <c r="WEP487"/>
      <c r="WEQ487"/>
      <c r="WER487"/>
      <c r="WES487"/>
      <c r="WET487"/>
      <c r="WEU487"/>
      <c r="WEV487"/>
      <c r="WEW487"/>
      <c r="WEX487"/>
      <c r="WEY487"/>
      <c r="WEZ487"/>
      <c r="WFA487"/>
      <c r="WFB487"/>
      <c r="WFC487"/>
      <c r="WFD487"/>
      <c r="WFE487"/>
      <c r="WFF487"/>
      <c r="WFG487"/>
      <c r="WFH487"/>
      <c r="WFI487"/>
      <c r="WFJ487"/>
      <c r="WFK487"/>
      <c r="WFL487"/>
      <c r="WFM487"/>
      <c r="WFN487"/>
      <c r="WFO487"/>
      <c r="WFP487"/>
      <c r="WFQ487"/>
      <c r="WFR487"/>
      <c r="WFS487"/>
      <c r="WFT487"/>
      <c r="WFU487"/>
      <c r="WFV487"/>
      <c r="WFW487"/>
      <c r="WFX487"/>
      <c r="WFY487"/>
      <c r="WFZ487"/>
      <c r="WGA487"/>
      <c r="WGB487"/>
      <c r="WGC487"/>
      <c r="WGD487"/>
      <c r="WGE487"/>
      <c r="WGF487"/>
      <c r="WGG487"/>
      <c r="WGH487"/>
      <c r="WGI487"/>
      <c r="WGJ487"/>
      <c r="WGK487"/>
      <c r="WGL487"/>
      <c r="WGM487"/>
      <c r="WGN487"/>
      <c r="WGO487"/>
      <c r="WGP487"/>
      <c r="WGQ487"/>
      <c r="WGR487"/>
      <c r="WGS487"/>
      <c r="WGT487"/>
      <c r="WGU487"/>
      <c r="WGV487"/>
      <c r="WGW487"/>
      <c r="WGX487"/>
      <c r="WGY487"/>
      <c r="WGZ487"/>
      <c r="WHA487"/>
      <c r="WHB487"/>
      <c r="WHC487"/>
      <c r="WHD487"/>
      <c r="WHE487"/>
      <c r="WHF487"/>
      <c r="WHG487"/>
      <c r="WHH487"/>
      <c r="WHI487"/>
      <c r="WHJ487"/>
      <c r="WHK487"/>
      <c r="WHL487"/>
      <c r="WHM487"/>
      <c r="WHN487"/>
      <c r="WHO487"/>
      <c r="WHP487"/>
      <c r="WHQ487"/>
      <c r="WHR487"/>
      <c r="WHS487"/>
      <c r="WHT487"/>
      <c r="WHU487"/>
      <c r="WHV487"/>
      <c r="WHW487"/>
      <c r="WHX487"/>
      <c r="WHY487"/>
      <c r="WHZ487"/>
      <c r="WIA487"/>
      <c r="WIB487"/>
      <c r="WIC487"/>
      <c r="WID487"/>
      <c r="WIE487"/>
      <c r="WIF487"/>
      <c r="WIG487"/>
      <c r="WIH487"/>
      <c r="WII487"/>
      <c r="WIJ487"/>
      <c r="WIK487"/>
      <c r="WIL487"/>
      <c r="WIM487"/>
      <c r="WIN487"/>
      <c r="WIO487"/>
      <c r="WIP487"/>
      <c r="WIQ487"/>
      <c r="WIR487"/>
      <c r="WIS487"/>
      <c r="WIT487"/>
      <c r="WIU487"/>
      <c r="WIV487"/>
      <c r="WIW487"/>
      <c r="WIX487"/>
      <c r="WIY487"/>
      <c r="WIZ487"/>
      <c r="WJA487"/>
      <c r="WJB487"/>
      <c r="WJC487"/>
      <c r="WJD487"/>
      <c r="WJE487"/>
      <c r="WJF487"/>
      <c r="WJG487"/>
      <c r="WJH487"/>
      <c r="WJI487"/>
      <c r="WJJ487"/>
      <c r="WJK487"/>
      <c r="WJL487"/>
      <c r="WJM487"/>
      <c r="WJN487"/>
      <c r="WJO487"/>
      <c r="WJP487"/>
      <c r="WJQ487"/>
      <c r="WJR487"/>
      <c r="WJS487"/>
      <c r="WJT487"/>
      <c r="WJU487"/>
      <c r="WJV487"/>
      <c r="WJW487"/>
      <c r="WJX487"/>
      <c r="WJY487"/>
      <c r="WJZ487"/>
      <c r="WKA487"/>
      <c r="WKB487"/>
      <c r="WKC487"/>
      <c r="WKD487"/>
      <c r="WKE487"/>
      <c r="WKF487"/>
      <c r="WKG487"/>
      <c r="WKH487"/>
      <c r="WKI487"/>
      <c r="WKJ487"/>
      <c r="WKK487"/>
      <c r="WKL487"/>
      <c r="WKM487"/>
      <c r="WKN487"/>
      <c r="WKO487"/>
      <c r="WKP487"/>
      <c r="WKQ487"/>
      <c r="WKR487"/>
      <c r="WKS487"/>
      <c r="WKT487"/>
      <c r="WKU487"/>
      <c r="WKV487"/>
      <c r="WKW487"/>
      <c r="WKX487"/>
      <c r="WKY487"/>
      <c r="WKZ487"/>
      <c r="WLA487"/>
      <c r="WLB487"/>
      <c r="WLC487"/>
      <c r="WLD487"/>
      <c r="WLE487"/>
      <c r="WLF487"/>
      <c r="WLG487"/>
      <c r="WLH487"/>
      <c r="WLI487"/>
      <c r="WLJ487"/>
      <c r="WLK487"/>
      <c r="WLL487"/>
      <c r="WLM487"/>
      <c r="WLN487"/>
      <c r="WLO487"/>
      <c r="WLP487"/>
      <c r="WLQ487"/>
      <c r="WLR487"/>
      <c r="WLS487"/>
      <c r="WLT487"/>
      <c r="WLU487"/>
      <c r="WLV487"/>
      <c r="WLW487"/>
      <c r="WLX487"/>
      <c r="WLY487"/>
      <c r="WLZ487"/>
      <c r="WMA487"/>
      <c r="WMB487"/>
      <c r="WMC487"/>
      <c r="WMD487"/>
      <c r="WME487"/>
      <c r="WMF487"/>
      <c r="WMG487"/>
      <c r="WMH487"/>
      <c r="WMI487"/>
      <c r="WMJ487"/>
      <c r="WMK487"/>
      <c r="WML487"/>
      <c r="WMM487"/>
      <c r="WMN487"/>
      <c r="WMO487"/>
      <c r="WMP487"/>
      <c r="WMQ487"/>
      <c r="WMR487"/>
      <c r="WMS487"/>
      <c r="WMT487"/>
      <c r="WMU487"/>
      <c r="WMV487"/>
      <c r="WMW487"/>
      <c r="WMX487"/>
      <c r="WMY487"/>
      <c r="WMZ487"/>
      <c r="WNA487"/>
      <c r="WNB487"/>
      <c r="WNC487"/>
      <c r="WND487"/>
      <c r="WNE487"/>
      <c r="WNF487"/>
      <c r="WNG487"/>
      <c r="WNH487"/>
      <c r="WNI487"/>
      <c r="WNJ487"/>
      <c r="WNK487"/>
      <c r="WNL487"/>
      <c r="WNM487"/>
      <c r="WNN487"/>
      <c r="WNO487"/>
      <c r="WNP487"/>
      <c r="WNQ487"/>
      <c r="WNR487"/>
      <c r="WNS487"/>
      <c r="WNT487"/>
      <c r="WNU487"/>
      <c r="WNV487"/>
      <c r="WNW487"/>
      <c r="WNX487"/>
      <c r="WNY487"/>
      <c r="WNZ487"/>
      <c r="WOA487"/>
      <c r="WOB487"/>
      <c r="WOC487"/>
      <c r="WOD487"/>
      <c r="WOE487"/>
      <c r="WOF487"/>
      <c r="WOG487"/>
      <c r="WOH487"/>
      <c r="WOI487"/>
      <c r="WOJ487"/>
      <c r="WOK487"/>
      <c r="WOL487"/>
      <c r="WOM487"/>
      <c r="WON487"/>
      <c r="WOO487"/>
      <c r="WOP487"/>
      <c r="WOQ487"/>
      <c r="WOR487"/>
      <c r="WOS487"/>
      <c r="WOT487"/>
      <c r="WOU487"/>
      <c r="WOV487"/>
      <c r="WOW487"/>
      <c r="WOX487"/>
      <c r="WOY487"/>
      <c r="WOZ487"/>
      <c r="WPA487"/>
      <c r="WPB487"/>
      <c r="WPC487"/>
      <c r="WPD487"/>
      <c r="WPE487"/>
      <c r="WPF487"/>
      <c r="WPG487"/>
      <c r="WPH487"/>
      <c r="WPI487"/>
      <c r="WPJ487"/>
      <c r="WPK487"/>
      <c r="WPL487"/>
      <c r="WPM487"/>
      <c r="WPN487"/>
      <c r="WPO487"/>
      <c r="WPP487"/>
      <c r="WPQ487"/>
      <c r="WPR487"/>
      <c r="WPS487"/>
      <c r="WPT487"/>
      <c r="WPU487"/>
      <c r="WPV487"/>
      <c r="WPW487"/>
      <c r="WPX487"/>
      <c r="WPY487"/>
      <c r="WPZ487"/>
      <c r="WQA487"/>
      <c r="WQB487"/>
      <c r="WQC487"/>
      <c r="WQD487"/>
      <c r="WQE487"/>
      <c r="WQF487"/>
      <c r="WQG487"/>
      <c r="WQH487"/>
      <c r="WQI487"/>
      <c r="WQJ487"/>
      <c r="WQK487"/>
      <c r="WQL487"/>
      <c r="WQM487"/>
      <c r="WQN487"/>
      <c r="WQO487"/>
      <c r="WQP487"/>
      <c r="WQQ487"/>
      <c r="WQR487"/>
      <c r="WQS487"/>
      <c r="WQT487"/>
      <c r="WQU487"/>
      <c r="WQV487"/>
      <c r="WQW487"/>
      <c r="WQX487"/>
      <c r="WQY487"/>
      <c r="WQZ487"/>
      <c r="WRA487"/>
      <c r="WRB487"/>
      <c r="WRC487"/>
      <c r="WRD487"/>
      <c r="WRE487"/>
      <c r="WRF487"/>
      <c r="WRG487"/>
      <c r="WRH487"/>
      <c r="WRI487"/>
      <c r="WRJ487"/>
      <c r="WRK487"/>
      <c r="WRL487"/>
      <c r="WRM487"/>
      <c r="WRN487"/>
      <c r="WRO487"/>
      <c r="WRP487"/>
      <c r="WRQ487"/>
      <c r="WRR487"/>
      <c r="WRS487"/>
      <c r="WRT487"/>
      <c r="WRU487"/>
      <c r="WRV487"/>
      <c r="WRW487"/>
      <c r="WRX487"/>
      <c r="WRY487"/>
      <c r="WRZ487"/>
      <c r="WSA487"/>
      <c r="WSB487"/>
      <c r="WSC487"/>
      <c r="WSD487"/>
      <c r="WSE487"/>
      <c r="WSF487"/>
      <c r="WSG487"/>
      <c r="WSH487"/>
      <c r="WSI487"/>
      <c r="WSJ487"/>
      <c r="WSK487"/>
      <c r="WSL487"/>
      <c r="WSM487"/>
      <c r="WSN487"/>
      <c r="WSO487"/>
      <c r="WSP487"/>
      <c r="WSQ487"/>
      <c r="WSR487"/>
      <c r="WSS487"/>
      <c r="WST487"/>
      <c r="WSU487"/>
      <c r="WSV487"/>
      <c r="WSW487"/>
      <c r="WSX487"/>
      <c r="WSY487"/>
      <c r="WSZ487"/>
      <c r="WTA487"/>
      <c r="WTB487"/>
      <c r="WTC487"/>
      <c r="WTD487"/>
      <c r="WTE487"/>
      <c r="WTF487"/>
      <c r="WTG487"/>
      <c r="WTH487"/>
      <c r="WTI487"/>
      <c r="WTJ487"/>
      <c r="WTK487"/>
      <c r="WTL487"/>
      <c r="WTM487"/>
      <c r="WTN487"/>
      <c r="WTO487"/>
      <c r="WTP487"/>
      <c r="WTQ487"/>
      <c r="WTR487"/>
      <c r="WTS487"/>
      <c r="WTT487"/>
      <c r="WTU487"/>
      <c r="WTV487"/>
      <c r="WTW487"/>
      <c r="WTX487"/>
      <c r="WTY487"/>
      <c r="WTZ487"/>
      <c r="WUA487"/>
      <c r="WUB487"/>
      <c r="WUC487"/>
      <c r="WUD487"/>
      <c r="WUE487"/>
      <c r="WUF487"/>
      <c r="WUG487"/>
      <c r="WUH487"/>
      <c r="WUI487"/>
      <c r="WUJ487"/>
      <c r="WUK487"/>
      <c r="WUL487"/>
      <c r="WUM487"/>
      <c r="WUN487"/>
      <c r="WUO487"/>
      <c r="WUP487"/>
      <c r="WUQ487"/>
      <c r="WUR487"/>
      <c r="WUS487"/>
      <c r="WUT487"/>
      <c r="WUU487"/>
      <c r="WUV487"/>
      <c r="WUW487"/>
      <c r="WUX487"/>
      <c r="WUY487"/>
      <c r="WUZ487"/>
      <c r="WVA487"/>
      <c r="WVB487"/>
      <c r="WVC487"/>
      <c r="WVD487"/>
      <c r="WVE487"/>
      <c r="WVF487"/>
      <c r="WVG487"/>
      <c r="WVH487"/>
      <c r="WVI487"/>
      <c r="WVJ487"/>
      <c r="WVK487"/>
      <c r="WVL487"/>
      <c r="WVM487"/>
      <c r="WVN487"/>
      <c r="WVO487"/>
      <c r="WVP487"/>
      <c r="WVQ487"/>
      <c r="WVR487"/>
      <c r="WVS487"/>
      <c r="WVT487"/>
      <c r="WVU487"/>
      <c r="WVV487"/>
      <c r="WVW487"/>
      <c r="WVX487"/>
      <c r="WVY487"/>
      <c r="WVZ487"/>
      <c r="WWA487"/>
      <c r="WWB487"/>
      <c r="WWC487"/>
      <c r="WWD487"/>
      <c r="WWE487"/>
      <c r="WWF487"/>
      <c r="WWG487"/>
      <c r="WWH487"/>
      <c r="WWI487"/>
      <c r="WWJ487"/>
      <c r="WWK487"/>
      <c r="WWL487"/>
      <c r="WWM487"/>
      <c r="WWN487"/>
      <c r="WWO487"/>
      <c r="WWP487"/>
      <c r="WWQ487"/>
      <c r="WWR487"/>
      <c r="WWS487"/>
      <c r="WWT487"/>
      <c r="WWU487"/>
      <c r="WWV487"/>
      <c r="WWW487"/>
      <c r="WWX487"/>
      <c r="WWY487"/>
      <c r="WWZ487"/>
      <c r="WXA487"/>
      <c r="WXB487"/>
      <c r="WXC487"/>
      <c r="WXD487"/>
      <c r="WXE487"/>
      <c r="WXF487"/>
      <c r="WXG487"/>
      <c r="WXH487"/>
      <c r="WXI487"/>
      <c r="WXJ487"/>
      <c r="WXK487"/>
      <c r="WXL487"/>
      <c r="WXM487"/>
      <c r="WXN487"/>
      <c r="WXO487"/>
      <c r="WXP487"/>
      <c r="WXQ487"/>
      <c r="WXR487"/>
      <c r="WXS487"/>
      <c r="WXT487"/>
      <c r="WXU487"/>
      <c r="WXV487"/>
      <c r="WXW487"/>
      <c r="WXX487"/>
      <c r="WXY487"/>
      <c r="WXZ487"/>
      <c r="WYA487"/>
      <c r="WYB487"/>
      <c r="WYC487"/>
      <c r="WYD487"/>
      <c r="WYE487"/>
      <c r="WYF487"/>
      <c r="WYG487"/>
      <c r="WYH487"/>
      <c r="WYI487"/>
      <c r="WYJ487"/>
      <c r="WYK487"/>
      <c r="WYL487"/>
      <c r="WYM487"/>
      <c r="WYN487"/>
      <c r="WYO487"/>
      <c r="WYP487"/>
      <c r="WYQ487"/>
      <c r="WYR487"/>
      <c r="WYS487"/>
      <c r="WYT487"/>
      <c r="WYU487"/>
      <c r="WYV487"/>
      <c r="WYW487"/>
      <c r="WYX487"/>
      <c r="WYY487"/>
      <c r="WYZ487"/>
      <c r="WZA487"/>
      <c r="WZB487"/>
      <c r="WZC487"/>
      <c r="WZD487"/>
      <c r="WZE487"/>
      <c r="WZF487"/>
      <c r="WZG487"/>
      <c r="WZH487"/>
      <c r="WZI487"/>
      <c r="WZJ487"/>
      <c r="WZK487"/>
      <c r="WZL487"/>
      <c r="WZM487"/>
      <c r="WZN487"/>
      <c r="WZO487"/>
      <c r="WZP487"/>
      <c r="WZQ487"/>
      <c r="WZR487"/>
      <c r="WZS487"/>
      <c r="WZT487"/>
      <c r="WZU487"/>
      <c r="WZV487"/>
      <c r="WZW487"/>
      <c r="WZX487"/>
      <c r="WZY487"/>
      <c r="WZZ487"/>
      <c r="XAA487"/>
      <c r="XAB487"/>
      <c r="XAC487"/>
      <c r="XAD487"/>
      <c r="XAE487"/>
      <c r="XAF487"/>
      <c r="XAG487"/>
      <c r="XAH487"/>
      <c r="XAI487"/>
      <c r="XAJ487"/>
      <c r="XAK487"/>
      <c r="XAL487"/>
      <c r="XAM487"/>
      <c r="XAN487"/>
      <c r="XAO487"/>
      <c r="XAP487"/>
      <c r="XAQ487"/>
      <c r="XAR487"/>
      <c r="XAS487"/>
      <c r="XAT487"/>
      <c r="XAU487"/>
      <c r="XAV487"/>
      <c r="XAW487"/>
      <c r="XAX487"/>
      <c r="XAY487"/>
      <c r="XAZ487"/>
      <c r="XBA487"/>
      <c r="XBB487"/>
      <c r="XBC487"/>
      <c r="XBD487"/>
      <c r="XBE487"/>
      <c r="XBF487"/>
      <c r="XBG487"/>
      <c r="XBH487"/>
      <c r="XBI487"/>
      <c r="XBJ487"/>
      <c r="XBK487"/>
      <c r="XBL487"/>
      <c r="XBM487"/>
      <c r="XBN487"/>
      <c r="XBO487"/>
      <c r="XBP487"/>
      <c r="XBQ487"/>
      <c r="XBR487"/>
      <c r="XBS487"/>
      <c r="XBT487"/>
      <c r="XBU487"/>
      <c r="XBV487"/>
      <c r="XBW487"/>
      <c r="XBX487"/>
      <c r="XBY487"/>
      <c r="XBZ487"/>
      <c r="XCA487"/>
      <c r="XCB487"/>
      <c r="XCC487"/>
      <c r="XCD487"/>
      <c r="XCE487"/>
      <c r="XCF487"/>
      <c r="XCG487"/>
      <c r="XCH487"/>
      <c r="XCI487"/>
      <c r="XCJ487"/>
      <c r="XCK487"/>
      <c r="XCL487"/>
      <c r="XCM487"/>
      <c r="XCN487"/>
      <c r="XCO487"/>
      <c r="XCP487"/>
      <c r="XCQ487"/>
      <c r="XCR487"/>
      <c r="XCS487"/>
      <c r="XCT487"/>
      <c r="XCU487"/>
      <c r="XCV487"/>
      <c r="XCW487"/>
      <c r="XCX487"/>
      <c r="XCY487"/>
      <c r="XCZ487"/>
      <c r="XDA487"/>
      <c r="XDB487"/>
      <c r="XDC487"/>
      <c r="XDD487"/>
      <c r="XDE487"/>
      <c r="XDF487"/>
      <c r="XDG487"/>
      <c r="XDH487"/>
      <c r="XDI487"/>
      <c r="XDJ487"/>
      <c r="XDK487"/>
      <c r="XDL487"/>
      <c r="XDM487"/>
      <c r="XDN487"/>
      <c r="XDO487"/>
      <c r="XDP487"/>
      <c r="XDQ487"/>
      <c r="XDR487"/>
      <c r="XDS487"/>
      <c r="XDT487"/>
      <c r="XDU487"/>
      <c r="XDV487"/>
      <c r="XDW487"/>
      <c r="XDX487"/>
      <c r="XDY487"/>
      <c r="XDZ487"/>
      <c r="XEA487"/>
      <c r="XEB487"/>
      <c r="XEC487"/>
      <c r="XED487"/>
      <c r="XEE487"/>
      <c r="XEF487"/>
      <c r="XEG487"/>
      <c r="XEH487"/>
      <c r="XEI487"/>
      <c r="XEJ487"/>
      <c r="XEK487"/>
      <c r="XEL487"/>
      <c r="XEM487"/>
      <c r="XEN487"/>
      <c r="XEO487"/>
      <c r="XEP487"/>
      <c r="XEQ487"/>
      <c r="XER487"/>
      <c r="XES487"/>
      <c r="XET487"/>
      <c r="XEU487"/>
      <c r="XEV487"/>
      <c r="XEW487"/>
      <c r="XEX487"/>
      <c r="XEY487"/>
      <c r="XEZ487"/>
    </row>
  </sheetData>
  <autoFilter ref="A1:K1" xr:uid="{00000000-0009-0000-0000-00001D000000}"/>
  <pageMargins left="0" right="0" top="1" bottom="0.6" header="0.3" footer="0.3"/>
  <pageSetup scale="53" fitToHeight="0" orientation="portrait" r:id="rId1"/>
  <headerFooter>
    <oddHeader>&amp;C&amp;"Arial,Bold"LINCOLN UNIVERSITY
CONTRACTUAL AGREEMENT FOR FISCAL YEAR 2018/19
GOODS CONTRACT</oddHeader>
    <oddFooter>&amp;L&amp;P of &amp;N&amp;R&amp;Z&amp;F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  <pageSetUpPr fitToPage="1"/>
  </sheetPr>
  <dimension ref="A1:XEZ506"/>
  <sheetViews>
    <sheetView topLeftCell="A85" workbookViewId="0">
      <selection activeCell="B101" sqref="B101"/>
    </sheetView>
  </sheetViews>
  <sheetFormatPr defaultColWidth="12" defaultRowHeight="12.75" x14ac:dyDescent="0.2"/>
  <cols>
    <col min="1" max="1" width="45.7109375" bestFit="1" customWidth="1"/>
    <col min="2" max="2" width="14.7109375" style="82" bestFit="1" customWidth="1"/>
    <col min="3" max="3" width="27.7109375" bestFit="1" customWidth="1"/>
    <col min="4" max="4" width="19.140625" customWidth="1"/>
    <col min="6" max="6" width="7" customWidth="1"/>
    <col min="8" max="10" width="12" hidden="1" customWidth="1"/>
    <col min="11" max="11" width="26" customWidth="1"/>
    <col min="12" max="15" width="0" hidden="1" customWidth="1"/>
  </cols>
  <sheetData>
    <row r="1" spans="1:12" x14ac:dyDescent="0.2">
      <c r="A1" s="105" t="s">
        <v>1113</v>
      </c>
      <c r="B1" s="106" t="s">
        <v>1114</v>
      </c>
      <c r="C1" s="105" t="s">
        <v>1115</v>
      </c>
      <c r="D1" s="105" t="s">
        <v>1116</v>
      </c>
      <c r="E1" s="105" t="s">
        <v>212</v>
      </c>
      <c r="F1" s="105" t="s">
        <v>213</v>
      </c>
      <c r="G1" s="105" t="s">
        <v>214</v>
      </c>
      <c r="H1" s="105" t="s">
        <v>1117</v>
      </c>
      <c r="I1" s="105" t="s">
        <v>548</v>
      </c>
      <c r="J1" s="105" t="s">
        <v>549</v>
      </c>
      <c r="K1" s="105" t="s">
        <v>411</v>
      </c>
      <c r="L1" t="s">
        <v>1118</v>
      </c>
    </row>
    <row r="2" spans="1:12" ht="13.5" x14ac:dyDescent="0.25">
      <c r="A2" s="99" t="s">
        <v>935</v>
      </c>
      <c r="B2" s="100">
        <v>14000</v>
      </c>
      <c r="C2" s="99" t="s">
        <v>936</v>
      </c>
      <c r="D2" s="99"/>
      <c r="E2" s="99" t="s">
        <v>937</v>
      </c>
      <c r="F2" s="99" t="s">
        <v>21</v>
      </c>
      <c r="G2" s="99" t="s">
        <v>938</v>
      </c>
      <c r="H2" s="99">
        <v>1</v>
      </c>
      <c r="I2" s="99" t="s">
        <v>321</v>
      </c>
      <c r="J2" s="99" t="s">
        <v>322</v>
      </c>
      <c r="K2" s="99" t="s">
        <v>939</v>
      </c>
      <c r="L2" t="s">
        <v>341</v>
      </c>
    </row>
    <row r="3" spans="1:12" ht="13.5" x14ac:dyDescent="0.25">
      <c r="A3" s="99" t="s">
        <v>412</v>
      </c>
      <c r="B3" s="100">
        <v>15704.54</v>
      </c>
      <c r="C3" s="99" t="s">
        <v>740</v>
      </c>
      <c r="D3" s="99"/>
      <c r="E3" s="99" t="s">
        <v>151</v>
      </c>
      <c r="F3" s="99" t="s">
        <v>148</v>
      </c>
      <c r="G3" s="99" t="s">
        <v>327</v>
      </c>
      <c r="H3" s="99">
        <v>1</v>
      </c>
      <c r="I3" s="99" t="s">
        <v>321</v>
      </c>
      <c r="J3" s="99" t="s">
        <v>322</v>
      </c>
      <c r="K3" s="99" t="s">
        <v>323</v>
      </c>
      <c r="L3" t="s">
        <v>341</v>
      </c>
    </row>
    <row r="4" spans="1:12" ht="13.5" x14ac:dyDescent="0.25">
      <c r="A4" s="99" t="s">
        <v>741</v>
      </c>
      <c r="B4" s="100">
        <v>13376</v>
      </c>
      <c r="C4" s="99" t="s">
        <v>742</v>
      </c>
      <c r="D4" s="99"/>
      <c r="E4" s="99" t="s">
        <v>743</v>
      </c>
      <c r="F4" s="99" t="s">
        <v>146</v>
      </c>
      <c r="G4" s="99" t="s">
        <v>744</v>
      </c>
      <c r="H4" s="99">
        <v>1</v>
      </c>
      <c r="I4" s="99" t="s">
        <v>321</v>
      </c>
      <c r="J4" s="99" t="s">
        <v>322</v>
      </c>
      <c r="K4" s="99" t="s">
        <v>323</v>
      </c>
      <c r="L4" t="s">
        <v>341</v>
      </c>
    </row>
    <row r="5" spans="1:12" ht="13.5" x14ac:dyDescent="0.25">
      <c r="A5" s="99" t="s">
        <v>413</v>
      </c>
      <c r="B5" s="100">
        <v>121174.59</v>
      </c>
      <c r="C5" s="99" t="s">
        <v>1122</v>
      </c>
      <c r="D5" s="99"/>
      <c r="E5" s="99" t="s">
        <v>154</v>
      </c>
      <c r="F5" s="99" t="s">
        <v>149</v>
      </c>
      <c r="G5" s="99" t="s">
        <v>1123</v>
      </c>
      <c r="H5" s="99">
        <v>1</v>
      </c>
      <c r="I5" s="99" t="s">
        <v>321</v>
      </c>
      <c r="J5" s="99" t="s">
        <v>322</v>
      </c>
      <c r="K5" s="99" t="s">
        <v>340</v>
      </c>
      <c r="L5" t="s">
        <v>341</v>
      </c>
    </row>
    <row r="6" spans="1:12" ht="13.5" x14ac:dyDescent="0.25">
      <c r="A6" s="99" t="s">
        <v>414</v>
      </c>
      <c r="B6" s="100">
        <v>638031.15999999992</v>
      </c>
      <c r="C6" s="99" t="s">
        <v>324</v>
      </c>
      <c r="D6" s="99"/>
      <c r="E6" s="99" t="s">
        <v>325</v>
      </c>
      <c r="F6" s="99" t="s">
        <v>155</v>
      </c>
      <c r="G6" s="99" t="s">
        <v>326</v>
      </c>
      <c r="H6" s="99">
        <v>1</v>
      </c>
      <c r="I6" s="99" t="s">
        <v>321</v>
      </c>
      <c r="J6" s="99" t="s">
        <v>322</v>
      </c>
      <c r="K6" s="99" t="s">
        <v>323</v>
      </c>
      <c r="L6" t="s">
        <v>341</v>
      </c>
    </row>
    <row r="7" spans="1:12" ht="13.5" x14ac:dyDescent="0.25">
      <c r="A7" s="99" t="s">
        <v>1702</v>
      </c>
      <c r="B7" s="100">
        <v>758.81</v>
      </c>
      <c r="C7" s="99" t="s">
        <v>1703</v>
      </c>
      <c r="D7" s="99" t="s">
        <v>1704</v>
      </c>
      <c r="E7" s="99" t="s">
        <v>169</v>
      </c>
      <c r="F7" s="99" t="s">
        <v>170</v>
      </c>
      <c r="G7" s="99" t="s">
        <v>1705</v>
      </c>
      <c r="H7" s="99">
        <v>1</v>
      </c>
      <c r="I7" s="99" t="s">
        <v>321</v>
      </c>
      <c r="J7" s="99" t="s">
        <v>322</v>
      </c>
      <c r="K7" s="99" t="s">
        <v>1706</v>
      </c>
    </row>
    <row r="8" spans="1:12" ht="13.5" x14ac:dyDescent="0.25">
      <c r="A8" s="99" t="s">
        <v>673</v>
      </c>
      <c r="B8" s="100">
        <v>10980</v>
      </c>
      <c r="C8" s="99" t="s">
        <v>674</v>
      </c>
      <c r="D8" s="99" t="s">
        <v>675</v>
      </c>
      <c r="E8" s="99" t="s">
        <v>171</v>
      </c>
      <c r="F8" s="99" t="s">
        <v>166</v>
      </c>
      <c r="G8" s="99" t="s">
        <v>676</v>
      </c>
      <c r="H8" s="99">
        <v>1</v>
      </c>
      <c r="I8" s="99" t="s">
        <v>321</v>
      </c>
      <c r="J8" s="99" t="s">
        <v>322</v>
      </c>
      <c r="K8" s="99" t="s">
        <v>46</v>
      </c>
      <c r="L8" t="s">
        <v>341</v>
      </c>
    </row>
    <row r="9" spans="1:12" ht="13.5" x14ac:dyDescent="0.25">
      <c r="A9" s="99" t="s">
        <v>415</v>
      </c>
      <c r="B9" s="100">
        <v>73443</v>
      </c>
      <c r="C9" s="99" t="s">
        <v>328</v>
      </c>
      <c r="D9" s="99"/>
      <c r="E9" s="99" t="s">
        <v>329</v>
      </c>
      <c r="F9" s="99" t="s">
        <v>148</v>
      </c>
      <c r="G9" s="99" t="s">
        <v>330</v>
      </c>
      <c r="H9" s="99">
        <v>1</v>
      </c>
      <c r="I9" s="99" t="s">
        <v>321</v>
      </c>
      <c r="J9" s="99" t="s">
        <v>322</v>
      </c>
      <c r="K9" s="99" t="s">
        <v>323</v>
      </c>
      <c r="L9" t="s">
        <v>341</v>
      </c>
    </row>
    <row r="10" spans="1:12" ht="13.5" x14ac:dyDescent="0.25">
      <c r="A10" s="99" t="s">
        <v>416</v>
      </c>
      <c r="B10" s="100">
        <v>511502.25</v>
      </c>
      <c r="C10" s="99" t="s">
        <v>335</v>
      </c>
      <c r="D10" s="99"/>
      <c r="E10" s="99" t="s">
        <v>336</v>
      </c>
      <c r="F10" s="99" t="s">
        <v>157</v>
      </c>
      <c r="G10" s="99" t="s">
        <v>337</v>
      </c>
      <c r="H10" s="99">
        <v>1</v>
      </c>
      <c r="I10" s="99" t="s">
        <v>321</v>
      </c>
      <c r="J10" s="99" t="s">
        <v>322</v>
      </c>
      <c r="K10" s="99" t="s">
        <v>331</v>
      </c>
      <c r="L10" t="s">
        <v>341</v>
      </c>
    </row>
    <row r="11" spans="1:12" ht="13.5" x14ac:dyDescent="0.25">
      <c r="A11" s="99" t="s">
        <v>1708</v>
      </c>
      <c r="B11" s="100">
        <v>2231</v>
      </c>
      <c r="C11" s="99" t="s">
        <v>1709</v>
      </c>
      <c r="D11" s="99" t="s">
        <v>657</v>
      </c>
      <c r="E11" s="99" t="s">
        <v>1710</v>
      </c>
      <c r="F11" s="99"/>
      <c r="G11" s="99" t="s">
        <v>1711</v>
      </c>
      <c r="H11" s="99">
        <v>1</v>
      </c>
      <c r="I11" s="99" t="s">
        <v>321</v>
      </c>
      <c r="J11" s="99" t="s">
        <v>322</v>
      </c>
      <c r="K11" s="99" t="s">
        <v>939</v>
      </c>
    </row>
    <row r="12" spans="1:12" ht="13.5" x14ac:dyDescent="0.25">
      <c r="A12" s="99" t="s">
        <v>1713</v>
      </c>
      <c r="B12" s="100">
        <v>7875</v>
      </c>
      <c r="C12" s="99" t="s">
        <v>1714</v>
      </c>
      <c r="D12" s="99"/>
      <c r="E12" s="99" t="s">
        <v>1715</v>
      </c>
      <c r="F12" s="99" t="s">
        <v>157</v>
      </c>
      <c r="G12" s="99" t="s">
        <v>1716</v>
      </c>
      <c r="H12" s="99">
        <v>1</v>
      </c>
      <c r="I12" s="99" t="s">
        <v>321</v>
      </c>
      <c r="J12" s="99" t="s">
        <v>322</v>
      </c>
      <c r="K12" s="99" t="s">
        <v>939</v>
      </c>
      <c r="L12" t="s">
        <v>341</v>
      </c>
    </row>
    <row r="13" spans="1:12" ht="13.5" x14ac:dyDescent="0.25">
      <c r="A13" s="99" t="s">
        <v>417</v>
      </c>
      <c r="B13" s="100">
        <v>154773.70000000001</v>
      </c>
      <c r="C13" s="99" t="s">
        <v>418</v>
      </c>
      <c r="D13" s="99"/>
      <c r="E13" s="99" t="s">
        <v>161</v>
      </c>
      <c r="F13" s="99" t="s">
        <v>155</v>
      </c>
      <c r="G13" s="99" t="s">
        <v>339</v>
      </c>
      <c r="H13" s="99">
        <v>1</v>
      </c>
      <c r="I13" s="99" t="s">
        <v>321</v>
      </c>
      <c r="J13" s="99" t="s">
        <v>322</v>
      </c>
      <c r="K13" s="99" t="s">
        <v>331</v>
      </c>
      <c r="L13" t="s">
        <v>341</v>
      </c>
    </row>
    <row r="14" spans="1:12" ht="13.5" x14ac:dyDescent="0.25">
      <c r="A14" s="99" t="s">
        <v>941</v>
      </c>
      <c r="B14" s="100">
        <v>207177.8</v>
      </c>
      <c r="C14" s="99" t="s">
        <v>942</v>
      </c>
      <c r="D14" s="99" t="s">
        <v>635</v>
      </c>
      <c r="E14" s="99" t="s">
        <v>196</v>
      </c>
      <c r="F14" s="99" t="s">
        <v>149</v>
      </c>
      <c r="G14" s="99" t="s">
        <v>234</v>
      </c>
      <c r="H14" s="99">
        <v>1</v>
      </c>
      <c r="I14" s="99" t="s">
        <v>321</v>
      </c>
      <c r="J14" s="99" t="s">
        <v>322</v>
      </c>
      <c r="K14" s="99" t="s">
        <v>943</v>
      </c>
    </row>
    <row r="15" spans="1:12" ht="13.5" x14ac:dyDescent="0.25">
      <c r="A15" s="99" t="s">
        <v>746</v>
      </c>
      <c r="B15" s="100">
        <v>5551.74</v>
      </c>
      <c r="C15" s="99" t="s">
        <v>747</v>
      </c>
      <c r="D15" s="99"/>
      <c r="E15" s="99" t="s">
        <v>195</v>
      </c>
      <c r="F15" s="99" t="s">
        <v>149</v>
      </c>
      <c r="G15" s="99" t="s">
        <v>233</v>
      </c>
      <c r="H15" s="99">
        <v>1</v>
      </c>
      <c r="I15" s="99" t="s">
        <v>321</v>
      </c>
      <c r="J15" s="99" t="s">
        <v>322</v>
      </c>
      <c r="K15" s="99" t="s">
        <v>784</v>
      </c>
    </row>
    <row r="16" spans="1:12" ht="13.5" x14ac:dyDescent="0.25">
      <c r="A16" s="99" t="s">
        <v>419</v>
      </c>
      <c r="B16" s="100">
        <v>4032</v>
      </c>
      <c r="C16" s="99" t="s">
        <v>332</v>
      </c>
      <c r="D16" s="99"/>
      <c r="E16" s="99" t="s">
        <v>333</v>
      </c>
      <c r="F16" s="99" t="s">
        <v>146</v>
      </c>
      <c r="G16" s="99" t="s">
        <v>334</v>
      </c>
      <c r="H16" s="99">
        <v>1</v>
      </c>
      <c r="I16" s="99" t="s">
        <v>321</v>
      </c>
      <c r="J16" s="99" t="s">
        <v>322</v>
      </c>
      <c r="K16" s="99" t="s">
        <v>331</v>
      </c>
      <c r="L16" t="s">
        <v>341</v>
      </c>
    </row>
    <row r="17" spans="1:12" ht="13.5" x14ac:dyDescent="0.25">
      <c r="A17" s="99" t="s">
        <v>984</v>
      </c>
      <c r="B17" s="100">
        <v>1482.7899999999997</v>
      </c>
      <c r="C17" s="99" t="s">
        <v>1145</v>
      </c>
      <c r="D17" s="99"/>
      <c r="E17" s="99" t="s">
        <v>1146</v>
      </c>
      <c r="F17" s="99" t="s">
        <v>179</v>
      </c>
      <c r="G17" s="99" t="s">
        <v>1147</v>
      </c>
      <c r="H17" s="99">
        <v>1</v>
      </c>
      <c r="I17" s="99" t="s">
        <v>321</v>
      </c>
      <c r="J17" s="99" t="s">
        <v>322</v>
      </c>
      <c r="K17" s="99" t="s">
        <v>331</v>
      </c>
    </row>
    <row r="18" spans="1:12" ht="13.5" x14ac:dyDescent="0.25">
      <c r="A18" s="99" t="s">
        <v>1729</v>
      </c>
      <c r="B18" s="100">
        <v>10985</v>
      </c>
      <c r="C18" s="99" t="s">
        <v>1730</v>
      </c>
      <c r="D18" s="99" t="s">
        <v>1004</v>
      </c>
      <c r="E18" s="99" t="s">
        <v>710</v>
      </c>
      <c r="F18" s="99" t="s">
        <v>174</v>
      </c>
      <c r="G18" s="99" t="s">
        <v>1731</v>
      </c>
      <c r="H18" s="99">
        <v>1</v>
      </c>
      <c r="I18" s="99" t="s">
        <v>321</v>
      </c>
      <c r="J18" s="99" t="s">
        <v>322</v>
      </c>
      <c r="K18" s="99" t="s">
        <v>331</v>
      </c>
      <c r="L18" t="s">
        <v>341</v>
      </c>
    </row>
    <row r="19" spans="1:12" ht="13.5" x14ac:dyDescent="0.25">
      <c r="A19" s="99" t="s">
        <v>1536</v>
      </c>
      <c r="B19" s="100">
        <v>3200</v>
      </c>
      <c r="C19" s="99" t="s">
        <v>1537</v>
      </c>
      <c r="D19" s="99" t="s">
        <v>1004</v>
      </c>
      <c r="E19" s="99" t="s">
        <v>171</v>
      </c>
      <c r="F19" s="99" t="s">
        <v>166</v>
      </c>
      <c r="G19" s="99" t="s">
        <v>1538</v>
      </c>
      <c r="H19" s="99">
        <v>1</v>
      </c>
      <c r="I19" s="99" t="s">
        <v>321</v>
      </c>
      <c r="J19" s="99" t="s">
        <v>322</v>
      </c>
      <c r="K19" s="99" t="s">
        <v>1539</v>
      </c>
      <c r="L19" t="s">
        <v>341</v>
      </c>
    </row>
    <row r="20" spans="1:12" ht="13.5" x14ac:dyDescent="0.25">
      <c r="A20" s="99" t="s">
        <v>1552</v>
      </c>
      <c r="B20" s="100">
        <v>7000</v>
      </c>
      <c r="C20" s="99" t="s">
        <v>1553</v>
      </c>
      <c r="D20" s="99"/>
      <c r="E20" s="99" t="s">
        <v>1554</v>
      </c>
      <c r="F20" s="99" t="s">
        <v>168</v>
      </c>
      <c r="G20" s="99" t="s">
        <v>1555</v>
      </c>
      <c r="H20" s="99">
        <v>1</v>
      </c>
      <c r="I20" s="99" t="s">
        <v>321</v>
      </c>
      <c r="J20" s="99" t="s">
        <v>322</v>
      </c>
      <c r="K20" s="99" t="s">
        <v>1129</v>
      </c>
      <c r="L20" t="s">
        <v>341</v>
      </c>
    </row>
    <row r="21" spans="1:12" ht="13.5" x14ac:dyDescent="0.25">
      <c r="A21" s="99" t="s">
        <v>1150</v>
      </c>
      <c r="B21" s="100">
        <v>9787.5</v>
      </c>
      <c r="C21" s="99" t="s">
        <v>1151</v>
      </c>
      <c r="D21" s="99"/>
      <c r="E21" s="99" t="s">
        <v>1152</v>
      </c>
      <c r="F21" s="99" t="s">
        <v>146</v>
      </c>
      <c r="G21" s="99" t="s">
        <v>1153</v>
      </c>
      <c r="H21" s="99">
        <v>1</v>
      </c>
      <c r="I21" s="99" t="s">
        <v>321</v>
      </c>
      <c r="J21" s="99" t="s">
        <v>322</v>
      </c>
      <c r="K21" s="99" t="s">
        <v>331</v>
      </c>
      <c r="L21" t="s">
        <v>341</v>
      </c>
    </row>
    <row r="22" spans="1:12" ht="13.5" x14ac:dyDescent="0.25">
      <c r="A22" s="99" t="s">
        <v>422</v>
      </c>
      <c r="B22" s="100">
        <v>423159.38</v>
      </c>
      <c r="C22" s="99" t="s">
        <v>423</v>
      </c>
      <c r="D22" s="99"/>
      <c r="E22" s="99" t="s">
        <v>176</v>
      </c>
      <c r="F22" s="99" t="s">
        <v>148</v>
      </c>
      <c r="G22" s="99" t="s">
        <v>424</v>
      </c>
      <c r="H22" s="99">
        <v>1</v>
      </c>
      <c r="I22" s="99" t="s">
        <v>321</v>
      </c>
      <c r="J22" s="99" t="s">
        <v>322</v>
      </c>
      <c r="K22" s="99" t="s">
        <v>425</v>
      </c>
    </row>
    <row r="23" spans="1:12" ht="13.5" x14ac:dyDescent="0.25">
      <c r="A23" s="42" t="s">
        <v>341</v>
      </c>
      <c r="B23" s="114">
        <f>SUM(B2:B22)</f>
        <v>2236226.2600000002</v>
      </c>
      <c r="C23" s="99"/>
      <c r="D23" s="99"/>
      <c r="E23" s="99"/>
      <c r="F23" s="99"/>
      <c r="G23" s="99"/>
      <c r="H23" s="99"/>
      <c r="I23" s="99"/>
      <c r="J23" s="99"/>
      <c r="K23" s="99"/>
    </row>
    <row r="24" spans="1:12" ht="13.5" x14ac:dyDescent="0.25">
      <c r="A24" s="99" t="s">
        <v>1041</v>
      </c>
      <c r="B24" s="100">
        <v>546</v>
      </c>
      <c r="C24" s="99" t="s">
        <v>1042</v>
      </c>
      <c r="D24" s="99"/>
      <c r="E24" s="99" t="s">
        <v>164</v>
      </c>
      <c r="F24" s="99" t="s">
        <v>153</v>
      </c>
      <c r="G24" s="99" t="s">
        <v>1043</v>
      </c>
      <c r="H24" s="99">
        <v>2</v>
      </c>
      <c r="I24" s="99" t="s">
        <v>321</v>
      </c>
      <c r="J24" s="99" t="s">
        <v>342</v>
      </c>
      <c r="K24" s="99" t="s">
        <v>343</v>
      </c>
    </row>
    <row r="25" spans="1:12" ht="13.5" x14ac:dyDescent="0.25">
      <c r="A25" s="99" t="s">
        <v>1157</v>
      </c>
      <c r="B25" s="100">
        <v>30115</v>
      </c>
      <c r="C25" s="99" t="s">
        <v>426</v>
      </c>
      <c r="D25" s="99"/>
      <c r="E25" s="99" t="s">
        <v>427</v>
      </c>
      <c r="F25" s="99" t="s">
        <v>187</v>
      </c>
      <c r="G25" s="99" t="s">
        <v>428</v>
      </c>
      <c r="H25" s="99">
        <v>2</v>
      </c>
      <c r="I25" s="99" t="s">
        <v>321</v>
      </c>
      <c r="J25" s="99" t="s">
        <v>342</v>
      </c>
      <c r="K25" s="99" t="s">
        <v>343</v>
      </c>
      <c r="L25" t="s">
        <v>377</v>
      </c>
    </row>
    <row r="26" spans="1:12" ht="13.5" x14ac:dyDescent="0.25">
      <c r="A26" s="99" t="s">
        <v>1159</v>
      </c>
      <c r="B26" s="100">
        <v>40605.910000000003</v>
      </c>
      <c r="C26" s="99" t="s">
        <v>344</v>
      </c>
      <c r="D26" s="99"/>
      <c r="E26" s="99" t="s">
        <v>169</v>
      </c>
      <c r="F26" s="99" t="s">
        <v>170</v>
      </c>
      <c r="G26" s="99" t="s">
        <v>345</v>
      </c>
      <c r="H26" s="99">
        <v>2</v>
      </c>
      <c r="I26" s="99" t="s">
        <v>321</v>
      </c>
      <c r="J26" s="99" t="s">
        <v>342</v>
      </c>
      <c r="K26" s="99" t="s">
        <v>343</v>
      </c>
      <c r="L26" t="s">
        <v>377</v>
      </c>
    </row>
    <row r="27" spans="1:12" ht="13.5" x14ac:dyDescent="0.25">
      <c r="A27" s="99" t="s">
        <v>429</v>
      </c>
      <c r="B27" s="100">
        <v>8327.4</v>
      </c>
      <c r="C27" s="99" t="s">
        <v>1161</v>
      </c>
      <c r="D27" s="99"/>
      <c r="E27" s="99" t="s">
        <v>370</v>
      </c>
      <c r="F27" s="99" t="s">
        <v>146</v>
      </c>
      <c r="G27" s="99" t="s">
        <v>371</v>
      </c>
      <c r="H27" s="99">
        <v>2</v>
      </c>
      <c r="I27" s="99" t="s">
        <v>321</v>
      </c>
      <c r="J27" s="99" t="s">
        <v>342</v>
      </c>
      <c r="K27" s="99" t="s">
        <v>550</v>
      </c>
      <c r="L27" t="s">
        <v>377</v>
      </c>
    </row>
    <row r="28" spans="1:12" ht="13.5" x14ac:dyDescent="0.25">
      <c r="A28" s="99" t="s">
        <v>1044</v>
      </c>
      <c r="B28" s="100">
        <v>68374.120000000024</v>
      </c>
      <c r="C28" s="99" t="s">
        <v>1045</v>
      </c>
      <c r="D28" s="99"/>
      <c r="E28" s="99" t="s">
        <v>1046</v>
      </c>
      <c r="F28" s="99" t="s">
        <v>155</v>
      </c>
      <c r="G28" s="99" t="s">
        <v>1047</v>
      </c>
      <c r="H28" s="99">
        <v>2</v>
      </c>
      <c r="I28" s="99" t="s">
        <v>321</v>
      </c>
      <c r="J28" s="99" t="s">
        <v>342</v>
      </c>
      <c r="K28" s="99" t="s">
        <v>1048</v>
      </c>
      <c r="L28" t="s">
        <v>377</v>
      </c>
    </row>
    <row r="29" spans="1:12" ht="13.5" x14ac:dyDescent="0.25">
      <c r="A29" s="99" t="s">
        <v>1745</v>
      </c>
      <c r="B29" s="100">
        <v>1725</v>
      </c>
      <c r="C29" s="99" t="s">
        <v>1746</v>
      </c>
      <c r="D29" s="99"/>
      <c r="E29" s="99" t="s">
        <v>1747</v>
      </c>
      <c r="F29" s="99" t="s">
        <v>172</v>
      </c>
      <c r="G29" s="99" t="s">
        <v>1748</v>
      </c>
      <c r="H29" s="99">
        <v>2</v>
      </c>
      <c r="I29" s="99" t="s">
        <v>321</v>
      </c>
      <c r="J29" s="99" t="s">
        <v>342</v>
      </c>
      <c r="K29" s="99" t="s">
        <v>1749</v>
      </c>
    </row>
    <row r="30" spans="1:12" ht="13.5" x14ac:dyDescent="0.25">
      <c r="A30" s="99" t="s">
        <v>430</v>
      </c>
      <c r="B30" s="100">
        <v>11917.380000000012</v>
      </c>
      <c r="C30" s="99" t="s">
        <v>374</v>
      </c>
      <c r="D30" s="99"/>
      <c r="E30" s="99" t="s">
        <v>375</v>
      </c>
      <c r="F30" s="99" t="s">
        <v>165</v>
      </c>
      <c r="G30" s="99" t="s">
        <v>376</v>
      </c>
      <c r="H30" s="99">
        <v>2</v>
      </c>
      <c r="I30" s="99" t="s">
        <v>321</v>
      </c>
      <c r="J30" s="99" t="s">
        <v>342</v>
      </c>
      <c r="K30" s="99" t="s">
        <v>373</v>
      </c>
      <c r="L30" t="s">
        <v>377</v>
      </c>
    </row>
    <row r="31" spans="1:12" ht="13.5" x14ac:dyDescent="0.25">
      <c r="A31" s="99" t="s">
        <v>431</v>
      </c>
      <c r="B31" s="100">
        <v>3430</v>
      </c>
      <c r="C31" s="99" t="s">
        <v>753</v>
      </c>
      <c r="D31" s="99" t="s">
        <v>754</v>
      </c>
      <c r="E31" s="99" t="s">
        <v>365</v>
      </c>
      <c r="F31" s="99" t="s">
        <v>174</v>
      </c>
      <c r="G31" s="99" t="s">
        <v>366</v>
      </c>
      <c r="H31" s="99">
        <v>2</v>
      </c>
      <c r="I31" s="99" t="s">
        <v>321</v>
      </c>
      <c r="J31" s="99" t="s">
        <v>342</v>
      </c>
      <c r="K31" s="99" t="s">
        <v>364</v>
      </c>
      <c r="L31" t="s">
        <v>377</v>
      </c>
    </row>
    <row r="32" spans="1:12" ht="13.5" x14ac:dyDescent="0.25">
      <c r="A32" s="99" t="s">
        <v>1751</v>
      </c>
      <c r="B32" s="100">
        <v>86.02</v>
      </c>
      <c r="C32" s="99" t="s">
        <v>1752</v>
      </c>
      <c r="D32" s="99"/>
      <c r="E32" s="99" t="s">
        <v>1575</v>
      </c>
      <c r="F32" s="99" t="s">
        <v>350</v>
      </c>
      <c r="G32" s="99" t="s">
        <v>1753</v>
      </c>
      <c r="H32" s="99">
        <v>2</v>
      </c>
      <c r="I32" s="99" t="s">
        <v>321</v>
      </c>
      <c r="J32" s="99" t="s">
        <v>342</v>
      </c>
      <c r="K32" s="99" t="s">
        <v>1754</v>
      </c>
    </row>
    <row r="33" spans="1:12" ht="13.5" x14ac:dyDescent="0.25">
      <c r="A33" s="99" t="s">
        <v>1756</v>
      </c>
      <c r="B33" s="100">
        <v>7145</v>
      </c>
      <c r="C33" s="99" t="s">
        <v>1757</v>
      </c>
      <c r="D33" s="99"/>
      <c r="E33" s="99" t="s">
        <v>1758</v>
      </c>
      <c r="F33" s="99" t="s">
        <v>185</v>
      </c>
      <c r="G33" s="99" t="s">
        <v>1759</v>
      </c>
      <c r="H33" s="99">
        <v>2</v>
      </c>
      <c r="I33" s="99" t="s">
        <v>321</v>
      </c>
      <c r="J33" s="99" t="s">
        <v>342</v>
      </c>
      <c r="K33" s="99" t="s">
        <v>1760</v>
      </c>
      <c r="L33" t="s">
        <v>377</v>
      </c>
    </row>
    <row r="34" spans="1:12" ht="13.5" x14ac:dyDescent="0.25">
      <c r="A34" s="99" t="s">
        <v>1762</v>
      </c>
      <c r="B34" s="100">
        <v>847.97</v>
      </c>
      <c r="C34" s="99" t="s">
        <v>1763</v>
      </c>
      <c r="D34" s="99"/>
      <c r="E34" s="99" t="s">
        <v>1764</v>
      </c>
      <c r="F34" s="99" t="s">
        <v>149</v>
      </c>
      <c r="G34" s="99" t="s">
        <v>1765</v>
      </c>
      <c r="H34" s="99">
        <v>2</v>
      </c>
      <c r="I34" s="99" t="s">
        <v>321</v>
      </c>
      <c r="J34" s="99" t="s">
        <v>342</v>
      </c>
      <c r="K34" s="99" t="s">
        <v>1766</v>
      </c>
      <c r="L34" t="s">
        <v>377</v>
      </c>
    </row>
    <row r="35" spans="1:12" ht="13.5" x14ac:dyDescent="0.25">
      <c r="A35" s="99" t="s">
        <v>432</v>
      </c>
      <c r="B35" s="100">
        <v>5479.52</v>
      </c>
      <c r="C35" s="99" t="s">
        <v>755</v>
      </c>
      <c r="D35" s="99"/>
      <c r="E35" s="99" t="s">
        <v>285</v>
      </c>
      <c r="F35" s="99" t="s">
        <v>286</v>
      </c>
      <c r="G35" s="99" t="s">
        <v>756</v>
      </c>
      <c r="H35" s="99">
        <v>2</v>
      </c>
      <c r="I35" s="99" t="s">
        <v>321</v>
      </c>
      <c r="J35" s="99" t="s">
        <v>342</v>
      </c>
      <c r="K35" s="99" t="s">
        <v>359</v>
      </c>
      <c r="L35" t="s">
        <v>377</v>
      </c>
    </row>
    <row r="36" spans="1:12" ht="13.5" x14ac:dyDescent="0.25">
      <c r="A36" s="99" t="s">
        <v>1049</v>
      </c>
      <c r="B36" s="100">
        <v>23178.839999999986</v>
      </c>
      <c r="C36" s="99" t="s">
        <v>757</v>
      </c>
      <c r="D36" s="99"/>
      <c r="E36" s="99" t="s">
        <v>154</v>
      </c>
      <c r="F36" s="99" t="s">
        <v>149</v>
      </c>
      <c r="G36" s="99" t="s">
        <v>758</v>
      </c>
      <c r="H36" s="99">
        <v>2</v>
      </c>
      <c r="I36" s="99" t="s">
        <v>321</v>
      </c>
      <c r="J36" s="99" t="s">
        <v>342</v>
      </c>
      <c r="K36" s="99" t="s">
        <v>354</v>
      </c>
      <c r="L36" t="s">
        <v>377</v>
      </c>
    </row>
    <row r="37" spans="1:12" ht="13.5" x14ac:dyDescent="0.25">
      <c r="A37" s="99" t="s">
        <v>1169</v>
      </c>
      <c r="B37" s="100">
        <v>1952</v>
      </c>
      <c r="C37" s="99" t="s">
        <v>551</v>
      </c>
      <c r="D37" s="99"/>
      <c r="E37" s="99" t="s">
        <v>197</v>
      </c>
      <c r="F37" s="99" t="s">
        <v>149</v>
      </c>
      <c r="G37" s="99" t="s">
        <v>235</v>
      </c>
      <c r="H37" s="99">
        <v>2</v>
      </c>
      <c r="I37" s="99" t="s">
        <v>321</v>
      </c>
      <c r="J37" s="99" t="s">
        <v>342</v>
      </c>
      <c r="K37" s="99" t="s">
        <v>347</v>
      </c>
      <c r="L37" t="s">
        <v>377</v>
      </c>
    </row>
    <row r="38" spans="1:12" ht="13.5" x14ac:dyDescent="0.25">
      <c r="A38" s="99" t="s">
        <v>1773</v>
      </c>
      <c r="B38" s="100">
        <v>425.67</v>
      </c>
      <c r="C38" s="99" t="s">
        <v>1774</v>
      </c>
      <c r="D38" s="99" t="s">
        <v>1775</v>
      </c>
      <c r="E38" s="99" t="s">
        <v>1776</v>
      </c>
      <c r="F38" s="99" t="s">
        <v>156</v>
      </c>
      <c r="G38" s="99" t="s">
        <v>1777</v>
      </c>
      <c r="H38" s="99">
        <v>2</v>
      </c>
      <c r="I38" s="99" t="s">
        <v>321</v>
      </c>
      <c r="J38" s="99" t="s">
        <v>342</v>
      </c>
      <c r="K38" s="99" t="s">
        <v>351</v>
      </c>
    </row>
    <row r="39" spans="1:12" ht="13.5" x14ac:dyDescent="0.25">
      <c r="A39" s="99" t="s">
        <v>1779</v>
      </c>
      <c r="B39" s="100">
        <v>3328.08</v>
      </c>
      <c r="C39" s="99" t="s">
        <v>1780</v>
      </c>
      <c r="D39" s="99"/>
      <c r="E39" s="99" t="s">
        <v>317</v>
      </c>
      <c r="F39" s="99" t="s">
        <v>1</v>
      </c>
      <c r="G39" s="99" t="s">
        <v>1781</v>
      </c>
      <c r="H39" s="99">
        <v>2</v>
      </c>
      <c r="I39" s="99" t="s">
        <v>321</v>
      </c>
      <c r="J39" s="99" t="s">
        <v>342</v>
      </c>
      <c r="K39" s="99" t="s">
        <v>351</v>
      </c>
      <c r="L39" t="s">
        <v>377</v>
      </c>
    </row>
    <row r="40" spans="1:12" ht="13.5" x14ac:dyDescent="0.25">
      <c r="A40" s="99" t="s">
        <v>1055</v>
      </c>
      <c r="B40" s="100">
        <v>2376</v>
      </c>
      <c r="C40" s="99" t="s">
        <v>1056</v>
      </c>
      <c r="D40" s="99"/>
      <c r="E40" s="99" t="s">
        <v>1057</v>
      </c>
      <c r="F40" s="99" t="s">
        <v>177</v>
      </c>
      <c r="G40" s="99" t="s">
        <v>1058</v>
      </c>
      <c r="H40" s="99">
        <v>2</v>
      </c>
      <c r="I40" s="99" t="s">
        <v>321</v>
      </c>
      <c r="J40" s="99" t="s">
        <v>342</v>
      </c>
      <c r="K40" s="99" t="s">
        <v>1172</v>
      </c>
    </row>
    <row r="41" spans="1:12" ht="13.5" x14ac:dyDescent="0.25">
      <c r="A41" s="99" t="s">
        <v>759</v>
      </c>
      <c r="B41" s="100">
        <v>3500</v>
      </c>
      <c r="C41" s="99" t="s">
        <v>355</v>
      </c>
      <c r="D41" s="99"/>
      <c r="E41" s="99" t="s">
        <v>356</v>
      </c>
      <c r="F41" s="99" t="s">
        <v>149</v>
      </c>
      <c r="G41" s="99" t="s">
        <v>357</v>
      </c>
      <c r="H41" s="99">
        <v>2</v>
      </c>
      <c r="I41" s="99" t="s">
        <v>321</v>
      </c>
      <c r="J41" s="99" t="s">
        <v>342</v>
      </c>
      <c r="K41" s="99" t="s">
        <v>358</v>
      </c>
      <c r="L41" t="s">
        <v>377</v>
      </c>
    </row>
    <row r="42" spans="1:12" ht="13.5" x14ac:dyDescent="0.25">
      <c r="A42" s="99" t="s">
        <v>1783</v>
      </c>
      <c r="B42" s="100">
        <v>5326.1</v>
      </c>
      <c r="C42" s="99" t="s">
        <v>1784</v>
      </c>
      <c r="D42" s="99"/>
      <c r="E42" s="99" t="s">
        <v>375</v>
      </c>
      <c r="F42" s="99" t="s">
        <v>156</v>
      </c>
      <c r="G42" s="99" t="s">
        <v>1128</v>
      </c>
      <c r="H42" s="99">
        <v>2</v>
      </c>
      <c r="I42" s="99" t="s">
        <v>321</v>
      </c>
      <c r="J42" s="99" t="s">
        <v>342</v>
      </c>
      <c r="K42" s="99" t="s">
        <v>351</v>
      </c>
      <c r="L42" t="s">
        <v>377</v>
      </c>
    </row>
    <row r="43" spans="1:12" ht="13.5" x14ac:dyDescent="0.25">
      <c r="A43" s="99" t="s">
        <v>436</v>
      </c>
      <c r="B43" s="100">
        <v>9900.4599999999991</v>
      </c>
      <c r="C43" s="99" t="s">
        <v>437</v>
      </c>
      <c r="D43" s="99"/>
      <c r="E43" s="99" t="s">
        <v>171</v>
      </c>
      <c r="F43" s="99" t="s">
        <v>166</v>
      </c>
      <c r="G43" s="99" t="s">
        <v>363</v>
      </c>
      <c r="H43" s="99">
        <v>2</v>
      </c>
      <c r="I43" s="99" t="s">
        <v>321</v>
      </c>
      <c r="J43" s="99" t="s">
        <v>342</v>
      </c>
      <c r="K43" s="99" t="s">
        <v>362</v>
      </c>
      <c r="L43" t="s">
        <v>377</v>
      </c>
    </row>
    <row r="44" spans="1:12" ht="13.5" x14ac:dyDescent="0.25">
      <c r="A44" s="99" t="s">
        <v>1179</v>
      </c>
      <c r="B44" s="100">
        <v>123950</v>
      </c>
      <c r="C44" s="99" t="s">
        <v>1180</v>
      </c>
      <c r="D44" s="99"/>
      <c r="E44" s="99" t="s">
        <v>169</v>
      </c>
      <c r="F44" s="99" t="s">
        <v>170</v>
      </c>
      <c r="G44" s="99" t="s">
        <v>1181</v>
      </c>
      <c r="H44" s="99">
        <v>2</v>
      </c>
      <c r="I44" s="99" t="s">
        <v>321</v>
      </c>
      <c r="J44" s="99" t="s">
        <v>342</v>
      </c>
      <c r="K44" s="99" t="s">
        <v>1182</v>
      </c>
      <c r="L44" t="s">
        <v>377</v>
      </c>
    </row>
    <row r="45" spans="1:12" ht="13.5" x14ac:dyDescent="0.25">
      <c r="A45" s="99" t="s">
        <v>1060</v>
      </c>
      <c r="B45" s="100">
        <v>19719.77</v>
      </c>
      <c r="C45" s="99" t="s">
        <v>1061</v>
      </c>
      <c r="D45" s="99" t="s">
        <v>367</v>
      </c>
      <c r="E45" s="99" t="s">
        <v>368</v>
      </c>
      <c r="F45" s="99" t="s">
        <v>173</v>
      </c>
      <c r="G45" s="99" t="s">
        <v>369</v>
      </c>
      <c r="H45" s="99">
        <v>2</v>
      </c>
      <c r="I45" s="99" t="s">
        <v>321</v>
      </c>
      <c r="J45" s="99" t="s">
        <v>342</v>
      </c>
      <c r="K45" s="99" t="s">
        <v>550</v>
      </c>
    </row>
    <row r="46" spans="1:12" ht="13.5" x14ac:dyDescent="0.25">
      <c r="A46" s="99" t="s">
        <v>1792</v>
      </c>
      <c r="B46" s="100">
        <v>637.5</v>
      </c>
      <c r="C46" s="99" t="s">
        <v>1793</v>
      </c>
      <c r="D46" s="99"/>
      <c r="E46" s="99" t="s">
        <v>1794</v>
      </c>
      <c r="F46" s="99" t="s">
        <v>1795</v>
      </c>
      <c r="G46" s="99" t="s">
        <v>1796</v>
      </c>
      <c r="H46" s="99">
        <v>2</v>
      </c>
      <c r="I46" s="99" t="s">
        <v>321</v>
      </c>
      <c r="J46" s="99" t="s">
        <v>342</v>
      </c>
      <c r="K46" s="99" t="s">
        <v>1797</v>
      </c>
    </row>
    <row r="47" spans="1:12" ht="13.5" x14ac:dyDescent="0.25">
      <c r="A47" s="99" t="s">
        <v>446</v>
      </c>
      <c r="B47" s="100">
        <v>1111215.8300000003</v>
      </c>
      <c r="C47" s="99" t="s">
        <v>447</v>
      </c>
      <c r="D47" s="99"/>
      <c r="E47" s="99" t="s">
        <v>158</v>
      </c>
      <c r="F47" s="99" t="s">
        <v>149</v>
      </c>
      <c r="G47" s="99" t="s">
        <v>380</v>
      </c>
      <c r="H47" s="99">
        <v>2</v>
      </c>
      <c r="I47" s="99" t="s">
        <v>321</v>
      </c>
      <c r="J47" s="99" t="s">
        <v>342</v>
      </c>
      <c r="K47" s="99" t="s">
        <v>351</v>
      </c>
      <c r="L47" t="s">
        <v>377</v>
      </c>
    </row>
    <row r="48" spans="1:12" ht="13.5" x14ac:dyDescent="0.25">
      <c r="A48" s="99" t="s">
        <v>1186</v>
      </c>
      <c r="B48" s="100">
        <v>4829</v>
      </c>
      <c r="C48" s="99" t="s">
        <v>1187</v>
      </c>
      <c r="D48" s="99"/>
      <c r="E48" s="99" t="s">
        <v>161</v>
      </c>
      <c r="F48" s="99" t="s">
        <v>155</v>
      </c>
      <c r="G48" s="99" t="s">
        <v>1188</v>
      </c>
      <c r="H48" s="99">
        <v>2</v>
      </c>
      <c r="I48" s="99" t="s">
        <v>321</v>
      </c>
      <c r="J48" s="99" t="s">
        <v>342</v>
      </c>
      <c r="K48" s="99" t="s">
        <v>1189</v>
      </c>
    </row>
    <row r="49" spans="1:12" ht="13.5" x14ac:dyDescent="0.25">
      <c r="A49" s="99" t="s">
        <v>1809</v>
      </c>
      <c r="B49" s="100">
        <v>879.96999999999991</v>
      </c>
      <c r="C49" s="99" t="s">
        <v>1810</v>
      </c>
      <c r="D49" s="99"/>
      <c r="E49" s="99" t="s">
        <v>57</v>
      </c>
      <c r="F49" s="99" t="s">
        <v>174</v>
      </c>
      <c r="G49" s="99" t="s">
        <v>1811</v>
      </c>
      <c r="H49" s="99">
        <v>2</v>
      </c>
      <c r="I49" s="99" t="s">
        <v>321</v>
      </c>
      <c r="J49" s="99" t="s">
        <v>342</v>
      </c>
      <c r="K49" s="99" t="s">
        <v>351</v>
      </c>
    </row>
    <row r="50" spans="1:12" ht="13.5" x14ac:dyDescent="0.25">
      <c r="A50" s="99" t="s">
        <v>1191</v>
      </c>
      <c r="B50" s="100">
        <v>2221.0700000000002</v>
      </c>
      <c r="C50" s="99" t="s">
        <v>1192</v>
      </c>
      <c r="D50" s="99"/>
      <c r="E50" s="99" t="s">
        <v>1193</v>
      </c>
      <c r="F50" s="99" t="s">
        <v>184</v>
      </c>
      <c r="G50" s="99" t="s">
        <v>1194</v>
      </c>
      <c r="H50" s="99">
        <v>2</v>
      </c>
      <c r="I50" s="99" t="s">
        <v>321</v>
      </c>
      <c r="J50" s="99" t="s">
        <v>342</v>
      </c>
      <c r="K50" s="99" t="s">
        <v>1172</v>
      </c>
      <c r="L50" t="s">
        <v>377</v>
      </c>
    </row>
    <row r="51" spans="1:12" ht="13.5" x14ac:dyDescent="0.25">
      <c r="A51" s="99" t="s">
        <v>1813</v>
      </c>
      <c r="B51" s="100">
        <v>144.88</v>
      </c>
      <c r="C51" s="99" t="s">
        <v>1814</v>
      </c>
      <c r="D51" s="99"/>
      <c r="E51" s="99" t="s">
        <v>1815</v>
      </c>
      <c r="F51" s="99" t="s">
        <v>168</v>
      </c>
      <c r="G51" s="99" t="s">
        <v>1816</v>
      </c>
      <c r="H51" s="99">
        <v>2</v>
      </c>
      <c r="I51" s="99" t="s">
        <v>321</v>
      </c>
      <c r="J51" s="99" t="s">
        <v>342</v>
      </c>
      <c r="K51" s="99" t="s">
        <v>1817</v>
      </c>
      <c r="L51" t="s">
        <v>377</v>
      </c>
    </row>
    <row r="52" spans="1:12" ht="13.5" x14ac:dyDescent="0.25">
      <c r="A52" s="99" t="s">
        <v>552</v>
      </c>
      <c r="B52" s="100">
        <v>7092.5099999999984</v>
      </c>
      <c r="C52" s="99" t="s">
        <v>553</v>
      </c>
      <c r="D52" s="99"/>
      <c r="E52" s="99" t="s">
        <v>163</v>
      </c>
      <c r="F52" s="99" t="s">
        <v>149</v>
      </c>
      <c r="G52" s="99" t="s">
        <v>218</v>
      </c>
      <c r="H52" s="99">
        <v>2</v>
      </c>
      <c r="I52" s="99" t="s">
        <v>321</v>
      </c>
      <c r="J52" s="99" t="s">
        <v>342</v>
      </c>
      <c r="K52" s="99" t="s">
        <v>569</v>
      </c>
    </row>
    <row r="53" spans="1:12" ht="13.5" x14ac:dyDescent="0.25">
      <c r="A53" s="99" t="s">
        <v>438</v>
      </c>
      <c r="B53" s="100">
        <v>675</v>
      </c>
      <c r="C53" s="99" t="s">
        <v>1063</v>
      </c>
      <c r="D53" s="99"/>
      <c r="E53" s="99" t="s">
        <v>191</v>
      </c>
      <c r="F53" s="99" t="s">
        <v>149</v>
      </c>
      <c r="G53" s="99" t="s">
        <v>230</v>
      </c>
      <c r="H53" s="99">
        <v>2</v>
      </c>
      <c r="I53" s="99" t="s">
        <v>321</v>
      </c>
      <c r="J53" s="99" t="s">
        <v>342</v>
      </c>
      <c r="K53" s="99" t="s">
        <v>343</v>
      </c>
    </row>
    <row r="54" spans="1:12" ht="13.5" x14ac:dyDescent="0.25">
      <c r="A54" s="99" t="s">
        <v>1064</v>
      </c>
      <c r="B54" s="100">
        <v>2850.8799999999997</v>
      </c>
      <c r="C54" s="99" t="s">
        <v>1065</v>
      </c>
      <c r="D54" s="99" t="s">
        <v>1066</v>
      </c>
      <c r="E54" s="99" t="s">
        <v>1024</v>
      </c>
      <c r="F54" s="99" t="s">
        <v>149</v>
      </c>
      <c r="G54" s="99" t="s">
        <v>626</v>
      </c>
      <c r="H54" s="99">
        <v>2</v>
      </c>
      <c r="I54" s="99" t="s">
        <v>321</v>
      </c>
      <c r="J54" s="99" t="s">
        <v>342</v>
      </c>
      <c r="K54" s="99" t="s">
        <v>351</v>
      </c>
    </row>
    <row r="55" spans="1:12" ht="13.5" x14ac:dyDescent="0.25">
      <c r="A55" s="99" t="s">
        <v>1819</v>
      </c>
      <c r="B55" s="100">
        <v>35688.46</v>
      </c>
      <c r="C55" s="99" t="s">
        <v>1820</v>
      </c>
      <c r="D55" s="99"/>
      <c r="E55" s="99" t="s">
        <v>1821</v>
      </c>
      <c r="F55" s="99" t="s">
        <v>168</v>
      </c>
      <c r="G55" s="99" t="s">
        <v>1822</v>
      </c>
      <c r="H55" s="99">
        <v>2</v>
      </c>
      <c r="I55" s="99" t="s">
        <v>321</v>
      </c>
      <c r="J55" s="99" t="s">
        <v>342</v>
      </c>
      <c r="K55" s="99" t="s">
        <v>1823</v>
      </c>
    </row>
    <row r="56" spans="1:12" ht="13.5" x14ac:dyDescent="0.25">
      <c r="A56" s="42" t="s">
        <v>377</v>
      </c>
      <c r="B56" s="114">
        <f>SUM(B24:B55)</f>
        <v>1538491.34</v>
      </c>
      <c r="C56" s="99"/>
      <c r="D56" s="99"/>
      <c r="E56" s="99"/>
      <c r="F56" s="99"/>
      <c r="G56" s="99"/>
      <c r="H56" s="99"/>
      <c r="I56" s="99"/>
      <c r="J56" s="99"/>
      <c r="K56" s="99"/>
    </row>
    <row r="57" spans="1:12" ht="13.5" x14ac:dyDescent="0.25">
      <c r="A57" s="99" t="s">
        <v>439</v>
      </c>
      <c r="B57" s="100">
        <v>82484.920000000013</v>
      </c>
      <c r="C57" s="99" t="s">
        <v>440</v>
      </c>
      <c r="D57" s="99"/>
      <c r="E57" s="99" t="s">
        <v>164</v>
      </c>
      <c r="F57" s="99" t="s">
        <v>153</v>
      </c>
      <c r="G57" s="99" t="s">
        <v>258</v>
      </c>
      <c r="H57" s="99">
        <v>3</v>
      </c>
      <c r="I57" s="99" t="s">
        <v>321</v>
      </c>
      <c r="J57" s="99" t="s">
        <v>378</v>
      </c>
      <c r="K57" s="99" t="s">
        <v>554</v>
      </c>
    </row>
    <row r="58" spans="1:12" ht="13.5" x14ac:dyDescent="0.25">
      <c r="A58" s="99" t="s">
        <v>1825</v>
      </c>
      <c r="B58" s="100">
        <v>2356.54</v>
      </c>
      <c r="C58" s="99" t="s">
        <v>1826</v>
      </c>
      <c r="D58" s="99"/>
      <c r="E58" s="99" t="s">
        <v>1827</v>
      </c>
      <c r="F58" s="99" t="s">
        <v>149</v>
      </c>
      <c r="G58" s="99" t="s">
        <v>1828</v>
      </c>
      <c r="H58" s="99">
        <v>3</v>
      </c>
      <c r="I58" s="99" t="s">
        <v>321</v>
      </c>
      <c r="J58" s="99" t="s">
        <v>378</v>
      </c>
      <c r="K58" s="99" t="s">
        <v>769</v>
      </c>
      <c r="L58" t="s">
        <v>392</v>
      </c>
    </row>
    <row r="59" spans="1:12" ht="13.5" x14ac:dyDescent="0.25">
      <c r="A59" s="99" t="s">
        <v>441</v>
      </c>
      <c r="B59" s="100">
        <v>12109.489999999998</v>
      </c>
      <c r="C59" s="99" t="s">
        <v>1219</v>
      </c>
      <c r="D59" s="99"/>
      <c r="E59" s="99" t="s">
        <v>599</v>
      </c>
      <c r="F59" s="99" t="s">
        <v>166</v>
      </c>
      <c r="G59" s="99" t="s">
        <v>1220</v>
      </c>
      <c r="H59" s="99">
        <v>3</v>
      </c>
      <c r="I59" s="99" t="s">
        <v>321</v>
      </c>
      <c r="J59" s="99" t="s">
        <v>378</v>
      </c>
      <c r="K59" s="99" t="s">
        <v>554</v>
      </c>
    </row>
    <row r="60" spans="1:12" ht="13.5" x14ac:dyDescent="0.25">
      <c r="A60" s="99" t="s">
        <v>445</v>
      </c>
      <c r="B60" s="100">
        <v>2498.92</v>
      </c>
      <c r="C60" s="99" t="s">
        <v>386</v>
      </c>
      <c r="D60" s="99"/>
      <c r="E60" s="99" t="s">
        <v>387</v>
      </c>
      <c r="F60" s="99" t="s">
        <v>149</v>
      </c>
      <c r="G60" s="99" t="s">
        <v>388</v>
      </c>
      <c r="H60" s="99">
        <v>3</v>
      </c>
      <c r="I60" s="99" t="s">
        <v>321</v>
      </c>
      <c r="J60" s="99" t="s">
        <v>378</v>
      </c>
      <c r="K60" s="99" t="s">
        <v>389</v>
      </c>
    </row>
    <row r="61" spans="1:12" ht="13.5" x14ac:dyDescent="0.25">
      <c r="A61" s="99" t="s">
        <v>1230</v>
      </c>
      <c r="B61" s="100">
        <v>6329.1799999999894</v>
      </c>
      <c r="C61" s="99" t="s">
        <v>390</v>
      </c>
      <c r="D61" s="99" t="s">
        <v>1231</v>
      </c>
      <c r="E61" s="99" t="s">
        <v>204</v>
      </c>
      <c r="F61" s="99" t="s">
        <v>205</v>
      </c>
      <c r="G61" s="99" t="s">
        <v>1232</v>
      </c>
      <c r="H61" s="99">
        <v>3</v>
      </c>
      <c r="I61" s="99" t="s">
        <v>321</v>
      </c>
      <c r="J61" s="99" t="s">
        <v>378</v>
      </c>
      <c r="K61" s="99" t="s">
        <v>391</v>
      </c>
    </row>
    <row r="62" spans="1:12" ht="13.5" x14ac:dyDescent="0.25">
      <c r="A62" s="99" t="s">
        <v>773</v>
      </c>
      <c r="B62" s="100">
        <v>26420.269999999997</v>
      </c>
      <c r="C62" s="99" t="s">
        <v>774</v>
      </c>
      <c r="D62" s="99"/>
      <c r="E62" s="99" t="s">
        <v>194</v>
      </c>
      <c r="F62" s="99" t="s">
        <v>149</v>
      </c>
      <c r="G62" s="99" t="s">
        <v>228</v>
      </c>
      <c r="H62" s="99">
        <v>3</v>
      </c>
      <c r="I62" s="99" t="s">
        <v>321</v>
      </c>
      <c r="J62" s="99" t="s">
        <v>378</v>
      </c>
      <c r="K62" s="99" t="s">
        <v>1068</v>
      </c>
    </row>
    <row r="63" spans="1:12" ht="13.5" x14ac:dyDescent="0.25">
      <c r="A63" s="99" t="s">
        <v>775</v>
      </c>
      <c r="B63" s="100">
        <v>18563</v>
      </c>
      <c r="C63" s="99" t="s">
        <v>776</v>
      </c>
      <c r="D63" s="99"/>
      <c r="E63" s="99" t="s">
        <v>192</v>
      </c>
      <c r="F63" s="99" t="s">
        <v>149</v>
      </c>
      <c r="G63" s="99" t="s">
        <v>267</v>
      </c>
      <c r="H63" s="99">
        <v>3</v>
      </c>
      <c r="I63" s="99" t="s">
        <v>321</v>
      </c>
      <c r="J63" s="99" t="s">
        <v>378</v>
      </c>
      <c r="K63" s="99" t="s">
        <v>783</v>
      </c>
      <c r="L63" t="s">
        <v>392</v>
      </c>
    </row>
    <row r="64" spans="1:12" ht="13.5" x14ac:dyDescent="0.25">
      <c r="A64" s="99" t="s">
        <v>1830</v>
      </c>
      <c r="B64" s="100">
        <v>8221.7899999999991</v>
      </c>
      <c r="C64" s="99" t="s">
        <v>1831</v>
      </c>
      <c r="D64" s="99"/>
      <c r="E64" s="99" t="s">
        <v>190</v>
      </c>
      <c r="F64" s="99" t="s">
        <v>155</v>
      </c>
      <c r="G64" s="99" t="s">
        <v>1832</v>
      </c>
      <c r="H64" s="99">
        <v>3</v>
      </c>
      <c r="I64" s="99" t="s">
        <v>321</v>
      </c>
      <c r="J64" s="99" t="s">
        <v>378</v>
      </c>
      <c r="K64" s="99" t="s">
        <v>1833</v>
      </c>
    </row>
    <row r="65" spans="1:12" ht="13.5" x14ac:dyDescent="0.25">
      <c r="A65" s="99" t="s">
        <v>556</v>
      </c>
      <c r="B65" s="100">
        <v>15809.350000000004</v>
      </c>
      <c r="C65" s="99" t="s">
        <v>557</v>
      </c>
      <c r="D65" s="99"/>
      <c r="E65" s="99" t="s">
        <v>199</v>
      </c>
      <c r="F65" s="99" t="s">
        <v>149</v>
      </c>
      <c r="G65" s="99" t="s">
        <v>259</v>
      </c>
      <c r="H65" s="99">
        <v>3</v>
      </c>
      <c r="I65" s="99" t="s">
        <v>321</v>
      </c>
      <c r="J65" s="99" t="s">
        <v>378</v>
      </c>
      <c r="K65" s="99" t="s">
        <v>385</v>
      </c>
      <c r="L65" t="s">
        <v>392</v>
      </c>
    </row>
    <row r="66" spans="1:12" ht="13.5" x14ac:dyDescent="0.25">
      <c r="A66" s="42" t="s">
        <v>392</v>
      </c>
      <c r="B66" s="114">
        <f>SUM(B57:B65)</f>
        <v>174793.46000000002</v>
      </c>
      <c r="C66" s="99"/>
      <c r="D66" s="99"/>
      <c r="E66" s="99"/>
      <c r="F66" s="99"/>
      <c r="G66" s="99"/>
      <c r="H66" s="99"/>
      <c r="I66" s="99"/>
      <c r="J66" s="99"/>
      <c r="K66" s="99"/>
    </row>
    <row r="67" spans="1:12" ht="13.5" x14ac:dyDescent="0.25">
      <c r="A67" s="99" t="s">
        <v>1206</v>
      </c>
      <c r="B67" s="100">
        <v>2322.8000000000002</v>
      </c>
      <c r="C67" s="99" t="s">
        <v>1207</v>
      </c>
      <c r="D67" s="99" t="s">
        <v>1208</v>
      </c>
      <c r="E67" s="99" t="s">
        <v>182</v>
      </c>
      <c r="F67" s="99" t="s">
        <v>168</v>
      </c>
      <c r="G67" s="99" t="s">
        <v>1209</v>
      </c>
      <c r="H67" s="99">
        <v>4</v>
      </c>
      <c r="I67" s="99" t="s">
        <v>321</v>
      </c>
      <c r="J67" s="99" t="s">
        <v>393</v>
      </c>
      <c r="K67" s="99" t="s">
        <v>1210</v>
      </c>
      <c r="L67" t="s">
        <v>410</v>
      </c>
    </row>
    <row r="68" spans="1:12" ht="13.5" x14ac:dyDescent="0.25">
      <c r="A68" s="99" t="s">
        <v>1069</v>
      </c>
      <c r="B68" s="100">
        <v>41475.829999999994</v>
      </c>
      <c r="C68" s="99" t="s">
        <v>777</v>
      </c>
      <c r="D68" s="99"/>
      <c r="E68" s="99" t="s">
        <v>778</v>
      </c>
      <c r="F68" s="99" t="s">
        <v>350</v>
      </c>
      <c r="G68" s="99" t="s">
        <v>779</v>
      </c>
      <c r="H68" s="99">
        <v>4</v>
      </c>
      <c r="I68" s="99" t="s">
        <v>321</v>
      </c>
      <c r="J68" s="99" t="s">
        <v>393</v>
      </c>
      <c r="K68" s="99" t="s">
        <v>399</v>
      </c>
      <c r="L68" t="s">
        <v>410</v>
      </c>
    </row>
    <row r="69" spans="1:12" ht="13.5" x14ac:dyDescent="0.25">
      <c r="A69" s="99" t="s">
        <v>1835</v>
      </c>
      <c r="B69" s="100">
        <v>28558.57</v>
      </c>
      <c r="C69" s="99" t="s">
        <v>1836</v>
      </c>
      <c r="D69" s="99"/>
      <c r="E69" s="99" t="s">
        <v>158</v>
      </c>
      <c r="F69" s="99" t="s">
        <v>149</v>
      </c>
      <c r="G69" s="99" t="s">
        <v>1460</v>
      </c>
      <c r="H69" s="99">
        <v>4</v>
      </c>
      <c r="I69" s="99" t="s">
        <v>321</v>
      </c>
      <c r="J69" s="99" t="s">
        <v>393</v>
      </c>
      <c r="K69" s="99" t="s">
        <v>1837</v>
      </c>
      <c r="L69" t="s">
        <v>410</v>
      </c>
    </row>
    <row r="70" spans="1:12" ht="13.5" x14ac:dyDescent="0.25">
      <c r="A70" s="99" t="s">
        <v>1070</v>
      </c>
      <c r="B70" s="100">
        <v>742.36</v>
      </c>
      <c r="C70" s="99" t="s">
        <v>1071</v>
      </c>
      <c r="D70" s="99"/>
      <c r="E70" s="99" t="s">
        <v>1072</v>
      </c>
      <c r="F70" s="99" t="s">
        <v>170</v>
      </c>
      <c r="G70" s="99" t="s">
        <v>1073</v>
      </c>
      <c r="H70" s="99">
        <v>4</v>
      </c>
      <c r="I70" s="99" t="s">
        <v>321</v>
      </c>
      <c r="J70" s="99" t="s">
        <v>393</v>
      </c>
      <c r="K70" s="99" t="s">
        <v>1074</v>
      </c>
      <c r="L70" t="s">
        <v>410</v>
      </c>
    </row>
    <row r="71" spans="1:12" ht="13.5" x14ac:dyDescent="0.25">
      <c r="A71" s="99" t="s">
        <v>1848</v>
      </c>
      <c r="B71" s="100">
        <v>14234.329999999996</v>
      </c>
      <c r="C71" s="99" t="s">
        <v>1849</v>
      </c>
      <c r="D71" s="99"/>
      <c r="E71" s="99" t="s">
        <v>154</v>
      </c>
      <c r="F71" s="99" t="s">
        <v>149</v>
      </c>
      <c r="G71" s="99" t="s">
        <v>1850</v>
      </c>
      <c r="H71" s="99">
        <v>4</v>
      </c>
      <c r="I71" s="99" t="s">
        <v>321</v>
      </c>
      <c r="J71" s="99" t="s">
        <v>393</v>
      </c>
      <c r="K71" s="99" t="s">
        <v>1837</v>
      </c>
    </row>
    <row r="72" spans="1:12" ht="13.5" x14ac:dyDescent="0.25">
      <c r="A72" s="99" t="s">
        <v>1247</v>
      </c>
      <c r="B72" s="100">
        <v>1834.49</v>
      </c>
      <c r="C72" s="99" t="s">
        <v>1248</v>
      </c>
      <c r="D72" s="99"/>
      <c r="E72" s="99" t="s">
        <v>1249</v>
      </c>
      <c r="F72" s="99" t="s">
        <v>1250</v>
      </c>
      <c r="G72" s="99" t="s">
        <v>1251</v>
      </c>
      <c r="H72" s="99">
        <v>4</v>
      </c>
      <c r="I72" s="99" t="s">
        <v>321</v>
      </c>
      <c r="J72" s="99" t="s">
        <v>393</v>
      </c>
      <c r="K72" s="99" t="s">
        <v>1252</v>
      </c>
      <c r="L72" t="s">
        <v>410</v>
      </c>
    </row>
    <row r="73" spans="1:12" ht="13.5" x14ac:dyDescent="0.25">
      <c r="A73" s="99" t="s">
        <v>1852</v>
      </c>
      <c r="B73" s="100">
        <v>86514.839999999982</v>
      </c>
      <c r="C73" s="99" t="s">
        <v>1853</v>
      </c>
      <c r="D73" s="99"/>
      <c r="E73" s="99" t="s">
        <v>164</v>
      </c>
      <c r="F73" s="99" t="s">
        <v>153</v>
      </c>
      <c r="G73" s="99" t="s">
        <v>246</v>
      </c>
      <c r="H73" s="99">
        <v>4</v>
      </c>
      <c r="I73" s="99" t="s">
        <v>321</v>
      </c>
      <c r="J73" s="99" t="s">
        <v>393</v>
      </c>
      <c r="K73" s="99" t="s">
        <v>1854</v>
      </c>
      <c r="L73" t="s">
        <v>410</v>
      </c>
    </row>
    <row r="74" spans="1:12" ht="13.5" x14ac:dyDescent="0.25">
      <c r="A74" s="99" t="s">
        <v>1856</v>
      </c>
      <c r="B74" s="100">
        <v>376.42</v>
      </c>
      <c r="C74" s="99" t="s">
        <v>1857</v>
      </c>
      <c r="D74" s="99" t="s">
        <v>1858</v>
      </c>
      <c r="E74" s="99" t="s">
        <v>469</v>
      </c>
      <c r="F74" s="99" t="s">
        <v>76</v>
      </c>
      <c r="G74" s="99" t="s">
        <v>1859</v>
      </c>
      <c r="H74" s="99">
        <v>4</v>
      </c>
      <c r="I74" s="99" t="s">
        <v>321</v>
      </c>
      <c r="J74" s="99" t="s">
        <v>393</v>
      </c>
      <c r="K74" s="99" t="s">
        <v>394</v>
      </c>
      <c r="L74" t="s">
        <v>410</v>
      </c>
    </row>
    <row r="75" spans="1:12" ht="13.5" x14ac:dyDescent="0.25">
      <c r="A75" s="99" t="s">
        <v>1861</v>
      </c>
      <c r="B75" s="100">
        <v>2025</v>
      </c>
      <c r="C75" s="99" t="s">
        <v>1862</v>
      </c>
      <c r="D75" s="99" t="s">
        <v>1863</v>
      </c>
      <c r="E75" s="99" t="s">
        <v>158</v>
      </c>
      <c r="F75" s="99" t="s">
        <v>149</v>
      </c>
      <c r="G75" s="99" t="s">
        <v>1864</v>
      </c>
      <c r="H75" s="99">
        <v>4</v>
      </c>
      <c r="I75" s="99" t="s">
        <v>321</v>
      </c>
      <c r="J75" s="99" t="s">
        <v>393</v>
      </c>
      <c r="K75" s="99" t="s">
        <v>1865</v>
      </c>
      <c r="L75" t="s">
        <v>410</v>
      </c>
    </row>
    <row r="76" spans="1:12" ht="13.5" x14ac:dyDescent="0.25">
      <c r="A76" s="99" t="s">
        <v>563</v>
      </c>
      <c r="B76" s="100">
        <v>5814.7799999999988</v>
      </c>
      <c r="C76" s="99" t="s">
        <v>1075</v>
      </c>
      <c r="D76" s="99"/>
      <c r="E76" s="99" t="s">
        <v>1076</v>
      </c>
      <c r="F76" s="99" t="s">
        <v>170</v>
      </c>
      <c r="G76" s="99" t="s">
        <v>1077</v>
      </c>
      <c r="H76" s="99">
        <v>4</v>
      </c>
      <c r="I76" s="99" t="s">
        <v>321</v>
      </c>
      <c r="J76" s="99" t="s">
        <v>393</v>
      </c>
      <c r="K76" s="99" t="s">
        <v>399</v>
      </c>
      <c r="L76" t="s">
        <v>410</v>
      </c>
    </row>
    <row r="77" spans="1:12" ht="13.5" x14ac:dyDescent="0.25">
      <c r="A77" s="99" t="s">
        <v>1215</v>
      </c>
      <c r="B77" s="100">
        <v>46870.95</v>
      </c>
      <c r="C77" s="99" t="s">
        <v>1216</v>
      </c>
      <c r="D77" s="99"/>
      <c r="E77" s="99" t="s">
        <v>194</v>
      </c>
      <c r="F77" s="99" t="s">
        <v>149</v>
      </c>
      <c r="G77" s="99" t="s">
        <v>228</v>
      </c>
      <c r="H77" s="99">
        <v>4</v>
      </c>
      <c r="I77" s="99" t="s">
        <v>321</v>
      </c>
      <c r="J77" s="99" t="s">
        <v>393</v>
      </c>
      <c r="K77" s="99" t="s">
        <v>1217</v>
      </c>
      <c r="L77" t="s">
        <v>410</v>
      </c>
    </row>
    <row r="78" spans="1:12" ht="13.5" x14ac:dyDescent="0.25">
      <c r="A78" s="99" t="s">
        <v>1875</v>
      </c>
      <c r="B78" s="100">
        <v>4494.83</v>
      </c>
      <c r="C78" s="99" t="s">
        <v>1876</v>
      </c>
      <c r="D78" s="99"/>
      <c r="E78" s="99" t="s">
        <v>178</v>
      </c>
      <c r="F78" s="99" t="s">
        <v>149</v>
      </c>
      <c r="G78" s="99" t="s">
        <v>222</v>
      </c>
      <c r="H78" s="99">
        <v>4</v>
      </c>
      <c r="I78" s="99" t="s">
        <v>321</v>
      </c>
      <c r="J78" s="99" t="s">
        <v>393</v>
      </c>
      <c r="K78" s="99" t="s">
        <v>1904</v>
      </c>
      <c r="L78" t="s">
        <v>410</v>
      </c>
    </row>
    <row r="79" spans="1:12" ht="13.5" x14ac:dyDescent="0.25">
      <c r="A79" s="99" t="s">
        <v>1256</v>
      </c>
      <c r="B79" s="100">
        <v>28514.44</v>
      </c>
      <c r="C79" s="99" t="s">
        <v>1878</v>
      </c>
      <c r="D79" s="99" t="s">
        <v>1879</v>
      </c>
      <c r="E79" s="99" t="s">
        <v>1880</v>
      </c>
      <c r="F79" s="99" t="s">
        <v>149</v>
      </c>
      <c r="G79" s="99" t="s">
        <v>1881</v>
      </c>
      <c r="H79" s="99">
        <v>4</v>
      </c>
      <c r="I79" s="99" t="s">
        <v>321</v>
      </c>
      <c r="J79" s="99" t="s">
        <v>393</v>
      </c>
      <c r="K79" s="99" t="s">
        <v>1904</v>
      </c>
      <c r="L79" t="s">
        <v>410</v>
      </c>
    </row>
    <row r="80" spans="1:12" ht="13.5" x14ac:dyDescent="0.25">
      <c r="A80" s="99" t="s">
        <v>1883</v>
      </c>
      <c r="B80" s="100">
        <v>9952.66</v>
      </c>
      <c r="C80" s="99" t="s">
        <v>1884</v>
      </c>
      <c r="D80" s="99"/>
      <c r="E80" s="99" t="s">
        <v>35</v>
      </c>
      <c r="F80" s="99" t="s">
        <v>149</v>
      </c>
      <c r="G80" s="99" t="s">
        <v>266</v>
      </c>
      <c r="H80" s="99">
        <v>4</v>
      </c>
      <c r="I80" s="99" t="s">
        <v>321</v>
      </c>
      <c r="J80" s="99" t="s">
        <v>393</v>
      </c>
      <c r="K80" s="99" t="s">
        <v>1904</v>
      </c>
    </row>
    <row r="81" spans="1:12" ht="13.5" x14ac:dyDescent="0.25">
      <c r="A81" s="99" t="s">
        <v>1886</v>
      </c>
      <c r="B81" s="100">
        <v>4654.1799999999994</v>
      </c>
      <c r="C81" s="99" t="s">
        <v>1887</v>
      </c>
      <c r="D81" s="99"/>
      <c r="E81" s="99" t="s">
        <v>421</v>
      </c>
      <c r="F81" s="99" t="s">
        <v>149</v>
      </c>
      <c r="G81" s="99" t="s">
        <v>1888</v>
      </c>
      <c r="H81" s="99">
        <v>4</v>
      </c>
      <c r="I81" s="99" t="s">
        <v>321</v>
      </c>
      <c r="J81" s="99" t="s">
        <v>393</v>
      </c>
      <c r="K81" s="99" t="s">
        <v>1904</v>
      </c>
      <c r="L81" t="s">
        <v>410</v>
      </c>
    </row>
    <row r="82" spans="1:12" ht="13.5" x14ac:dyDescent="0.25">
      <c r="A82" s="99" t="s">
        <v>781</v>
      </c>
      <c r="B82" s="100">
        <v>7914.4499999999989</v>
      </c>
      <c r="C82" s="99" t="s">
        <v>1078</v>
      </c>
      <c r="D82" s="99"/>
      <c r="E82" s="99" t="s">
        <v>194</v>
      </c>
      <c r="F82" s="99" t="s">
        <v>149</v>
      </c>
      <c r="G82" s="99" t="s">
        <v>228</v>
      </c>
      <c r="H82" s="99">
        <v>4</v>
      </c>
      <c r="I82" s="99" t="s">
        <v>321</v>
      </c>
      <c r="J82" s="99" t="s">
        <v>393</v>
      </c>
      <c r="K82" s="99" t="s">
        <v>395</v>
      </c>
      <c r="L82" t="s">
        <v>410</v>
      </c>
    </row>
    <row r="83" spans="1:12" ht="13.5" x14ac:dyDescent="0.25">
      <c r="A83" s="99" t="s">
        <v>568</v>
      </c>
      <c r="B83" s="100">
        <v>112295.28</v>
      </c>
      <c r="C83" s="99" t="s">
        <v>404</v>
      </c>
      <c r="D83" s="99"/>
      <c r="E83" s="99" t="s">
        <v>220</v>
      </c>
      <c r="F83" s="99" t="s">
        <v>149</v>
      </c>
      <c r="G83" s="99" t="s">
        <v>221</v>
      </c>
      <c r="H83" s="99">
        <v>4</v>
      </c>
      <c r="I83" s="99" t="s">
        <v>321</v>
      </c>
      <c r="J83" s="99" t="s">
        <v>393</v>
      </c>
      <c r="K83" s="99" t="s">
        <v>399</v>
      </c>
      <c r="L83" t="s">
        <v>410</v>
      </c>
    </row>
    <row r="84" spans="1:12" ht="13.5" x14ac:dyDescent="0.25">
      <c r="A84" s="99" t="s">
        <v>1890</v>
      </c>
      <c r="B84" s="100">
        <v>7545.24</v>
      </c>
      <c r="C84" s="99" t="s">
        <v>1891</v>
      </c>
      <c r="D84" s="99"/>
      <c r="E84" s="99" t="s">
        <v>1574</v>
      </c>
      <c r="F84" s="99" t="s">
        <v>148</v>
      </c>
      <c r="G84" s="99" t="s">
        <v>1892</v>
      </c>
      <c r="H84" s="99">
        <v>4</v>
      </c>
      <c r="I84" s="99" t="s">
        <v>321</v>
      </c>
      <c r="J84" s="99" t="s">
        <v>393</v>
      </c>
      <c r="K84" s="99" t="s">
        <v>1904</v>
      </c>
    </row>
    <row r="85" spans="1:12" ht="13.5" x14ac:dyDescent="0.25">
      <c r="A85" s="99" t="s">
        <v>1079</v>
      </c>
      <c r="B85" s="100">
        <v>41515</v>
      </c>
      <c r="C85" s="99" t="s">
        <v>1080</v>
      </c>
      <c r="D85" s="99"/>
      <c r="E85" s="99" t="s">
        <v>1081</v>
      </c>
      <c r="F85" s="99" t="s">
        <v>170</v>
      </c>
      <c r="G85" s="99" t="s">
        <v>1082</v>
      </c>
      <c r="H85" s="99">
        <v>4</v>
      </c>
      <c r="I85" s="99" t="s">
        <v>321</v>
      </c>
      <c r="J85" s="99" t="s">
        <v>393</v>
      </c>
      <c r="K85" s="99" t="s">
        <v>394</v>
      </c>
    </row>
    <row r="86" spans="1:12" ht="13.5" x14ac:dyDescent="0.25">
      <c r="A86" s="99" t="s">
        <v>1224</v>
      </c>
      <c r="B86" s="100">
        <v>3178.82</v>
      </c>
      <c r="C86" s="99" t="s">
        <v>1225</v>
      </c>
      <c r="D86" s="99"/>
      <c r="E86" s="99" t="s">
        <v>1226</v>
      </c>
      <c r="F86" s="99" t="s">
        <v>149</v>
      </c>
      <c r="G86" s="99" t="s">
        <v>1227</v>
      </c>
      <c r="H86" s="99">
        <v>4</v>
      </c>
      <c r="I86" s="99" t="s">
        <v>321</v>
      </c>
      <c r="J86" s="99" t="s">
        <v>393</v>
      </c>
      <c r="K86" s="99" t="s">
        <v>1228</v>
      </c>
    </row>
    <row r="87" spans="1:12" ht="13.5" x14ac:dyDescent="0.25">
      <c r="A87" s="99" t="s">
        <v>1083</v>
      </c>
      <c r="B87" s="100">
        <v>452.26</v>
      </c>
      <c r="C87" s="99" t="s">
        <v>1084</v>
      </c>
      <c r="D87" s="99"/>
      <c r="E87" s="99" t="s">
        <v>1085</v>
      </c>
      <c r="F87" s="99" t="s">
        <v>170</v>
      </c>
      <c r="G87" s="99" t="s">
        <v>1086</v>
      </c>
      <c r="H87" s="99">
        <v>4</v>
      </c>
      <c r="I87" s="99" t="s">
        <v>321</v>
      </c>
      <c r="J87" s="99" t="s">
        <v>393</v>
      </c>
      <c r="K87" s="99" t="s">
        <v>394</v>
      </c>
    </row>
    <row r="88" spans="1:12" ht="13.5" x14ac:dyDescent="0.25">
      <c r="A88" s="99" t="s">
        <v>452</v>
      </c>
      <c r="B88" s="100">
        <v>23020.079999999998</v>
      </c>
      <c r="C88" s="99" t="s">
        <v>453</v>
      </c>
      <c r="D88" s="99" t="s">
        <v>454</v>
      </c>
      <c r="E88" s="99" t="s">
        <v>154</v>
      </c>
      <c r="F88" s="99" t="s">
        <v>149</v>
      </c>
      <c r="G88" s="99" t="s">
        <v>455</v>
      </c>
      <c r="H88" s="99">
        <v>4</v>
      </c>
      <c r="I88" s="99" t="s">
        <v>321</v>
      </c>
      <c r="J88" s="99" t="s">
        <v>393</v>
      </c>
      <c r="K88" s="99" t="s">
        <v>398</v>
      </c>
      <c r="L88" t="s">
        <v>410</v>
      </c>
    </row>
    <row r="89" spans="1:12" ht="13.5" x14ac:dyDescent="0.25">
      <c r="A89" s="99" t="s">
        <v>456</v>
      </c>
      <c r="B89" s="100">
        <v>1491.96</v>
      </c>
      <c r="C89" s="99" t="s">
        <v>402</v>
      </c>
      <c r="D89" s="99"/>
      <c r="E89" s="99" t="s">
        <v>202</v>
      </c>
      <c r="F89" s="99" t="s">
        <v>149</v>
      </c>
      <c r="G89" s="99" t="s">
        <v>403</v>
      </c>
      <c r="H89" s="99">
        <v>4</v>
      </c>
      <c r="I89" s="99" t="s">
        <v>321</v>
      </c>
      <c r="J89" s="99" t="s">
        <v>393</v>
      </c>
      <c r="K89" s="99" t="s">
        <v>399</v>
      </c>
    </row>
    <row r="90" spans="1:12" ht="13.5" x14ac:dyDescent="0.25">
      <c r="A90" s="99" t="s">
        <v>1087</v>
      </c>
      <c r="B90" s="100">
        <v>8059.62</v>
      </c>
      <c r="C90" s="99" t="s">
        <v>782</v>
      </c>
      <c r="D90" s="99"/>
      <c r="E90" s="99" t="s">
        <v>194</v>
      </c>
      <c r="F90" s="99" t="s">
        <v>149</v>
      </c>
      <c r="G90" s="99" t="s">
        <v>228</v>
      </c>
      <c r="H90" s="99">
        <v>4</v>
      </c>
      <c r="I90" s="99" t="s">
        <v>321</v>
      </c>
      <c r="J90" s="99" t="s">
        <v>393</v>
      </c>
      <c r="K90" s="99" t="s">
        <v>450</v>
      </c>
      <c r="L90" t="s">
        <v>410</v>
      </c>
    </row>
    <row r="91" spans="1:12" ht="13.5" x14ac:dyDescent="0.25">
      <c r="A91" s="99" t="s">
        <v>1271</v>
      </c>
      <c r="B91" s="100">
        <v>6071</v>
      </c>
      <c r="C91" s="99" t="s">
        <v>1272</v>
      </c>
      <c r="D91" s="99"/>
      <c r="E91" s="99" t="s">
        <v>194</v>
      </c>
      <c r="F91" s="99" t="s">
        <v>149</v>
      </c>
      <c r="G91" s="99" t="s">
        <v>228</v>
      </c>
      <c r="H91" s="99">
        <v>4</v>
      </c>
      <c r="I91" s="99" t="s">
        <v>321</v>
      </c>
      <c r="J91" s="99" t="s">
        <v>393</v>
      </c>
      <c r="K91" s="99" t="s">
        <v>1273</v>
      </c>
      <c r="L91" t="s">
        <v>410</v>
      </c>
    </row>
    <row r="92" spans="1:12" ht="13.5" x14ac:dyDescent="0.25">
      <c r="A92" s="99" t="s">
        <v>1235</v>
      </c>
      <c r="B92" s="100">
        <v>2598.7399999999998</v>
      </c>
      <c r="C92" s="99" t="s">
        <v>1236</v>
      </c>
      <c r="D92" s="99"/>
      <c r="E92" s="99" t="s">
        <v>160</v>
      </c>
      <c r="F92" s="99" t="s">
        <v>146</v>
      </c>
      <c r="G92" s="99" t="s">
        <v>1237</v>
      </c>
      <c r="H92" s="99">
        <v>4</v>
      </c>
      <c r="I92" s="99" t="s">
        <v>321</v>
      </c>
      <c r="J92" s="99" t="s">
        <v>393</v>
      </c>
      <c r="K92" s="99" t="s">
        <v>1238</v>
      </c>
    </row>
    <row r="93" spans="1:12" ht="13.5" x14ac:dyDescent="0.25">
      <c r="A93" s="99" t="s">
        <v>1279</v>
      </c>
      <c r="B93" s="100">
        <v>133910.95000000001</v>
      </c>
      <c r="C93" s="99" t="s">
        <v>1280</v>
      </c>
      <c r="D93" s="99"/>
      <c r="E93" s="99" t="s">
        <v>1281</v>
      </c>
      <c r="F93" s="99" t="s">
        <v>149</v>
      </c>
      <c r="G93" s="99" t="s">
        <v>1282</v>
      </c>
      <c r="H93" s="99">
        <v>4</v>
      </c>
      <c r="I93" s="99" t="s">
        <v>321</v>
      </c>
      <c r="J93" s="99" t="s">
        <v>393</v>
      </c>
      <c r="K93" s="99" t="s">
        <v>1283</v>
      </c>
    </row>
    <row r="94" spans="1:12" ht="13.5" x14ac:dyDescent="0.25">
      <c r="A94" s="99" t="s">
        <v>457</v>
      </c>
      <c r="B94" s="100">
        <v>20330</v>
      </c>
      <c r="C94" s="99" t="s">
        <v>408</v>
      </c>
      <c r="D94" s="99"/>
      <c r="E94" s="99" t="s">
        <v>164</v>
      </c>
      <c r="F94" s="99" t="s">
        <v>153</v>
      </c>
      <c r="G94" s="99" t="s">
        <v>409</v>
      </c>
      <c r="H94" s="99">
        <v>4</v>
      </c>
      <c r="I94" s="99" t="s">
        <v>321</v>
      </c>
      <c r="J94" s="99" t="s">
        <v>393</v>
      </c>
      <c r="K94" s="99" t="s">
        <v>407</v>
      </c>
      <c r="L94" t="s">
        <v>410</v>
      </c>
    </row>
    <row r="95" spans="1:12" ht="13.5" x14ac:dyDescent="0.25">
      <c r="A95" s="99" t="s">
        <v>1900</v>
      </c>
      <c r="B95" s="100">
        <v>669.59999999999991</v>
      </c>
      <c r="C95" s="99" t="s">
        <v>1901</v>
      </c>
      <c r="D95" s="99"/>
      <c r="E95" s="99" t="s">
        <v>1902</v>
      </c>
      <c r="F95" s="99" t="s">
        <v>184</v>
      </c>
      <c r="G95" s="99" t="s">
        <v>1903</v>
      </c>
      <c r="H95" s="99">
        <v>4</v>
      </c>
      <c r="I95" s="99" t="s">
        <v>321</v>
      </c>
      <c r="J95" s="99" t="s">
        <v>393</v>
      </c>
      <c r="K95" s="99" t="s">
        <v>1904</v>
      </c>
      <c r="L95" t="s">
        <v>410</v>
      </c>
    </row>
    <row r="96" spans="1:12" ht="13.5" x14ac:dyDescent="0.25">
      <c r="A96" s="99" t="s">
        <v>1089</v>
      </c>
      <c r="B96" s="100">
        <v>1295</v>
      </c>
      <c r="C96" s="99" t="s">
        <v>1090</v>
      </c>
      <c r="D96" s="99"/>
      <c r="E96" s="99" t="s">
        <v>1091</v>
      </c>
      <c r="F96" s="99" t="s">
        <v>146</v>
      </c>
      <c r="G96" s="99" t="s">
        <v>1092</v>
      </c>
      <c r="H96" s="99">
        <v>4</v>
      </c>
      <c r="I96" s="99" t="s">
        <v>321</v>
      </c>
      <c r="J96" s="99" t="s">
        <v>393</v>
      </c>
      <c r="K96" s="99" t="s">
        <v>347</v>
      </c>
    </row>
    <row r="97" spans="1:16380" ht="13.5" x14ac:dyDescent="0.25">
      <c r="A97" s="99" t="s">
        <v>1906</v>
      </c>
      <c r="B97" s="100">
        <v>3321.0299999999997</v>
      </c>
      <c r="C97" s="99" t="s">
        <v>1907</v>
      </c>
      <c r="D97" s="99"/>
      <c r="E97" s="99" t="s">
        <v>158</v>
      </c>
      <c r="F97" s="99" t="s">
        <v>149</v>
      </c>
      <c r="G97" s="99" t="s">
        <v>1908</v>
      </c>
      <c r="H97" s="99">
        <v>4</v>
      </c>
      <c r="I97" s="99" t="s">
        <v>321</v>
      </c>
      <c r="J97" s="99" t="s">
        <v>393</v>
      </c>
      <c r="K97" s="99" t="s">
        <v>1904</v>
      </c>
      <c r="L97" t="s">
        <v>410</v>
      </c>
    </row>
    <row r="98" spans="1:16380" ht="13.5" x14ac:dyDescent="0.25">
      <c r="A98" s="99" t="s">
        <v>1287</v>
      </c>
      <c r="B98" s="100">
        <v>84527.510000000068</v>
      </c>
      <c r="C98" s="99" t="s">
        <v>1288</v>
      </c>
      <c r="D98" s="99"/>
      <c r="E98" s="99" t="s">
        <v>1289</v>
      </c>
      <c r="F98" s="99" t="s">
        <v>156</v>
      </c>
      <c r="G98" s="99" t="s">
        <v>1290</v>
      </c>
      <c r="H98" s="99">
        <v>4</v>
      </c>
      <c r="I98" s="99" t="s">
        <v>321</v>
      </c>
      <c r="J98" s="99" t="s">
        <v>393</v>
      </c>
      <c r="K98" s="99" t="s">
        <v>458</v>
      </c>
    </row>
    <row r="99" spans="1:16380" ht="13.5" x14ac:dyDescent="0.25">
      <c r="A99" s="99" t="s">
        <v>1099</v>
      </c>
      <c r="B99" s="100">
        <v>1595.62</v>
      </c>
      <c r="C99" s="99" t="s">
        <v>1100</v>
      </c>
      <c r="D99" s="99"/>
      <c r="E99" s="99" t="s">
        <v>1098</v>
      </c>
      <c r="F99" s="99" t="s">
        <v>179</v>
      </c>
      <c r="G99" s="99" t="s">
        <v>1101</v>
      </c>
      <c r="H99" s="99">
        <v>4</v>
      </c>
      <c r="I99" s="99" t="s">
        <v>321</v>
      </c>
      <c r="J99" s="99" t="s">
        <v>393</v>
      </c>
      <c r="K99" s="99" t="s">
        <v>1102</v>
      </c>
    </row>
    <row r="100" spans="1:16380" ht="13.5" x14ac:dyDescent="0.25">
      <c r="A100" s="42" t="s">
        <v>410</v>
      </c>
      <c r="B100" s="114">
        <f>SUM(B67:B99)</f>
        <v>738178.64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  <c r="IL100" s="42"/>
      <c r="IM100" s="42"/>
      <c r="IN100" s="42"/>
      <c r="IO100" s="42"/>
      <c r="IP100" s="42"/>
      <c r="IQ100" s="42"/>
      <c r="IR100" s="42"/>
      <c r="IS100" s="42"/>
      <c r="IT100" s="42"/>
      <c r="IU100" s="42"/>
      <c r="IV100" s="42"/>
      <c r="IW100" s="42"/>
      <c r="IX100" s="42"/>
      <c r="IY100" s="42"/>
      <c r="IZ100" s="42"/>
      <c r="JA100" s="42"/>
      <c r="JB100" s="42"/>
      <c r="JC100" s="42"/>
      <c r="JD100" s="42"/>
      <c r="JE100" s="42"/>
      <c r="JF100" s="42"/>
      <c r="JG100" s="42"/>
      <c r="JH100" s="42"/>
      <c r="JI100" s="42"/>
      <c r="JJ100" s="42"/>
      <c r="JK100" s="42"/>
      <c r="JL100" s="42"/>
      <c r="JM100" s="42"/>
      <c r="JN100" s="42"/>
      <c r="JO100" s="42"/>
      <c r="JP100" s="42"/>
      <c r="JQ100" s="42"/>
      <c r="JR100" s="42"/>
      <c r="JS100" s="42"/>
      <c r="JT100" s="42"/>
      <c r="JU100" s="42"/>
      <c r="JV100" s="42"/>
      <c r="JW100" s="42"/>
      <c r="JX100" s="42"/>
      <c r="JY100" s="42"/>
      <c r="JZ100" s="42"/>
      <c r="KA100" s="42"/>
      <c r="KB100" s="42"/>
      <c r="KC100" s="42"/>
      <c r="KD100" s="42"/>
      <c r="KE100" s="42"/>
      <c r="KF100" s="42"/>
      <c r="KG100" s="42"/>
      <c r="KH100" s="42"/>
      <c r="KI100" s="42"/>
      <c r="KJ100" s="42"/>
      <c r="KK100" s="42"/>
      <c r="KL100" s="42"/>
      <c r="KM100" s="42"/>
      <c r="KN100" s="42"/>
      <c r="KO100" s="42"/>
      <c r="KP100" s="42"/>
      <c r="KQ100" s="42"/>
      <c r="KR100" s="42"/>
      <c r="KS100" s="42"/>
      <c r="KT100" s="42"/>
      <c r="KU100" s="42"/>
      <c r="KV100" s="42"/>
      <c r="KW100" s="42"/>
      <c r="KX100" s="42"/>
      <c r="KY100" s="42"/>
      <c r="KZ100" s="42"/>
      <c r="LA100" s="42"/>
      <c r="LB100" s="42"/>
      <c r="LC100" s="42"/>
      <c r="LD100" s="42"/>
      <c r="LE100" s="42"/>
      <c r="LF100" s="42"/>
      <c r="LG100" s="42"/>
      <c r="LH100" s="42"/>
      <c r="LI100" s="42"/>
      <c r="LJ100" s="42"/>
      <c r="LK100" s="42"/>
      <c r="LL100" s="42"/>
      <c r="LM100" s="42"/>
      <c r="LN100" s="42"/>
      <c r="LO100" s="42"/>
      <c r="LP100" s="42"/>
      <c r="LQ100" s="42"/>
      <c r="LR100" s="42"/>
      <c r="LS100" s="42"/>
      <c r="LT100" s="42"/>
      <c r="LU100" s="42"/>
      <c r="LV100" s="42"/>
      <c r="LW100" s="42"/>
      <c r="LX100" s="42"/>
      <c r="LY100" s="42"/>
      <c r="LZ100" s="42"/>
      <c r="MA100" s="42"/>
      <c r="MB100" s="42"/>
      <c r="MC100" s="42"/>
      <c r="MD100" s="42"/>
      <c r="ME100" s="42"/>
      <c r="MF100" s="42"/>
      <c r="MG100" s="42"/>
      <c r="MH100" s="42"/>
      <c r="MI100" s="42"/>
      <c r="MJ100" s="42"/>
      <c r="MK100" s="42"/>
      <c r="ML100" s="42"/>
      <c r="MM100" s="42"/>
      <c r="MN100" s="42"/>
      <c r="MO100" s="42"/>
      <c r="MP100" s="42"/>
      <c r="MQ100" s="42"/>
      <c r="MR100" s="42"/>
      <c r="MS100" s="42"/>
      <c r="MT100" s="42"/>
      <c r="MU100" s="42"/>
      <c r="MV100" s="42"/>
      <c r="MW100" s="42"/>
      <c r="MX100" s="42"/>
      <c r="MY100" s="42"/>
      <c r="MZ100" s="42"/>
      <c r="NA100" s="42"/>
      <c r="NB100" s="42"/>
      <c r="NC100" s="42"/>
      <c r="ND100" s="42"/>
      <c r="NE100" s="42"/>
      <c r="NF100" s="42"/>
      <c r="NG100" s="42"/>
      <c r="NH100" s="42"/>
      <c r="NI100" s="42"/>
      <c r="NJ100" s="42"/>
      <c r="NK100" s="42"/>
      <c r="NL100" s="42"/>
      <c r="NM100" s="42"/>
      <c r="NN100" s="42"/>
      <c r="NO100" s="42"/>
      <c r="NP100" s="42"/>
      <c r="NQ100" s="42"/>
      <c r="NR100" s="42"/>
      <c r="NS100" s="42"/>
      <c r="NT100" s="42"/>
      <c r="NU100" s="42"/>
      <c r="NV100" s="42"/>
      <c r="NW100" s="42"/>
      <c r="NX100" s="42"/>
      <c r="NY100" s="42"/>
      <c r="NZ100" s="42"/>
      <c r="OA100" s="42"/>
      <c r="OB100" s="42"/>
      <c r="OC100" s="42"/>
      <c r="OD100" s="42"/>
      <c r="OE100" s="42"/>
      <c r="OF100" s="42"/>
      <c r="OG100" s="42"/>
      <c r="OH100" s="42"/>
      <c r="OI100" s="42"/>
      <c r="OJ100" s="42"/>
      <c r="OK100" s="42"/>
      <c r="OL100" s="42"/>
      <c r="OM100" s="42"/>
      <c r="ON100" s="42"/>
      <c r="OO100" s="42"/>
      <c r="OP100" s="42"/>
      <c r="OQ100" s="42"/>
      <c r="OR100" s="42"/>
      <c r="OS100" s="42"/>
      <c r="OT100" s="42"/>
      <c r="OU100" s="42"/>
      <c r="OV100" s="42"/>
      <c r="OW100" s="42"/>
      <c r="OX100" s="42"/>
      <c r="OY100" s="42"/>
      <c r="OZ100" s="42"/>
      <c r="PA100" s="42"/>
      <c r="PB100" s="42"/>
      <c r="PC100" s="42"/>
      <c r="PD100" s="42"/>
      <c r="PE100" s="42"/>
      <c r="PF100" s="42"/>
      <c r="PG100" s="42"/>
      <c r="PH100" s="42"/>
      <c r="PI100" s="42"/>
      <c r="PJ100" s="42"/>
      <c r="PK100" s="42"/>
      <c r="PL100" s="42"/>
      <c r="PM100" s="42"/>
      <c r="PN100" s="42"/>
      <c r="PO100" s="42"/>
      <c r="PP100" s="42"/>
      <c r="PQ100" s="42"/>
      <c r="PR100" s="42"/>
      <c r="PS100" s="42"/>
      <c r="PT100" s="42"/>
      <c r="PU100" s="42"/>
      <c r="PV100" s="42"/>
      <c r="PW100" s="42"/>
      <c r="PX100" s="42"/>
      <c r="PY100" s="42"/>
      <c r="PZ100" s="42"/>
      <c r="QA100" s="42"/>
      <c r="QB100" s="42"/>
      <c r="QC100" s="42"/>
      <c r="QD100" s="42"/>
      <c r="QE100" s="42"/>
      <c r="QF100" s="42"/>
      <c r="QG100" s="42"/>
      <c r="QH100" s="42"/>
      <c r="QI100" s="42"/>
      <c r="QJ100" s="42"/>
      <c r="QK100" s="42"/>
      <c r="QL100" s="42"/>
      <c r="QM100" s="42"/>
      <c r="QN100" s="42"/>
      <c r="QO100" s="42"/>
      <c r="QP100" s="42"/>
      <c r="QQ100" s="42"/>
      <c r="QR100" s="42"/>
      <c r="QS100" s="42"/>
      <c r="QT100" s="42"/>
      <c r="QU100" s="42"/>
      <c r="QV100" s="42"/>
      <c r="QW100" s="42"/>
      <c r="QX100" s="42"/>
      <c r="QY100" s="42"/>
      <c r="QZ100" s="42"/>
      <c r="RA100" s="42"/>
      <c r="RB100" s="42"/>
      <c r="RC100" s="42"/>
      <c r="RD100" s="42"/>
      <c r="RE100" s="42"/>
      <c r="RF100" s="42"/>
      <c r="RG100" s="42"/>
      <c r="RH100" s="42"/>
      <c r="RI100" s="42"/>
      <c r="RJ100" s="42"/>
      <c r="RK100" s="42"/>
      <c r="RL100" s="42"/>
      <c r="RM100" s="42"/>
      <c r="RN100" s="42"/>
      <c r="RO100" s="42"/>
      <c r="RP100" s="42"/>
      <c r="RQ100" s="42"/>
      <c r="RR100" s="42"/>
      <c r="RS100" s="42"/>
      <c r="RT100" s="42"/>
      <c r="RU100" s="42"/>
      <c r="RV100" s="42"/>
      <c r="RW100" s="42"/>
      <c r="RX100" s="42"/>
      <c r="RY100" s="42"/>
      <c r="RZ100" s="42"/>
      <c r="SA100" s="42"/>
      <c r="SB100" s="42"/>
      <c r="SC100" s="42"/>
      <c r="SD100" s="42"/>
      <c r="SE100" s="42"/>
      <c r="SF100" s="42"/>
      <c r="SG100" s="42"/>
      <c r="SH100" s="42"/>
      <c r="SI100" s="42"/>
      <c r="SJ100" s="42"/>
      <c r="SK100" s="42"/>
      <c r="SL100" s="42"/>
      <c r="SM100" s="42"/>
      <c r="SN100" s="42"/>
      <c r="SO100" s="42"/>
      <c r="SP100" s="42"/>
      <c r="SQ100" s="42"/>
      <c r="SR100" s="42"/>
      <c r="SS100" s="42"/>
      <c r="ST100" s="42"/>
      <c r="SU100" s="42"/>
      <c r="SV100" s="42"/>
      <c r="SW100" s="42"/>
      <c r="SX100" s="42"/>
      <c r="SY100" s="42"/>
      <c r="SZ100" s="42"/>
      <c r="TA100" s="42"/>
      <c r="TB100" s="42"/>
      <c r="TC100" s="42"/>
      <c r="TD100" s="42"/>
      <c r="TE100" s="42"/>
      <c r="TF100" s="42"/>
      <c r="TG100" s="42"/>
      <c r="TH100" s="42"/>
      <c r="TI100" s="42"/>
      <c r="TJ100" s="42"/>
      <c r="TK100" s="42"/>
      <c r="TL100" s="42"/>
      <c r="TM100" s="42"/>
      <c r="TN100" s="42"/>
      <c r="TO100" s="42"/>
      <c r="TP100" s="42"/>
      <c r="TQ100" s="42"/>
      <c r="TR100" s="42"/>
      <c r="TS100" s="42"/>
      <c r="TT100" s="42"/>
      <c r="TU100" s="42"/>
      <c r="TV100" s="42"/>
      <c r="TW100" s="42"/>
      <c r="TX100" s="42"/>
      <c r="TY100" s="42"/>
      <c r="TZ100" s="42"/>
      <c r="UA100" s="42"/>
      <c r="UB100" s="42"/>
      <c r="UC100" s="42"/>
      <c r="UD100" s="42"/>
      <c r="UE100" s="42"/>
      <c r="UF100" s="42"/>
      <c r="UG100" s="42"/>
      <c r="UH100" s="42"/>
      <c r="UI100" s="42"/>
      <c r="UJ100" s="42"/>
      <c r="UK100" s="42"/>
      <c r="UL100" s="42"/>
      <c r="UM100" s="42"/>
      <c r="UN100" s="42"/>
      <c r="UO100" s="42"/>
      <c r="UP100" s="42"/>
      <c r="UQ100" s="42"/>
      <c r="UR100" s="42"/>
      <c r="US100" s="42"/>
      <c r="UT100" s="42"/>
      <c r="UU100" s="42"/>
      <c r="UV100" s="42"/>
      <c r="UW100" s="42"/>
      <c r="UX100" s="42"/>
      <c r="UY100" s="42"/>
      <c r="UZ100" s="42"/>
      <c r="VA100" s="42"/>
      <c r="VB100" s="42"/>
      <c r="VC100" s="42"/>
      <c r="VD100" s="42"/>
      <c r="VE100" s="42"/>
      <c r="VF100" s="42"/>
      <c r="VG100" s="42"/>
      <c r="VH100" s="42"/>
      <c r="VI100" s="42"/>
      <c r="VJ100" s="42"/>
      <c r="VK100" s="42"/>
      <c r="VL100" s="42"/>
      <c r="VM100" s="42"/>
      <c r="VN100" s="42"/>
      <c r="VO100" s="42"/>
      <c r="VP100" s="42"/>
      <c r="VQ100" s="42"/>
      <c r="VR100" s="42"/>
      <c r="VS100" s="42"/>
      <c r="VT100" s="42"/>
      <c r="VU100" s="42"/>
      <c r="VV100" s="42"/>
      <c r="VW100" s="42"/>
      <c r="VX100" s="42"/>
      <c r="VY100" s="42"/>
      <c r="VZ100" s="42"/>
      <c r="WA100" s="42"/>
      <c r="WB100" s="42"/>
      <c r="WC100" s="42"/>
      <c r="WD100" s="42"/>
      <c r="WE100" s="42"/>
      <c r="WF100" s="42"/>
      <c r="WG100" s="42"/>
      <c r="WH100" s="42"/>
      <c r="WI100" s="42"/>
      <c r="WJ100" s="42"/>
      <c r="WK100" s="42"/>
      <c r="WL100" s="42"/>
      <c r="WM100" s="42"/>
      <c r="WN100" s="42"/>
      <c r="WO100" s="42"/>
      <c r="WP100" s="42"/>
      <c r="WQ100" s="42"/>
      <c r="WR100" s="42"/>
      <c r="WS100" s="42"/>
      <c r="WT100" s="42"/>
      <c r="WU100" s="42"/>
      <c r="WV100" s="42"/>
      <c r="WW100" s="42"/>
      <c r="WX100" s="42"/>
      <c r="WY100" s="42"/>
      <c r="WZ100" s="42"/>
      <c r="XA100" s="42"/>
      <c r="XB100" s="42"/>
      <c r="XC100" s="42"/>
      <c r="XD100" s="42"/>
      <c r="XE100" s="42"/>
      <c r="XF100" s="42"/>
      <c r="XG100" s="42"/>
      <c r="XH100" s="42"/>
      <c r="XI100" s="42"/>
      <c r="XJ100" s="42"/>
      <c r="XK100" s="42"/>
      <c r="XL100" s="42"/>
      <c r="XM100" s="42"/>
      <c r="XN100" s="42"/>
      <c r="XO100" s="42"/>
      <c r="XP100" s="42"/>
      <c r="XQ100" s="42"/>
      <c r="XR100" s="42"/>
      <c r="XS100" s="42"/>
      <c r="XT100" s="42"/>
      <c r="XU100" s="42"/>
      <c r="XV100" s="42"/>
      <c r="XW100" s="42"/>
      <c r="XX100" s="42"/>
      <c r="XY100" s="42"/>
      <c r="XZ100" s="42"/>
      <c r="YA100" s="42"/>
      <c r="YB100" s="42"/>
      <c r="YC100" s="42"/>
      <c r="YD100" s="42"/>
      <c r="YE100" s="42"/>
      <c r="YF100" s="42"/>
      <c r="YG100" s="42"/>
      <c r="YH100" s="42"/>
      <c r="YI100" s="42"/>
      <c r="YJ100" s="42"/>
      <c r="YK100" s="42"/>
      <c r="YL100" s="42"/>
      <c r="YM100" s="42"/>
      <c r="YN100" s="42"/>
      <c r="YO100" s="42"/>
      <c r="YP100" s="42"/>
      <c r="YQ100" s="42"/>
      <c r="YR100" s="42"/>
      <c r="YS100" s="42"/>
      <c r="YT100" s="42"/>
      <c r="YU100" s="42"/>
      <c r="YV100" s="42"/>
      <c r="YW100" s="42"/>
      <c r="YX100" s="42"/>
      <c r="YY100" s="42"/>
      <c r="YZ100" s="42"/>
      <c r="ZA100" s="42"/>
      <c r="ZB100" s="42"/>
      <c r="ZC100" s="42"/>
      <c r="ZD100" s="42"/>
      <c r="ZE100" s="42"/>
      <c r="ZF100" s="42"/>
      <c r="ZG100" s="42"/>
      <c r="ZH100" s="42"/>
      <c r="ZI100" s="42"/>
      <c r="ZJ100" s="42"/>
      <c r="ZK100" s="42"/>
      <c r="ZL100" s="42"/>
      <c r="ZM100" s="42"/>
      <c r="ZN100" s="42"/>
      <c r="ZO100" s="42"/>
      <c r="ZP100" s="42"/>
      <c r="ZQ100" s="42"/>
      <c r="ZR100" s="42"/>
      <c r="ZS100" s="42"/>
      <c r="ZT100" s="42"/>
      <c r="ZU100" s="42"/>
      <c r="ZV100" s="42"/>
      <c r="ZW100" s="42"/>
      <c r="ZX100" s="42"/>
      <c r="ZY100" s="42"/>
      <c r="ZZ100" s="42"/>
      <c r="AAA100" s="42"/>
      <c r="AAB100" s="42"/>
      <c r="AAC100" s="42"/>
      <c r="AAD100" s="42"/>
      <c r="AAE100" s="42"/>
      <c r="AAF100" s="42"/>
      <c r="AAG100" s="42"/>
      <c r="AAH100" s="42"/>
      <c r="AAI100" s="42"/>
      <c r="AAJ100" s="42"/>
      <c r="AAK100" s="42"/>
      <c r="AAL100" s="42"/>
      <c r="AAM100" s="42"/>
      <c r="AAN100" s="42"/>
      <c r="AAO100" s="42"/>
      <c r="AAP100" s="42"/>
      <c r="AAQ100" s="42"/>
      <c r="AAR100" s="42"/>
      <c r="AAS100" s="42"/>
      <c r="AAT100" s="42"/>
      <c r="AAU100" s="42"/>
      <c r="AAV100" s="42"/>
      <c r="AAW100" s="42"/>
      <c r="AAX100" s="42"/>
      <c r="AAY100" s="42"/>
      <c r="AAZ100" s="42"/>
      <c r="ABA100" s="42"/>
      <c r="ABB100" s="42"/>
      <c r="ABC100" s="42"/>
      <c r="ABD100" s="42"/>
      <c r="ABE100" s="42"/>
      <c r="ABF100" s="42"/>
      <c r="ABG100" s="42"/>
      <c r="ABH100" s="42"/>
      <c r="ABI100" s="42"/>
      <c r="ABJ100" s="42"/>
      <c r="ABK100" s="42"/>
      <c r="ABL100" s="42"/>
      <c r="ABM100" s="42"/>
      <c r="ABN100" s="42"/>
      <c r="ABO100" s="42"/>
      <c r="ABP100" s="42"/>
      <c r="ABQ100" s="42"/>
      <c r="ABR100" s="42"/>
      <c r="ABS100" s="42"/>
      <c r="ABT100" s="42"/>
      <c r="ABU100" s="42"/>
      <c r="ABV100" s="42"/>
      <c r="ABW100" s="42"/>
      <c r="ABX100" s="42"/>
      <c r="ABY100" s="42"/>
      <c r="ABZ100" s="42"/>
      <c r="ACA100" s="42"/>
      <c r="ACB100" s="42"/>
      <c r="ACC100" s="42"/>
      <c r="ACD100" s="42"/>
      <c r="ACE100" s="42"/>
      <c r="ACF100" s="42"/>
      <c r="ACG100" s="42"/>
      <c r="ACH100" s="42"/>
      <c r="ACI100" s="42"/>
      <c r="ACJ100" s="42"/>
      <c r="ACK100" s="42"/>
      <c r="ACL100" s="42"/>
      <c r="ACM100" s="42"/>
      <c r="ACN100" s="42"/>
      <c r="ACO100" s="42"/>
      <c r="ACP100" s="42"/>
      <c r="ACQ100" s="42"/>
      <c r="ACR100" s="42"/>
      <c r="ACS100" s="42"/>
      <c r="ACT100" s="42"/>
      <c r="ACU100" s="42"/>
      <c r="ACV100" s="42"/>
      <c r="ACW100" s="42"/>
      <c r="ACX100" s="42"/>
      <c r="ACY100" s="42"/>
      <c r="ACZ100" s="42"/>
      <c r="ADA100" s="42"/>
      <c r="ADB100" s="42"/>
      <c r="ADC100" s="42"/>
      <c r="ADD100" s="42"/>
      <c r="ADE100" s="42"/>
      <c r="ADF100" s="42"/>
      <c r="ADG100" s="42"/>
      <c r="ADH100" s="42"/>
      <c r="ADI100" s="42"/>
      <c r="ADJ100" s="42"/>
      <c r="ADK100" s="42"/>
      <c r="ADL100" s="42"/>
      <c r="ADM100" s="42"/>
      <c r="ADN100" s="42"/>
      <c r="ADO100" s="42"/>
      <c r="ADP100" s="42"/>
      <c r="ADQ100" s="42"/>
      <c r="ADR100" s="42"/>
      <c r="ADS100" s="42"/>
      <c r="ADT100" s="42"/>
      <c r="ADU100" s="42"/>
      <c r="ADV100" s="42"/>
      <c r="ADW100" s="42"/>
      <c r="ADX100" s="42"/>
      <c r="ADY100" s="42"/>
      <c r="ADZ100" s="42"/>
      <c r="AEA100" s="42"/>
      <c r="AEB100" s="42"/>
      <c r="AEC100" s="42"/>
      <c r="AED100" s="42"/>
      <c r="AEE100" s="42"/>
      <c r="AEF100" s="42"/>
      <c r="AEG100" s="42"/>
      <c r="AEH100" s="42"/>
      <c r="AEI100" s="42"/>
      <c r="AEJ100" s="42"/>
      <c r="AEK100" s="42"/>
      <c r="AEL100" s="42"/>
      <c r="AEM100" s="42"/>
      <c r="AEN100" s="42"/>
      <c r="AEO100" s="42"/>
      <c r="AEP100" s="42"/>
      <c r="AEQ100" s="42"/>
      <c r="AER100" s="42"/>
      <c r="AES100" s="42"/>
      <c r="AET100" s="42"/>
      <c r="AEU100" s="42"/>
      <c r="AEV100" s="42"/>
      <c r="AEW100" s="42"/>
      <c r="AEX100" s="42"/>
      <c r="AEY100" s="42"/>
      <c r="AEZ100" s="42"/>
      <c r="AFA100" s="42"/>
      <c r="AFB100" s="42"/>
      <c r="AFC100" s="42"/>
      <c r="AFD100" s="42"/>
      <c r="AFE100" s="42"/>
      <c r="AFF100" s="42"/>
      <c r="AFG100" s="42"/>
      <c r="AFH100" s="42"/>
      <c r="AFI100" s="42"/>
      <c r="AFJ100" s="42"/>
      <c r="AFK100" s="42"/>
      <c r="AFL100" s="42"/>
      <c r="AFM100" s="42"/>
      <c r="AFN100" s="42"/>
      <c r="AFO100" s="42"/>
      <c r="AFP100" s="42"/>
      <c r="AFQ100" s="42"/>
      <c r="AFR100" s="42"/>
      <c r="AFS100" s="42"/>
      <c r="AFT100" s="42"/>
      <c r="AFU100" s="42"/>
      <c r="AFV100" s="42"/>
      <c r="AFW100" s="42"/>
      <c r="AFX100" s="42"/>
      <c r="AFY100" s="42"/>
      <c r="AFZ100" s="42"/>
      <c r="AGA100" s="42"/>
      <c r="AGB100" s="42"/>
      <c r="AGC100" s="42"/>
      <c r="AGD100" s="42"/>
      <c r="AGE100" s="42"/>
      <c r="AGF100" s="42"/>
      <c r="AGG100" s="42"/>
      <c r="AGH100" s="42"/>
      <c r="AGI100" s="42"/>
      <c r="AGJ100" s="42"/>
      <c r="AGK100" s="42"/>
      <c r="AGL100" s="42"/>
      <c r="AGM100" s="42"/>
      <c r="AGN100" s="42"/>
      <c r="AGO100" s="42"/>
      <c r="AGP100" s="42"/>
      <c r="AGQ100" s="42"/>
      <c r="AGR100" s="42"/>
      <c r="AGS100" s="42"/>
      <c r="AGT100" s="42"/>
      <c r="AGU100" s="42"/>
      <c r="AGV100" s="42"/>
      <c r="AGW100" s="42"/>
      <c r="AGX100" s="42"/>
      <c r="AGY100" s="42"/>
      <c r="AGZ100" s="42"/>
      <c r="AHA100" s="42"/>
      <c r="AHB100" s="42"/>
      <c r="AHC100" s="42"/>
      <c r="AHD100" s="42"/>
      <c r="AHE100" s="42"/>
      <c r="AHF100" s="42"/>
      <c r="AHG100" s="42"/>
      <c r="AHH100" s="42"/>
      <c r="AHI100" s="42"/>
      <c r="AHJ100" s="42"/>
      <c r="AHK100" s="42"/>
      <c r="AHL100" s="42"/>
      <c r="AHM100" s="42"/>
      <c r="AHN100" s="42"/>
      <c r="AHO100" s="42"/>
      <c r="AHP100" s="42"/>
      <c r="AHQ100" s="42"/>
      <c r="AHR100" s="42"/>
      <c r="AHS100" s="42"/>
      <c r="AHT100" s="42"/>
      <c r="AHU100" s="42"/>
      <c r="AHV100" s="42"/>
      <c r="AHW100" s="42"/>
      <c r="AHX100" s="42"/>
      <c r="AHY100" s="42"/>
      <c r="AHZ100" s="42"/>
      <c r="AIA100" s="42"/>
      <c r="AIB100" s="42"/>
      <c r="AIC100" s="42"/>
      <c r="AID100" s="42"/>
      <c r="AIE100" s="42"/>
      <c r="AIF100" s="42"/>
      <c r="AIG100" s="42"/>
      <c r="AIH100" s="42"/>
      <c r="AII100" s="42"/>
      <c r="AIJ100" s="42"/>
      <c r="AIK100" s="42"/>
      <c r="AIL100" s="42"/>
      <c r="AIM100" s="42"/>
      <c r="AIN100" s="42"/>
      <c r="AIO100" s="42"/>
      <c r="AIP100" s="42"/>
      <c r="AIQ100" s="42"/>
      <c r="AIR100" s="42"/>
      <c r="AIS100" s="42"/>
      <c r="AIT100" s="42"/>
      <c r="AIU100" s="42"/>
      <c r="AIV100" s="42"/>
      <c r="AIW100" s="42"/>
      <c r="AIX100" s="42"/>
      <c r="AIY100" s="42"/>
      <c r="AIZ100" s="42"/>
      <c r="AJA100" s="42"/>
      <c r="AJB100" s="42"/>
      <c r="AJC100" s="42"/>
      <c r="AJD100" s="42"/>
      <c r="AJE100" s="42"/>
      <c r="AJF100" s="42"/>
      <c r="AJG100" s="42"/>
      <c r="AJH100" s="42"/>
      <c r="AJI100" s="42"/>
      <c r="AJJ100" s="42"/>
      <c r="AJK100" s="42"/>
      <c r="AJL100" s="42"/>
      <c r="AJM100" s="42"/>
      <c r="AJN100" s="42"/>
      <c r="AJO100" s="42"/>
      <c r="AJP100" s="42"/>
      <c r="AJQ100" s="42"/>
      <c r="AJR100" s="42"/>
      <c r="AJS100" s="42"/>
      <c r="AJT100" s="42"/>
      <c r="AJU100" s="42"/>
      <c r="AJV100" s="42"/>
      <c r="AJW100" s="42"/>
      <c r="AJX100" s="42"/>
      <c r="AJY100" s="42"/>
      <c r="AJZ100" s="42"/>
      <c r="AKA100" s="42"/>
      <c r="AKB100" s="42"/>
      <c r="AKC100" s="42"/>
      <c r="AKD100" s="42"/>
      <c r="AKE100" s="42"/>
      <c r="AKF100" s="42"/>
      <c r="AKG100" s="42"/>
      <c r="AKH100" s="42"/>
      <c r="AKI100" s="42"/>
      <c r="AKJ100" s="42"/>
      <c r="AKK100" s="42"/>
      <c r="AKL100" s="42"/>
      <c r="AKM100" s="42"/>
      <c r="AKN100" s="42"/>
      <c r="AKO100" s="42"/>
      <c r="AKP100" s="42"/>
      <c r="AKQ100" s="42"/>
      <c r="AKR100" s="42"/>
      <c r="AKS100" s="42"/>
      <c r="AKT100" s="42"/>
      <c r="AKU100" s="42"/>
      <c r="AKV100" s="42"/>
      <c r="AKW100" s="42"/>
      <c r="AKX100" s="42"/>
      <c r="AKY100" s="42"/>
      <c r="AKZ100" s="42"/>
      <c r="ALA100" s="42"/>
      <c r="ALB100" s="42"/>
      <c r="ALC100" s="42"/>
      <c r="ALD100" s="42"/>
      <c r="ALE100" s="42"/>
      <c r="ALF100" s="42"/>
      <c r="ALG100" s="42"/>
      <c r="ALH100" s="42"/>
      <c r="ALI100" s="42"/>
      <c r="ALJ100" s="42"/>
      <c r="ALK100" s="42"/>
      <c r="ALL100" s="42"/>
      <c r="ALM100" s="42"/>
      <c r="ALN100" s="42"/>
      <c r="ALO100" s="42"/>
      <c r="ALP100" s="42"/>
      <c r="ALQ100" s="42"/>
      <c r="ALR100" s="42"/>
      <c r="ALS100" s="42"/>
      <c r="ALT100" s="42"/>
      <c r="ALU100" s="42"/>
      <c r="ALV100" s="42"/>
      <c r="ALW100" s="42"/>
      <c r="ALX100" s="42"/>
      <c r="ALY100" s="42"/>
      <c r="ALZ100" s="42"/>
      <c r="AMA100" s="42"/>
      <c r="AMB100" s="42"/>
      <c r="AMC100" s="42"/>
      <c r="AMD100" s="42"/>
      <c r="AME100" s="42"/>
      <c r="AMF100" s="42"/>
      <c r="AMG100" s="42"/>
      <c r="AMH100" s="42"/>
      <c r="AMI100" s="42"/>
      <c r="AMJ100" s="42"/>
      <c r="AMK100" s="42"/>
      <c r="AML100" s="42"/>
      <c r="AMM100" s="42"/>
      <c r="AMN100" s="42"/>
      <c r="AMO100" s="42"/>
      <c r="AMP100" s="42"/>
      <c r="AMQ100" s="42"/>
      <c r="AMR100" s="42"/>
      <c r="AMS100" s="42"/>
      <c r="AMT100" s="42"/>
      <c r="AMU100" s="42"/>
      <c r="AMV100" s="42"/>
      <c r="AMW100" s="42"/>
      <c r="AMX100" s="42"/>
      <c r="AMY100" s="42"/>
      <c r="AMZ100" s="42"/>
      <c r="ANA100" s="42"/>
      <c r="ANB100" s="42"/>
      <c r="ANC100" s="42"/>
      <c r="AND100" s="42"/>
      <c r="ANE100" s="42"/>
      <c r="ANF100" s="42"/>
      <c r="ANG100" s="42"/>
      <c r="ANH100" s="42"/>
      <c r="ANI100" s="42"/>
      <c r="ANJ100" s="42"/>
      <c r="ANK100" s="42"/>
      <c r="ANL100" s="42"/>
      <c r="ANM100" s="42"/>
      <c r="ANN100" s="42"/>
      <c r="ANO100" s="42"/>
      <c r="ANP100" s="42"/>
      <c r="ANQ100" s="42"/>
      <c r="ANR100" s="42"/>
      <c r="ANS100" s="42"/>
      <c r="ANT100" s="42"/>
      <c r="ANU100" s="42"/>
      <c r="ANV100" s="42"/>
      <c r="ANW100" s="42"/>
      <c r="ANX100" s="42"/>
      <c r="ANY100" s="42"/>
      <c r="ANZ100" s="42"/>
      <c r="AOA100" s="42"/>
      <c r="AOB100" s="42"/>
      <c r="AOC100" s="42"/>
      <c r="AOD100" s="42"/>
      <c r="AOE100" s="42"/>
      <c r="AOF100" s="42"/>
      <c r="AOG100" s="42"/>
      <c r="AOH100" s="42"/>
      <c r="AOI100" s="42"/>
      <c r="AOJ100" s="42"/>
      <c r="AOK100" s="42"/>
      <c r="AOL100" s="42"/>
      <c r="AOM100" s="42"/>
      <c r="AON100" s="42"/>
      <c r="AOO100" s="42"/>
      <c r="AOP100" s="42"/>
      <c r="AOQ100" s="42"/>
      <c r="AOR100" s="42"/>
      <c r="AOS100" s="42"/>
      <c r="AOT100" s="42"/>
      <c r="AOU100" s="42"/>
      <c r="AOV100" s="42"/>
      <c r="AOW100" s="42"/>
      <c r="AOX100" s="42"/>
      <c r="AOY100" s="42"/>
      <c r="AOZ100" s="42"/>
      <c r="APA100" s="42"/>
      <c r="APB100" s="42"/>
      <c r="APC100" s="42"/>
      <c r="APD100" s="42"/>
      <c r="APE100" s="42"/>
      <c r="APF100" s="42"/>
      <c r="APG100" s="42"/>
      <c r="APH100" s="42"/>
      <c r="API100" s="42"/>
      <c r="APJ100" s="42"/>
      <c r="APK100" s="42"/>
      <c r="APL100" s="42"/>
      <c r="APM100" s="42"/>
      <c r="APN100" s="42"/>
      <c r="APO100" s="42"/>
      <c r="APP100" s="42"/>
      <c r="APQ100" s="42"/>
      <c r="APR100" s="42"/>
      <c r="APS100" s="42"/>
      <c r="APT100" s="42"/>
      <c r="APU100" s="42"/>
      <c r="APV100" s="42"/>
      <c r="APW100" s="42"/>
      <c r="APX100" s="42"/>
      <c r="APY100" s="42"/>
      <c r="APZ100" s="42"/>
      <c r="AQA100" s="42"/>
      <c r="AQB100" s="42"/>
      <c r="AQC100" s="42"/>
      <c r="AQD100" s="42"/>
      <c r="AQE100" s="42"/>
      <c r="AQF100" s="42"/>
      <c r="AQG100" s="42"/>
      <c r="AQH100" s="42"/>
      <c r="AQI100" s="42"/>
      <c r="AQJ100" s="42"/>
      <c r="AQK100" s="42"/>
      <c r="AQL100" s="42"/>
      <c r="AQM100" s="42"/>
      <c r="AQN100" s="42"/>
      <c r="AQO100" s="42"/>
      <c r="AQP100" s="42"/>
      <c r="AQQ100" s="42"/>
      <c r="AQR100" s="42"/>
      <c r="AQS100" s="42"/>
      <c r="AQT100" s="42"/>
      <c r="AQU100" s="42"/>
      <c r="AQV100" s="42"/>
      <c r="AQW100" s="42"/>
      <c r="AQX100" s="42"/>
      <c r="AQY100" s="42"/>
      <c r="AQZ100" s="42"/>
      <c r="ARA100" s="42"/>
      <c r="ARB100" s="42"/>
      <c r="ARC100" s="42"/>
      <c r="ARD100" s="42"/>
      <c r="ARE100" s="42"/>
      <c r="ARF100" s="42"/>
      <c r="ARG100" s="42"/>
      <c r="ARH100" s="42"/>
      <c r="ARI100" s="42"/>
      <c r="ARJ100" s="42"/>
      <c r="ARK100" s="42"/>
      <c r="ARL100" s="42"/>
      <c r="ARM100" s="42"/>
      <c r="ARN100" s="42"/>
      <c r="ARO100" s="42"/>
      <c r="ARP100" s="42"/>
      <c r="ARQ100" s="42"/>
      <c r="ARR100" s="42"/>
      <c r="ARS100" s="42"/>
      <c r="ART100" s="42"/>
      <c r="ARU100" s="42"/>
      <c r="ARV100" s="42"/>
      <c r="ARW100" s="42"/>
      <c r="ARX100" s="42"/>
      <c r="ARY100" s="42"/>
      <c r="ARZ100" s="42"/>
      <c r="ASA100" s="42"/>
      <c r="ASB100" s="42"/>
      <c r="ASC100" s="42"/>
      <c r="ASD100" s="42"/>
      <c r="ASE100" s="42"/>
      <c r="ASF100" s="42"/>
      <c r="ASG100" s="42"/>
      <c r="ASH100" s="42"/>
      <c r="ASI100" s="42"/>
      <c r="ASJ100" s="42"/>
      <c r="ASK100" s="42"/>
      <c r="ASL100" s="42"/>
      <c r="ASM100" s="42"/>
      <c r="ASN100" s="42"/>
      <c r="ASO100" s="42"/>
      <c r="ASP100" s="42"/>
      <c r="ASQ100" s="42"/>
      <c r="ASR100" s="42"/>
      <c r="ASS100" s="42"/>
      <c r="AST100" s="42"/>
      <c r="ASU100" s="42"/>
      <c r="ASV100" s="42"/>
      <c r="ASW100" s="42"/>
      <c r="ASX100" s="42"/>
      <c r="ASY100" s="42"/>
      <c r="ASZ100" s="42"/>
      <c r="ATA100" s="42"/>
      <c r="ATB100" s="42"/>
      <c r="ATC100" s="42"/>
      <c r="ATD100" s="42"/>
      <c r="ATE100" s="42"/>
      <c r="ATF100" s="42"/>
      <c r="ATG100" s="42"/>
      <c r="ATH100" s="42"/>
      <c r="ATI100" s="42"/>
      <c r="ATJ100" s="42"/>
      <c r="ATK100" s="42"/>
      <c r="ATL100" s="42"/>
      <c r="ATM100" s="42"/>
      <c r="ATN100" s="42"/>
      <c r="ATO100" s="42"/>
      <c r="ATP100" s="42"/>
      <c r="ATQ100" s="42"/>
      <c r="ATR100" s="42"/>
      <c r="ATS100" s="42"/>
      <c r="ATT100" s="42"/>
      <c r="ATU100" s="42"/>
      <c r="ATV100" s="42"/>
      <c r="ATW100" s="42"/>
      <c r="ATX100" s="42"/>
      <c r="ATY100" s="42"/>
      <c r="ATZ100" s="42"/>
      <c r="AUA100" s="42"/>
      <c r="AUB100" s="42"/>
      <c r="AUC100" s="42"/>
      <c r="AUD100" s="42"/>
      <c r="AUE100" s="42"/>
      <c r="AUF100" s="42"/>
      <c r="AUG100" s="42"/>
      <c r="AUH100" s="42"/>
      <c r="AUI100" s="42"/>
      <c r="AUJ100" s="42"/>
      <c r="AUK100" s="42"/>
      <c r="AUL100" s="42"/>
      <c r="AUM100" s="42"/>
      <c r="AUN100" s="42"/>
      <c r="AUO100" s="42"/>
      <c r="AUP100" s="42"/>
      <c r="AUQ100" s="42"/>
      <c r="AUR100" s="42"/>
      <c r="AUS100" s="42"/>
      <c r="AUT100" s="42"/>
      <c r="AUU100" s="42"/>
      <c r="AUV100" s="42"/>
      <c r="AUW100" s="42"/>
      <c r="AUX100" s="42"/>
      <c r="AUY100" s="42"/>
      <c r="AUZ100" s="42"/>
      <c r="AVA100" s="42"/>
      <c r="AVB100" s="42"/>
      <c r="AVC100" s="42"/>
      <c r="AVD100" s="42"/>
      <c r="AVE100" s="42"/>
      <c r="AVF100" s="42"/>
      <c r="AVG100" s="42"/>
      <c r="AVH100" s="42"/>
      <c r="AVI100" s="42"/>
      <c r="AVJ100" s="42"/>
      <c r="AVK100" s="42"/>
      <c r="AVL100" s="42"/>
      <c r="AVM100" s="42"/>
      <c r="AVN100" s="42"/>
      <c r="AVO100" s="42"/>
      <c r="AVP100" s="42"/>
      <c r="AVQ100" s="42"/>
      <c r="AVR100" s="42"/>
      <c r="AVS100" s="42"/>
      <c r="AVT100" s="42"/>
      <c r="AVU100" s="42"/>
      <c r="AVV100" s="42"/>
      <c r="AVW100" s="42"/>
      <c r="AVX100" s="42"/>
      <c r="AVY100" s="42"/>
      <c r="AVZ100" s="42"/>
      <c r="AWA100" s="42"/>
      <c r="AWB100" s="42"/>
      <c r="AWC100" s="42"/>
      <c r="AWD100" s="42"/>
      <c r="AWE100" s="42"/>
      <c r="AWF100" s="42"/>
      <c r="AWG100" s="42"/>
      <c r="AWH100" s="42"/>
      <c r="AWI100" s="42"/>
      <c r="AWJ100" s="42"/>
      <c r="AWK100" s="42"/>
      <c r="AWL100" s="42"/>
      <c r="AWM100" s="42"/>
      <c r="AWN100" s="42"/>
      <c r="AWO100" s="42"/>
      <c r="AWP100" s="42"/>
      <c r="AWQ100" s="42"/>
      <c r="AWR100" s="42"/>
      <c r="AWS100" s="42"/>
      <c r="AWT100" s="42"/>
      <c r="AWU100" s="42"/>
      <c r="AWV100" s="42"/>
      <c r="AWW100" s="42"/>
      <c r="AWX100" s="42"/>
      <c r="AWY100" s="42"/>
      <c r="AWZ100" s="42"/>
      <c r="AXA100" s="42"/>
      <c r="AXB100" s="42"/>
      <c r="AXC100" s="42"/>
      <c r="AXD100" s="42"/>
      <c r="AXE100" s="42"/>
      <c r="AXF100" s="42"/>
      <c r="AXG100" s="42"/>
      <c r="AXH100" s="42"/>
      <c r="AXI100" s="42"/>
      <c r="AXJ100" s="42"/>
      <c r="AXK100" s="42"/>
      <c r="AXL100" s="42"/>
      <c r="AXM100" s="42"/>
      <c r="AXN100" s="42"/>
      <c r="AXO100" s="42"/>
      <c r="AXP100" s="42"/>
      <c r="AXQ100" s="42"/>
      <c r="AXR100" s="42"/>
      <c r="AXS100" s="42"/>
      <c r="AXT100" s="42"/>
      <c r="AXU100" s="42"/>
      <c r="AXV100" s="42"/>
      <c r="AXW100" s="42"/>
      <c r="AXX100" s="42"/>
      <c r="AXY100" s="42"/>
      <c r="AXZ100" s="42"/>
      <c r="AYA100" s="42"/>
      <c r="AYB100" s="42"/>
      <c r="AYC100" s="42"/>
      <c r="AYD100" s="42"/>
      <c r="AYE100" s="42"/>
      <c r="AYF100" s="42"/>
      <c r="AYG100" s="42"/>
      <c r="AYH100" s="42"/>
      <c r="AYI100" s="42"/>
      <c r="AYJ100" s="42"/>
      <c r="AYK100" s="42"/>
      <c r="AYL100" s="42"/>
      <c r="AYM100" s="42"/>
      <c r="AYN100" s="42"/>
      <c r="AYO100" s="42"/>
      <c r="AYP100" s="42"/>
      <c r="AYQ100" s="42"/>
      <c r="AYR100" s="42"/>
      <c r="AYS100" s="42"/>
      <c r="AYT100" s="42"/>
      <c r="AYU100" s="42"/>
      <c r="AYV100" s="42"/>
      <c r="AYW100" s="42"/>
      <c r="AYX100" s="42"/>
      <c r="AYY100" s="42"/>
      <c r="AYZ100" s="42"/>
      <c r="AZA100" s="42"/>
      <c r="AZB100" s="42"/>
      <c r="AZC100" s="42"/>
      <c r="AZD100" s="42"/>
      <c r="AZE100" s="42"/>
      <c r="AZF100" s="42"/>
      <c r="AZG100" s="42"/>
      <c r="AZH100" s="42"/>
      <c r="AZI100" s="42"/>
      <c r="AZJ100" s="42"/>
      <c r="AZK100" s="42"/>
      <c r="AZL100" s="42"/>
      <c r="AZM100" s="42"/>
      <c r="AZN100" s="42"/>
      <c r="AZO100" s="42"/>
      <c r="AZP100" s="42"/>
      <c r="AZQ100" s="42"/>
      <c r="AZR100" s="42"/>
      <c r="AZS100" s="42"/>
      <c r="AZT100" s="42"/>
      <c r="AZU100" s="42"/>
      <c r="AZV100" s="42"/>
      <c r="AZW100" s="42"/>
      <c r="AZX100" s="42"/>
      <c r="AZY100" s="42"/>
      <c r="AZZ100" s="42"/>
      <c r="BAA100" s="42"/>
      <c r="BAB100" s="42"/>
      <c r="BAC100" s="42"/>
      <c r="BAD100" s="42"/>
      <c r="BAE100" s="42"/>
      <c r="BAF100" s="42"/>
      <c r="BAG100" s="42"/>
      <c r="BAH100" s="42"/>
      <c r="BAI100" s="42"/>
      <c r="BAJ100" s="42"/>
      <c r="BAK100" s="42"/>
      <c r="BAL100" s="42"/>
      <c r="BAM100" s="42"/>
      <c r="BAN100" s="42"/>
      <c r="BAO100" s="42"/>
      <c r="BAP100" s="42"/>
      <c r="BAQ100" s="42"/>
      <c r="BAR100" s="42"/>
      <c r="BAS100" s="42"/>
      <c r="BAT100" s="42"/>
      <c r="BAU100" s="42"/>
      <c r="BAV100" s="42"/>
      <c r="BAW100" s="42"/>
      <c r="BAX100" s="42"/>
      <c r="BAY100" s="42"/>
      <c r="BAZ100" s="42"/>
      <c r="BBA100" s="42"/>
      <c r="BBB100" s="42"/>
      <c r="BBC100" s="42"/>
      <c r="BBD100" s="42"/>
      <c r="BBE100" s="42"/>
      <c r="BBF100" s="42"/>
      <c r="BBG100" s="42"/>
      <c r="BBH100" s="42"/>
      <c r="BBI100" s="42"/>
      <c r="BBJ100" s="42"/>
      <c r="BBK100" s="42"/>
      <c r="BBL100" s="42"/>
      <c r="BBM100" s="42"/>
      <c r="BBN100" s="42"/>
      <c r="BBO100" s="42"/>
      <c r="BBP100" s="42"/>
      <c r="BBQ100" s="42"/>
      <c r="BBR100" s="42"/>
      <c r="BBS100" s="42"/>
      <c r="BBT100" s="42"/>
      <c r="BBU100" s="42"/>
      <c r="BBV100" s="42"/>
      <c r="BBW100" s="42"/>
      <c r="BBX100" s="42"/>
      <c r="BBY100" s="42"/>
      <c r="BBZ100" s="42"/>
      <c r="BCA100" s="42"/>
      <c r="BCB100" s="42"/>
      <c r="BCC100" s="42"/>
      <c r="BCD100" s="42"/>
      <c r="BCE100" s="42"/>
      <c r="BCF100" s="42"/>
      <c r="BCG100" s="42"/>
      <c r="BCH100" s="42"/>
      <c r="BCI100" s="42"/>
      <c r="BCJ100" s="42"/>
      <c r="BCK100" s="42"/>
      <c r="BCL100" s="42"/>
      <c r="BCM100" s="42"/>
      <c r="BCN100" s="42"/>
      <c r="BCO100" s="42"/>
      <c r="BCP100" s="42"/>
      <c r="BCQ100" s="42"/>
      <c r="BCR100" s="42"/>
      <c r="BCS100" s="42"/>
      <c r="BCT100" s="42"/>
      <c r="BCU100" s="42"/>
      <c r="BCV100" s="42"/>
      <c r="BCW100" s="42"/>
      <c r="BCX100" s="42"/>
      <c r="BCY100" s="42"/>
      <c r="BCZ100" s="42"/>
      <c r="BDA100" s="42"/>
      <c r="BDB100" s="42"/>
      <c r="BDC100" s="42"/>
      <c r="BDD100" s="42"/>
      <c r="BDE100" s="42"/>
      <c r="BDF100" s="42"/>
      <c r="BDG100" s="42"/>
      <c r="BDH100" s="42"/>
      <c r="BDI100" s="42"/>
      <c r="BDJ100" s="42"/>
      <c r="BDK100" s="42"/>
      <c r="BDL100" s="42"/>
      <c r="BDM100" s="42"/>
      <c r="BDN100" s="42"/>
      <c r="BDO100" s="42"/>
      <c r="BDP100" s="42"/>
      <c r="BDQ100" s="42"/>
      <c r="BDR100" s="42"/>
      <c r="BDS100" s="42"/>
      <c r="BDT100" s="42"/>
      <c r="BDU100" s="42"/>
      <c r="BDV100" s="42"/>
      <c r="BDW100" s="42"/>
      <c r="BDX100" s="42"/>
      <c r="BDY100" s="42"/>
      <c r="BDZ100" s="42"/>
      <c r="BEA100" s="42"/>
      <c r="BEB100" s="42"/>
      <c r="BEC100" s="42"/>
      <c r="BED100" s="42"/>
      <c r="BEE100" s="42"/>
      <c r="BEF100" s="42"/>
      <c r="BEG100" s="42"/>
      <c r="BEH100" s="42"/>
      <c r="BEI100" s="42"/>
      <c r="BEJ100" s="42"/>
      <c r="BEK100" s="42"/>
      <c r="BEL100" s="42"/>
      <c r="BEM100" s="42"/>
      <c r="BEN100" s="42"/>
      <c r="BEO100" s="42"/>
      <c r="BEP100" s="42"/>
      <c r="BEQ100" s="42"/>
      <c r="BER100" s="42"/>
      <c r="BES100" s="42"/>
      <c r="BET100" s="42"/>
      <c r="BEU100" s="42"/>
      <c r="BEV100" s="42"/>
      <c r="BEW100" s="42"/>
      <c r="BEX100" s="42"/>
      <c r="BEY100" s="42"/>
      <c r="BEZ100" s="42"/>
      <c r="BFA100" s="42"/>
      <c r="BFB100" s="42"/>
      <c r="BFC100" s="42"/>
      <c r="BFD100" s="42"/>
      <c r="BFE100" s="42"/>
      <c r="BFF100" s="42"/>
      <c r="BFG100" s="42"/>
      <c r="BFH100" s="42"/>
      <c r="BFI100" s="42"/>
      <c r="BFJ100" s="42"/>
      <c r="BFK100" s="42"/>
      <c r="BFL100" s="42"/>
      <c r="BFM100" s="42"/>
      <c r="BFN100" s="42"/>
      <c r="BFO100" s="42"/>
      <c r="BFP100" s="42"/>
      <c r="BFQ100" s="42"/>
      <c r="BFR100" s="42"/>
      <c r="BFS100" s="42"/>
      <c r="BFT100" s="42"/>
      <c r="BFU100" s="42"/>
      <c r="BFV100" s="42"/>
      <c r="BFW100" s="42"/>
      <c r="BFX100" s="42"/>
      <c r="BFY100" s="42"/>
      <c r="BFZ100" s="42"/>
      <c r="BGA100" s="42"/>
      <c r="BGB100" s="42"/>
      <c r="BGC100" s="42"/>
      <c r="BGD100" s="42"/>
      <c r="BGE100" s="42"/>
      <c r="BGF100" s="42"/>
      <c r="BGG100" s="42"/>
      <c r="BGH100" s="42"/>
      <c r="BGI100" s="42"/>
      <c r="BGJ100" s="42"/>
      <c r="BGK100" s="42"/>
      <c r="BGL100" s="42"/>
      <c r="BGM100" s="42"/>
      <c r="BGN100" s="42"/>
      <c r="BGO100" s="42"/>
      <c r="BGP100" s="42"/>
      <c r="BGQ100" s="42"/>
      <c r="BGR100" s="42"/>
      <c r="BGS100" s="42"/>
      <c r="BGT100" s="42"/>
      <c r="BGU100" s="42"/>
      <c r="BGV100" s="42"/>
      <c r="BGW100" s="42"/>
      <c r="BGX100" s="42"/>
      <c r="BGY100" s="42"/>
      <c r="BGZ100" s="42"/>
      <c r="BHA100" s="42"/>
      <c r="BHB100" s="42"/>
      <c r="BHC100" s="42"/>
      <c r="BHD100" s="42"/>
      <c r="BHE100" s="42"/>
      <c r="BHF100" s="42"/>
      <c r="BHG100" s="42"/>
      <c r="BHH100" s="42"/>
      <c r="BHI100" s="42"/>
      <c r="BHJ100" s="42"/>
      <c r="BHK100" s="42"/>
      <c r="BHL100" s="42"/>
      <c r="BHM100" s="42"/>
      <c r="BHN100" s="42"/>
      <c r="BHO100" s="42"/>
      <c r="BHP100" s="42"/>
      <c r="BHQ100" s="42"/>
      <c r="BHR100" s="42"/>
      <c r="BHS100" s="42"/>
      <c r="BHT100" s="42"/>
      <c r="BHU100" s="42"/>
      <c r="BHV100" s="42"/>
      <c r="BHW100" s="42"/>
      <c r="BHX100" s="42"/>
      <c r="BHY100" s="42"/>
      <c r="BHZ100" s="42"/>
      <c r="BIA100" s="42"/>
      <c r="BIB100" s="42"/>
      <c r="BIC100" s="42"/>
      <c r="BID100" s="42"/>
      <c r="BIE100" s="42"/>
      <c r="BIF100" s="42"/>
      <c r="BIG100" s="42"/>
      <c r="BIH100" s="42"/>
      <c r="BII100" s="42"/>
      <c r="BIJ100" s="42"/>
      <c r="BIK100" s="42"/>
      <c r="BIL100" s="42"/>
      <c r="BIM100" s="42"/>
      <c r="BIN100" s="42"/>
      <c r="BIO100" s="42"/>
      <c r="BIP100" s="42"/>
      <c r="BIQ100" s="42"/>
      <c r="BIR100" s="42"/>
      <c r="BIS100" s="42"/>
      <c r="BIT100" s="42"/>
      <c r="BIU100" s="42"/>
      <c r="BIV100" s="42"/>
      <c r="BIW100" s="42"/>
      <c r="BIX100" s="42"/>
      <c r="BIY100" s="42"/>
      <c r="BIZ100" s="42"/>
      <c r="BJA100" s="42"/>
      <c r="BJB100" s="42"/>
      <c r="BJC100" s="42"/>
      <c r="BJD100" s="42"/>
      <c r="BJE100" s="42"/>
      <c r="BJF100" s="42"/>
      <c r="BJG100" s="42"/>
      <c r="BJH100" s="42"/>
      <c r="BJI100" s="42"/>
      <c r="BJJ100" s="42"/>
      <c r="BJK100" s="42"/>
      <c r="BJL100" s="42"/>
      <c r="BJM100" s="42"/>
      <c r="BJN100" s="42"/>
      <c r="BJO100" s="42"/>
      <c r="BJP100" s="42"/>
      <c r="BJQ100" s="42"/>
      <c r="BJR100" s="42"/>
      <c r="BJS100" s="42"/>
      <c r="BJT100" s="42"/>
      <c r="BJU100" s="42"/>
      <c r="BJV100" s="42"/>
      <c r="BJW100" s="42"/>
      <c r="BJX100" s="42"/>
      <c r="BJY100" s="42"/>
      <c r="BJZ100" s="42"/>
      <c r="BKA100" s="42"/>
      <c r="BKB100" s="42"/>
      <c r="BKC100" s="42"/>
      <c r="BKD100" s="42"/>
      <c r="BKE100" s="42"/>
      <c r="BKF100" s="42"/>
      <c r="BKG100" s="42"/>
      <c r="BKH100" s="42"/>
      <c r="BKI100" s="42"/>
      <c r="BKJ100" s="42"/>
      <c r="BKK100" s="42"/>
      <c r="BKL100" s="42"/>
      <c r="BKM100" s="42"/>
      <c r="BKN100" s="42"/>
      <c r="BKO100" s="42"/>
      <c r="BKP100" s="42"/>
      <c r="BKQ100" s="42"/>
      <c r="BKR100" s="42"/>
      <c r="BKS100" s="42"/>
      <c r="BKT100" s="42"/>
      <c r="BKU100" s="42"/>
      <c r="BKV100" s="42"/>
      <c r="BKW100" s="42"/>
      <c r="BKX100" s="42"/>
      <c r="BKY100" s="42"/>
      <c r="BKZ100" s="42"/>
      <c r="BLA100" s="42"/>
      <c r="BLB100" s="42"/>
      <c r="BLC100" s="42"/>
      <c r="BLD100" s="42"/>
      <c r="BLE100" s="42"/>
      <c r="BLF100" s="42"/>
      <c r="BLG100" s="42"/>
      <c r="BLH100" s="42"/>
      <c r="BLI100" s="42"/>
      <c r="BLJ100" s="42"/>
      <c r="BLK100" s="42"/>
      <c r="BLL100" s="42"/>
      <c r="BLM100" s="42"/>
      <c r="BLN100" s="42"/>
      <c r="BLO100" s="42"/>
      <c r="BLP100" s="42"/>
      <c r="BLQ100" s="42"/>
      <c r="BLR100" s="42"/>
      <c r="BLS100" s="42"/>
      <c r="BLT100" s="42"/>
      <c r="BLU100" s="42"/>
      <c r="BLV100" s="42"/>
      <c r="BLW100" s="42"/>
      <c r="BLX100" s="42"/>
      <c r="BLY100" s="42"/>
      <c r="BLZ100" s="42"/>
      <c r="BMA100" s="42"/>
      <c r="BMB100" s="42"/>
      <c r="BMC100" s="42"/>
      <c r="BMD100" s="42"/>
      <c r="BME100" s="42"/>
      <c r="BMF100" s="42"/>
      <c r="BMG100" s="42"/>
      <c r="BMH100" s="42"/>
      <c r="BMI100" s="42"/>
      <c r="BMJ100" s="42"/>
      <c r="BMK100" s="42"/>
      <c r="BML100" s="42"/>
      <c r="BMM100" s="42"/>
      <c r="BMN100" s="42"/>
      <c r="BMO100" s="42"/>
      <c r="BMP100" s="42"/>
      <c r="BMQ100" s="42"/>
      <c r="BMR100" s="42"/>
      <c r="BMS100" s="42"/>
      <c r="BMT100" s="42"/>
      <c r="BMU100" s="42"/>
      <c r="BMV100" s="42"/>
      <c r="BMW100" s="42"/>
      <c r="BMX100" s="42"/>
      <c r="BMY100" s="42"/>
      <c r="BMZ100" s="42"/>
      <c r="BNA100" s="42"/>
      <c r="BNB100" s="42"/>
      <c r="BNC100" s="42"/>
      <c r="BND100" s="42"/>
      <c r="BNE100" s="42"/>
      <c r="BNF100" s="42"/>
      <c r="BNG100" s="42"/>
      <c r="BNH100" s="42"/>
      <c r="BNI100" s="42"/>
      <c r="BNJ100" s="42"/>
      <c r="BNK100" s="42"/>
      <c r="BNL100" s="42"/>
      <c r="BNM100" s="42"/>
      <c r="BNN100" s="42"/>
      <c r="BNO100" s="42"/>
      <c r="BNP100" s="42"/>
      <c r="BNQ100" s="42"/>
      <c r="BNR100" s="42"/>
      <c r="BNS100" s="42"/>
      <c r="BNT100" s="42"/>
      <c r="BNU100" s="42"/>
      <c r="BNV100" s="42"/>
      <c r="BNW100" s="42"/>
      <c r="BNX100" s="42"/>
      <c r="BNY100" s="42"/>
      <c r="BNZ100" s="42"/>
      <c r="BOA100" s="42"/>
      <c r="BOB100" s="42"/>
      <c r="BOC100" s="42"/>
      <c r="BOD100" s="42"/>
      <c r="BOE100" s="42"/>
      <c r="BOF100" s="42"/>
      <c r="BOG100" s="42"/>
      <c r="BOH100" s="42"/>
      <c r="BOI100" s="42"/>
      <c r="BOJ100" s="42"/>
      <c r="BOK100" s="42"/>
      <c r="BOL100" s="42"/>
      <c r="BOM100" s="42"/>
      <c r="BON100" s="42"/>
      <c r="BOO100" s="42"/>
      <c r="BOP100" s="42"/>
      <c r="BOQ100" s="42"/>
      <c r="BOR100" s="42"/>
      <c r="BOS100" s="42"/>
      <c r="BOT100" s="42"/>
      <c r="BOU100" s="42"/>
      <c r="BOV100" s="42"/>
      <c r="BOW100" s="42"/>
      <c r="BOX100" s="42"/>
      <c r="BOY100" s="42"/>
      <c r="BOZ100" s="42"/>
      <c r="BPA100" s="42"/>
      <c r="BPB100" s="42"/>
      <c r="BPC100" s="42"/>
      <c r="BPD100" s="42"/>
      <c r="BPE100" s="42"/>
      <c r="BPF100" s="42"/>
      <c r="BPG100" s="42"/>
      <c r="BPH100" s="42"/>
      <c r="BPI100" s="42"/>
      <c r="BPJ100" s="42"/>
      <c r="BPK100" s="42"/>
      <c r="BPL100" s="42"/>
      <c r="BPM100" s="42"/>
      <c r="BPN100" s="42"/>
      <c r="BPO100" s="42"/>
      <c r="BPP100" s="42"/>
      <c r="BPQ100" s="42"/>
      <c r="BPR100" s="42"/>
      <c r="BPS100" s="42"/>
      <c r="BPT100" s="42"/>
      <c r="BPU100" s="42"/>
      <c r="BPV100" s="42"/>
      <c r="BPW100" s="42"/>
      <c r="BPX100" s="42"/>
      <c r="BPY100" s="42"/>
      <c r="BPZ100" s="42"/>
      <c r="BQA100" s="42"/>
      <c r="BQB100" s="42"/>
      <c r="BQC100" s="42"/>
      <c r="BQD100" s="42"/>
      <c r="BQE100" s="42"/>
      <c r="BQF100" s="42"/>
      <c r="BQG100" s="42"/>
      <c r="BQH100" s="42"/>
      <c r="BQI100" s="42"/>
      <c r="BQJ100" s="42"/>
      <c r="BQK100" s="42"/>
      <c r="BQL100" s="42"/>
      <c r="BQM100" s="42"/>
      <c r="BQN100" s="42"/>
      <c r="BQO100" s="42"/>
      <c r="BQP100" s="42"/>
      <c r="BQQ100" s="42"/>
      <c r="BQR100" s="42"/>
      <c r="BQS100" s="42"/>
      <c r="BQT100" s="42"/>
      <c r="BQU100" s="42"/>
      <c r="BQV100" s="42"/>
      <c r="BQW100" s="42"/>
      <c r="BQX100" s="42"/>
      <c r="BQY100" s="42"/>
      <c r="BQZ100" s="42"/>
      <c r="BRA100" s="42"/>
      <c r="BRB100" s="42"/>
      <c r="BRC100" s="42"/>
      <c r="BRD100" s="42"/>
      <c r="BRE100" s="42"/>
      <c r="BRF100" s="42"/>
      <c r="BRG100" s="42"/>
      <c r="BRH100" s="42"/>
      <c r="BRI100" s="42"/>
      <c r="BRJ100" s="42"/>
      <c r="BRK100" s="42"/>
      <c r="BRL100" s="42"/>
      <c r="BRM100" s="42"/>
      <c r="BRN100" s="42"/>
      <c r="BRO100" s="42"/>
      <c r="BRP100" s="42"/>
      <c r="BRQ100" s="42"/>
      <c r="BRR100" s="42"/>
      <c r="BRS100" s="42"/>
      <c r="BRT100" s="42"/>
      <c r="BRU100" s="42"/>
      <c r="BRV100" s="42"/>
      <c r="BRW100" s="42"/>
      <c r="BRX100" s="42"/>
      <c r="BRY100" s="42"/>
      <c r="BRZ100" s="42"/>
      <c r="BSA100" s="42"/>
      <c r="BSB100" s="42"/>
      <c r="BSC100" s="42"/>
      <c r="BSD100" s="42"/>
      <c r="BSE100" s="42"/>
      <c r="BSF100" s="42"/>
      <c r="BSG100" s="42"/>
      <c r="BSH100" s="42"/>
      <c r="BSI100" s="42"/>
      <c r="BSJ100" s="42"/>
      <c r="BSK100" s="42"/>
      <c r="BSL100" s="42"/>
      <c r="BSM100" s="42"/>
      <c r="BSN100" s="42"/>
      <c r="BSO100" s="42"/>
      <c r="BSP100" s="42"/>
      <c r="BSQ100" s="42"/>
      <c r="BSR100" s="42"/>
      <c r="BSS100" s="42"/>
      <c r="BST100" s="42"/>
      <c r="BSU100" s="42"/>
      <c r="BSV100" s="42"/>
      <c r="BSW100" s="42"/>
      <c r="BSX100" s="42"/>
      <c r="BSY100" s="42"/>
      <c r="BSZ100" s="42"/>
      <c r="BTA100" s="42"/>
      <c r="BTB100" s="42"/>
      <c r="BTC100" s="42"/>
      <c r="BTD100" s="42"/>
      <c r="BTE100" s="42"/>
      <c r="BTF100" s="42"/>
      <c r="BTG100" s="42"/>
      <c r="BTH100" s="42"/>
      <c r="BTI100" s="42"/>
      <c r="BTJ100" s="42"/>
      <c r="BTK100" s="42"/>
      <c r="BTL100" s="42"/>
      <c r="BTM100" s="42"/>
      <c r="BTN100" s="42"/>
      <c r="BTO100" s="42"/>
      <c r="BTP100" s="42"/>
      <c r="BTQ100" s="42"/>
      <c r="BTR100" s="42"/>
      <c r="BTS100" s="42"/>
      <c r="BTT100" s="42"/>
      <c r="BTU100" s="42"/>
      <c r="BTV100" s="42"/>
      <c r="BTW100" s="42"/>
      <c r="BTX100" s="42"/>
      <c r="BTY100" s="42"/>
      <c r="BTZ100" s="42"/>
      <c r="BUA100" s="42"/>
      <c r="BUB100" s="42"/>
      <c r="BUC100" s="42"/>
      <c r="BUD100" s="42"/>
      <c r="BUE100" s="42"/>
      <c r="BUF100" s="42"/>
      <c r="BUG100" s="42"/>
      <c r="BUH100" s="42"/>
      <c r="BUI100" s="42"/>
      <c r="BUJ100" s="42"/>
      <c r="BUK100" s="42"/>
      <c r="BUL100" s="42"/>
      <c r="BUM100" s="42"/>
      <c r="BUN100" s="42"/>
      <c r="BUO100" s="42"/>
      <c r="BUP100" s="42"/>
      <c r="BUQ100" s="42"/>
      <c r="BUR100" s="42"/>
      <c r="BUS100" s="42"/>
      <c r="BUT100" s="42"/>
      <c r="BUU100" s="42"/>
      <c r="BUV100" s="42"/>
      <c r="BUW100" s="42"/>
      <c r="BUX100" s="42"/>
      <c r="BUY100" s="42"/>
      <c r="BUZ100" s="42"/>
      <c r="BVA100" s="42"/>
      <c r="BVB100" s="42"/>
      <c r="BVC100" s="42"/>
      <c r="BVD100" s="42"/>
      <c r="BVE100" s="42"/>
      <c r="BVF100" s="42"/>
      <c r="BVG100" s="42"/>
      <c r="BVH100" s="42"/>
      <c r="BVI100" s="42"/>
      <c r="BVJ100" s="42"/>
      <c r="BVK100" s="42"/>
      <c r="BVL100" s="42"/>
      <c r="BVM100" s="42"/>
      <c r="BVN100" s="42"/>
      <c r="BVO100" s="42"/>
      <c r="BVP100" s="42"/>
      <c r="BVQ100" s="42"/>
      <c r="BVR100" s="42"/>
      <c r="BVS100" s="42"/>
      <c r="BVT100" s="42"/>
      <c r="BVU100" s="42"/>
      <c r="BVV100" s="42"/>
      <c r="BVW100" s="42"/>
      <c r="BVX100" s="42"/>
      <c r="BVY100" s="42"/>
      <c r="BVZ100" s="42"/>
      <c r="BWA100" s="42"/>
      <c r="BWB100" s="42"/>
      <c r="BWC100" s="42"/>
      <c r="BWD100" s="42"/>
      <c r="BWE100" s="42"/>
      <c r="BWF100" s="42"/>
      <c r="BWG100" s="42"/>
      <c r="BWH100" s="42"/>
      <c r="BWI100" s="42"/>
      <c r="BWJ100" s="42"/>
      <c r="BWK100" s="42"/>
      <c r="BWL100" s="42"/>
      <c r="BWM100" s="42"/>
      <c r="BWN100" s="42"/>
      <c r="BWO100" s="42"/>
      <c r="BWP100" s="42"/>
      <c r="BWQ100" s="42"/>
      <c r="BWR100" s="42"/>
      <c r="BWS100" s="42"/>
      <c r="BWT100" s="42"/>
      <c r="BWU100" s="42"/>
      <c r="BWV100" s="42"/>
      <c r="BWW100" s="42"/>
      <c r="BWX100" s="42"/>
      <c r="BWY100" s="42"/>
      <c r="BWZ100" s="42"/>
      <c r="BXA100" s="42"/>
      <c r="BXB100" s="42"/>
      <c r="BXC100" s="42"/>
      <c r="BXD100" s="42"/>
      <c r="BXE100" s="42"/>
      <c r="BXF100" s="42"/>
      <c r="BXG100" s="42"/>
      <c r="BXH100" s="42"/>
      <c r="BXI100" s="42"/>
      <c r="BXJ100" s="42"/>
      <c r="BXK100" s="42"/>
      <c r="BXL100" s="42"/>
      <c r="BXM100" s="42"/>
      <c r="BXN100" s="42"/>
      <c r="BXO100" s="42"/>
      <c r="BXP100" s="42"/>
      <c r="BXQ100" s="42"/>
      <c r="BXR100" s="42"/>
      <c r="BXS100" s="42"/>
      <c r="BXT100" s="42"/>
      <c r="BXU100" s="42"/>
      <c r="BXV100" s="42"/>
      <c r="BXW100" s="42"/>
      <c r="BXX100" s="42"/>
      <c r="BXY100" s="42"/>
      <c r="BXZ100" s="42"/>
      <c r="BYA100" s="42"/>
      <c r="BYB100" s="42"/>
      <c r="BYC100" s="42"/>
      <c r="BYD100" s="42"/>
      <c r="BYE100" s="42"/>
      <c r="BYF100" s="42"/>
      <c r="BYG100" s="42"/>
      <c r="BYH100" s="42"/>
      <c r="BYI100" s="42"/>
      <c r="BYJ100" s="42"/>
      <c r="BYK100" s="42"/>
      <c r="BYL100" s="42"/>
      <c r="BYM100" s="42"/>
      <c r="BYN100" s="42"/>
      <c r="BYO100" s="42"/>
      <c r="BYP100" s="42"/>
      <c r="BYQ100" s="42"/>
      <c r="BYR100" s="42"/>
      <c r="BYS100" s="42"/>
      <c r="BYT100" s="42"/>
      <c r="BYU100" s="42"/>
      <c r="BYV100" s="42"/>
      <c r="BYW100" s="42"/>
      <c r="BYX100" s="42"/>
      <c r="BYY100" s="42"/>
      <c r="BYZ100" s="42"/>
      <c r="BZA100" s="42"/>
      <c r="BZB100" s="42"/>
      <c r="BZC100" s="42"/>
      <c r="BZD100" s="42"/>
      <c r="BZE100" s="42"/>
      <c r="BZF100" s="42"/>
      <c r="BZG100" s="42"/>
      <c r="BZH100" s="42"/>
      <c r="BZI100" s="42"/>
      <c r="BZJ100" s="42"/>
      <c r="BZK100" s="42"/>
      <c r="BZL100" s="42"/>
      <c r="BZM100" s="42"/>
      <c r="BZN100" s="42"/>
      <c r="BZO100" s="42"/>
      <c r="BZP100" s="42"/>
      <c r="BZQ100" s="42"/>
      <c r="BZR100" s="42"/>
      <c r="BZS100" s="42"/>
      <c r="BZT100" s="42"/>
      <c r="BZU100" s="42"/>
      <c r="BZV100" s="42"/>
      <c r="BZW100" s="42"/>
      <c r="BZX100" s="42"/>
      <c r="BZY100" s="42"/>
      <c r="BZZ100" s="42"/>
      <c r="CAA100" s="42"/>
      <c r="CAB100" s="42"/>
      <c r="CAC100" s="42"/>
      <c r="CAD100" s="42"/>
      <c r="CAE100" s="42"/>
      <c r="CAF100" s="42"/>
      <c r="CAG100" s="42"/>
      <c r="CAH100" s="42"/>
      <c r="CAI100" s="42"/>
      <c r="CAJ100" s="42"/>
      <c r="CAK100" s="42"/>
      <c r="CAL100" s="42"/>
      <c r="CAM100" s="42"/>
      <c r="CAN100" s="42"/>
      <c r="CAO100" s="42"/>
      <c r="CAP100" s="42"/>
      <c r="CAQ100" s="42"/>
      <c r="CAR100" s="42"/>
      <c r="CAS100" s="42"/>
      <c r="CAT100" s="42"/>
      <c r="CAU100" s="42"/>
      <c r="CAV100" s="42"/>
      <c r="CAW100" s="42"/>
      <c r="CAX100" s="42"/>
      <c r="CAY100" s="42"/>
      <c r="CAZ100" s="42"/>
      <c r="CBA100" s="42"/>
      <c r="CBB100" s="42"/>
      <c r="CBC100" s="42"/>
      <c r="CBD100" s="42"/>
      <c r="CBE100" s="42"/>
      <c r="CBF100" s="42"/>
      <c r="CBG100" s="42"/>
      <c r="CBH100" s="42"/>
      <c r="CBI100" s="42"/>
      <c r="CBJ100" s="42"/>
      <c r="CBK100" s="42"/>
      <c r="CBL100" s="42"/>
      <c r="CBM100" s="42"/>
      <c r="CBN100" s="42"/>
      <c r="CBO100" s="42"/>
      <c r="CBP100" s="42"/>
      <c r="CBQ100" s="42"/>
      <c r="CBR100" s="42"/>
      <c r="CBS100" s="42"/>
      <c r="CBT100" s="42"/>
      <c r="CBU100" s="42"/>
      <c r="CBV100" s="42"/>
      <c r="CBW100" s="42"/>
      <c r="CBX100" s="42"/>
      <c r="CBY100" s="42"/>
      <c r="CBZ100" s="42"/>
      <c r="CCA100" s="42"/>
      <c r="CCB100" s="42"/>
      <c r="CCC100" s="42"/>
      <c r="CCD100" s="42"/>
      <c r="CCE100" s="42"/>
      <c r="CCF100" s="42"/>
      <c r="CCG100" s="42"/>
      <c r="CCH100" s="42"/>
      <c r="CCI100" s="42"/>
      <c r="CCJ100" s="42"/>
      <c r="CCK100" s="42"/>
      <c r="CCL100" s="42"/>
      <c r="CCM100" s="42"/>
      <c r="CCN100" s="42"/>
      <c r="CCO100" s="42"/>
      <c r="CCP100" s="42"/>
      <c r="CCQ100" s="42"/>
      <c r="CCR100" s="42"/>
      <c r="CCS100" s="42"/>
      <c r="CCT100" s="42"/>
      <c r="CCU100" s="42"/>
      <c r="CCV100" s="42"/>
      <c r="CCW100" s="42"/>
      <c r="CCX100" s="42"/>
      <c r="CCY100" s="42"/>
      <c r="CCZ100" s="42"/>
      <c r="CDA100" s="42"/>
      <c r="CDB100" s="42"/>
      <c r="CDC100" s="42"/>
      <c r="CDD100" s="42"/>
      <c r="CDE100" s="42"/>
      <c r="CDF100" s="42"/>
      <c r="CDG100" s="42"/>
      <c r="CDH100" s="42"/>
      <c r="CDI100" s="42"/>
      <c r="CDJ100" s="42"/>
      <c r="CDK100" s="42"/>
      <c r="CDL100" s="42"/>
      <c r="CDM100" s="42"/>
      <c r="CDN100" s="42"/>
      <c r="CDO100" s="42"/>
      <c r="CDP100" s="42"/>
      <c r="CDQ100" s="42"/>
      <c r="CDR100" s="42"/>
      <c r="CDS100" s="42"/>
      <c r="CDT100" s="42"/>
      <c r="CDU100" s="42"/>
      <c r="CDV100" s="42"/>
      <c r="CDW100" s="42"/>
      <c r="CDX100" s="42"/>
      <c r="CDY100" s="42"/>
      <c r="CDZ100" s="42"/>
      <c r="CEA100" s="42"/>
      <c r="CEB100" s="42"/>
      <c r="CEC100" s="42"/>
      <c r="CED100" s="42"/>
      <c r="CEE100" s="42"/>
      <c r="CEF100" s="42"/>
      <c r="CEG100" s="42"/>
      <c r="CEH100" s="42"/>
      <c r="CEI100" s="42"/>
      <c r="CEJ100" s="42"/>
      <c r="CEK100" s="42"/>
      <c r="CEL100" s="42"/>
      <c r="CEM100" s="42"/>
      <c r="CEN100" s="42"/>
      <c r="CEO100" s="42"/>
      <c r="CEP100" s="42"/>
      <c r="CEQ100" s="42"/>
      <c r="CER100" s="42"/>
      <c r="CES100" s="42"/>
      <c r="CET100" s="42"/>
      <c r="CEU100" s="42"/>
      <c r="CEV100" s="42"/>
      <c r="CEW100" s="42"/>
      <c r="CEX100" s="42"/>
      <c r="CEY100" s="42"/>
      <c r="CEZ100" s="42"/>
      <c r="CFA100" s="42"/>
      <c r="CFB100" s="42"/>
      <c r="CFC100" s="42"/>
      <c r="CFD100" s="42"/>
      <c r="CFE100" s="42"/>
      <c r="CFF100" s="42"/>
      <c r="CFG100" s="42"/>
      <c r="CFH100" s="42"/>
      <c r="CFI100" s="42"/>
      <c r="CFJ100" s="42"/>
      <c r="CFK100" s="42"/>
      <c r="CFL100" s="42"/>
      <c r="CFM100" s="42"/>
      <c r="CFN100" s="42"/>
      <c r="CFO100" s="42"/>
      <c r="CFP100" s="42"/>
      <c r="CFQ100" s="42"/>
      <c r="CFR100" s="42"/>
      <c r="CFS100" s="42"/>
      <c r="CFT100" s="42"/>
      <c r="CFU100" s="42"/>
      <c r="CFV100" s="42"/>
      <c r="CFW100" s="42"/>
      <c r="CFX100" s="42"/>
      <c r="CFY100" s="42"/>
      <c r="CFZ100" s="42"/>
      <c r="CGA100" s="42"/>
      <c r="CGB100" s="42"/>
      <c r="CGC100" s="42"/>
      <c r="CGD100" s="42"/>
      <c r="CGE100" s="42"/>
      <c r="CGF100" s="42"/>
      <c r="CGG100" s="42"/>
      <c r="CGH100" s="42"/>
      <c r="CGI100" s="42"/>
      <c r="CGJ100" s="42"/>
      <c r="CGK100" s="42"/>
      <c r="CGL100" s="42"/>
      <c r="CGM100" s="42"/>
      <c r="CGN100" s="42"/>
      <c r="CGO100" s="42"/>
      <c r="CGP100" s="42"/>
      <c r="CGQ100" s="42"/>
      <c r="CGR100" s="42"/>
      <c r="CGS100" s="42"/>
      <c r="CGT100" s="42"/>
      <c r="CGU100" s="42"/>
      <c r="CGV100" s="42"/>
      <c r="CGW100" s="42"/>
      <c r="CGX100" s="42"/>
      <c r="CGY100" s="42"/>
      <c r="CGZ100" s="42"/>
      <c r="CHA100" s="42"/>
      <c r="CHB100" s="42"/>
      <c r="CHC100" s="42"/>
      <c r="CHD100" s="42"/>
      <c r="CHE100" s="42"/>
      <c r="CHF100" s="42"/>
      <c r="CHG100" s="42"/>
      <c r="CHH100" s="42"/>
      <c r="CHI100" s="42"/>
      <c r="CHJ100" s="42"/>
      <c r="CHK100" s="42"/>
      <c r="CHL100" s="42"/>
      <c r="CHM100" s="42"/>
      <c r="CHN100" s="42"/>
      <c r="CHO100" s="42"/>
      <c r="CHP100" s="42"/>
      <c r="CHQ100" s="42"/>
      <c r="CHR100" s="42"/>
      <c r="CHS100" s="42"/>
      <c r="CHT100" s="42"/>
      <c r="CHU100" s="42"/>
      <c r="CHV100" s="42"/>
      <c r="CHW100" s="42"/>
      <c r="CHX100" s="42"/>
      <c r="CHY100" s="42"/>
      <c r="CHZ100" s="42"/>
      <c r="CIA100" s="42"/>
      <c r="CIB100" s="42"/>
      <c r="CIC100" s="42"/>
      <c r="CID100" s="42"/>
      <c r="CIE100" s="42"/>
      <c r="CIF100" s="42"/>
      <c r="CIG100" s="42"/>
      <c r="CIH100" s="42"/>
      <c r="CII100" s="42"/>
      <c r="CIJ100" s="42"/>
      <c r="CIK100" s="42"/>
      <c r="CIL100" s="42"/>
      <c r="CIM100" s="42"/>
      <c r="CIN100" s="42"/>
      <c r="CIO100" s="42"/>
      <c r="CIP100" s="42"/>
      <c r="CIQ100" s="42"/>
      <c r="CIR100" s="42"/>
      <c r="CIS100" s="42"/>
      <c r="CIT100" s="42"/>
      <c r="CIU100" s="42"/>
      <c r="CIV100" s="42"/>
      <c r="CIW100" s="42"/>
      <c r="CIX100" s="42"/>
      <c r="CIY100" s="42"/>
      <c r="CIZ100" s="42"/>
      <c r="CJA100" s="42"/>
      <c r="CJB100" s="42"/>
      <c r="CJC100" s="42"/>
      <c r="CJD100" s="42"/>
      <c r="CJE100" s="42"/>
      <c r="CJF100" s="42"/>
      <c r="CJG100" s="42"/>
      <c r="CJH100" s="42"/>
      <c r="CJI100" s="42"/>
      <c r="CJJ100" s="42"/>
      <c r="CJK100" s="42"/>
      <c r="CJL100" s="42"/>
      <c r="CJM100" s="42"/>
      <c r="CJN100" s="42"/>
      <c r="CJO100" s="42"/>
      <c r="CJP100" s="42"/>
      <c r="CJQ100" s="42"/>
      <c r="CJR100" s="42"/>
      <c r="CJS100" s="42"/>
      <c r="CJT100" s="42"/>
      <c r="CJU100" s="42"/>
      <c r="CJV100" s="42"/>
      <c r="CJW100" s="42"/>
      <c r="CJX100" s="42"/>
      <c r="CJY100" s="42"/>
      <c r="CJZ100" s="42"/>
      <c r="CKA100" s="42"/>
      <c r="CKB100" s="42"/>
      <c r="CKC100" s="42"/>
      <c r="CKD100" s="42"/>
      <c r="CKE100" s="42"/>
      <c r="CKF100" s="42"/>
      <c r="CKG100" s="42"/>
      <c r="CKH100" s="42"/>
      <c r="CKI100" s="42"/>
      <c r="CKJ100" s="42"/>
      <c r="CKK100" s="42"/>
      <c r="CKL100" s="42"/>
      <c r="CKM100" s="42"/>
      <c r="CKN100" s="42"/>
      <c r="CKO100" s="42"/>
      <c r="CKP100" s="42"/>
      <c r="CKQ100" s="42"/>
      <c r="CKR100" s="42"/>
      <c r="CKS100" s="42"/>
      <c r="CKT100" s="42"/>
      <c r="CKU100" s="42"/>
      <c r="CKV100" s="42"/>
      <c r="CKW100" s="42"/>
      <c r="CKX100" s="42"/>
      <c r="CKY100" s="42"/>
      <c r="CKZ100" s="42"/>
      <c r="CLA100" s="42"/>
      <c r="CLB100" s="42"/>
      <c r="CLC100" s="42"/>
      <c r="CLD100" s="42"/>
      <c r="CLE100" s="42"/>
      <c r="CLF100" s="42"/>
      <c r="CLG100" s="42"/>
      <c r="CLH100" s="42"/>
      <c r="CLI100" s="42"/>
      <c r="CLJ100" s="42"/>
      <c r="CLK100" s="42"/>
      <c r="CLL100" s="42"/>
      <c r="CLM100" s="42"/>
      <c r="CLN100" s="42"/>
      <c r="CLO100" s="42"/>
      <c r="CLP100" s="42"/>
      <c r="CLQ100" s="42"/>
      <c r="CLR100" s="42"/>
      <c r="CLS100" s="42"/>
      <c r="CLT100" s="42"/>
      <c r="CLU100" s="42"/>
      <c r="CLV100" s="42"/>
      <c r="CLW100" s="42"/>
      <c r="CLX100" s="42"/>
      <c r="CLY100" s="42"/>
      <c r="CLZ100" s="42"/>
      <c r="CMA100" s="42"/>
      <c r="CMB100" s="42"/>
      <c r="CMC100" s="42"/>
      <c r="CMD100" s="42"/>
      <c r="CME100" s="42"/>
      <c r="CMF100" s="42"/>
      <c r="CMG100" s="42"/>
      <c r="CMH100" s="42"/>
      <c r="CMI100" s="42"/>
      <c r="CMJ100" s="42"/>
      <c r="CMK100" s="42"/>
      <c r="CML100" s="42"/>
      <c r="CMM100" s="42"/>
      <c r="CMN100" s="42"/>
      <c r="CMO100" s="42"/>
      <c r="CMP100" s="42"/>
      <c r="CMQ100" s="42"/>
      <c r="CMR100" s="42"/>
      <c r="CMS100" s="42"/>
      <c r="CMT100" s="42"/>
      <c r="CMU100" s="42"/>
      <c r="CMV100" s="42"/>
      <c r="CMW100" s="42"/>
      <c r="CMX100" s="42"/>
      <c r="CMY100" s="42"/>
      <c r="CMZ100" s="42"/>
      <c r="CNA100" s="42"/>
      <c r="CNB100" s="42"/>
      <c r="CNC100" s="42"/>
      <c r="CND100" s="42"/>
      <c r="CNE100" s="42"/>
      <c r="CNF100" s="42"/>
      <c r="CNG100" s="42"/>
      <c r="CNH100" s="42"/>
      <c r="CNI100" s="42"/>
      <c r="CNJ100" s="42"/>
      <c r="CNK100" s="42"/>
      <c r="CNL100" s="42"/>
      <c r="CNM100" s="42"/>
      <c r="CNN100" s="42"/>
      <c r="CNO100" s="42"/>
      <c r="CNP100" s="42"/>
      <c r="CNQ100" s="42"/>
      <c r="CNR100" s="42"/>
      <c r="CNS100" s="42"/>
      <c r="CNT100" s="42"/>
      <c r="CNU100" s="42"/>
      <c r="CNV100" s="42"/>
      <c r="CNW100" s="42"/>
      <c r="CNX100" s="42"/>
      <c r="CNY100" s="42"/>
      <c r="CNZ100" s="42"/>
      <c r="COA100" s="42"/>
      <c r="COB100" s="42"/>
      <c r="COC100" s="42"/>
      <c r="COD100" s="42"/>
      <c r="COE100" s="42"/>
      <c r="COF100" s="42"/>
      <c r="COG100" s="42"/>
      <c r="COH100" s="42"/>
      <c r="COI100" s="42"/>
      <c r="COJ100" s="42"/>
      <c r="COK100" s="42"/>
      <c r="COL100" s="42"/>
      <c r="COM100" s="42"/>
      <c r="CON100" s="42"/>
      <c r="COO100" s="42"/>
      <c r="COP100" s="42"/>
      <c r="COQ100" s="42"/>
      <c r="COR100" s="42"/>
      <c r="COS100" s="42"/>
      <c r="COT100" s="42"/>
      <c r="COU100" s="42"/>
      <c r="COV100" s="42"/>
      <c r="COW100" s="42"/>
      <c r="COX100" s="42"/>
      <c r="COY100" s="42"/>
      <c r="COZ100" s="42"/>
      <c r="CPA100" s="42"/>
      <c r="CPB100" s="42"/>
      <c r="CPC100" s="42"/>
      <c r="CPD100" s="42"/>
      <c r="CPE100" s="42"/>
      <c r="CPF100" s="42"/>
      <c r="CPG100" s="42"/>
      <c r="CPH100" s="42"/>
      <c r="CPI100" s="42"/>
      <c r="CPJ100" s="42"/>
      <c r="CPK100" s="42"/>
      <c r="CPL100" s="42"/>
      <c r="CPM100" s="42"/>
      <c r="CPN100" s="42"/>
      <c r="CPO100" s="42"/>
      <c r="CPP100" s="42"/>
      <c r="CPQ100" s="42"/>
      <c r="CPR100" s="42"/>
      <c r="CPS100" s="42"/>
      <c r="CPT100" s="42"/>
      <c r="CPU100" s="42"/>
      <c r="CPV100" s="42"/>
      <c r="CPW100" s="42"/>
      <c r="CPX100" s="42"/>
      <c r="CPY100" s="42"/>
      <c r="CPZ100" s="42"/>
      <c r="CQA100" s="42"/>
      <c r="CQB100" s="42"/>
      <c r="CQC100" s="42"/>
      <c r="CQD100" s="42"/>
      <c r="CQE100" s="42"/>
      <c r="CQF100" s="42"/>
      <c r="CQG100" s="42"/>
      <c r="CQH100" s="42"/>
      <c r="CQI100" s="42"/>
      <c r="CQJ100" s="42"/>
      <c r="CQK100" s="42"/>
      <c r="CQL100" s="42"/>
      <c r="CQM100" s="42"/>
      <c r="CQN100" s="42"/>
      <c r="CQO100" s="42"/>
      <c r="CQP100" s="42"/>
      <c r="CQQ100" s="42"/>
      <c r="CQR100" s="42"/>
      <c r="CQS100" s="42"/>
      <c r="CQT100" s="42"/>
      <c r="CQU100" s="42"/>
      <c r="CQV100" s="42"/>
      <c r="CQW100" s="42"/>
      <c r="CQX100" s="42"/>
      <c r="CQY100" s="42"/>
      <c r="CQZ100" s="42"/>
      <c r="CRA100" s="42"/>
      <c r="CRB100" s="42"/>
      <c r="CRC100" s="42"/>
      <c r="CRD100" s="42"/>
      <c r="CRE100" s="42"/>
      <c r="CRF100" s="42"/>
      <c r="CRG100" s="42"/>
      <c r="CRH100" s="42"/>
      <c r="CRI100" s="42"/>
      <c r="CRJ100" s="42"/>
      <c r="CRK100" s="42"/>
      <c r="CRL100" s="42"/>
      <c r="CRM100" s="42"/>
      <c r="CRN100" s="42"/>
      <c r="CRO100" s="42"/>
      <c r="CRP100" s="42"/>
      <c r="CRQ100" s="42"/>
      <c r="CRR100" s="42"/>
      <c r="CRS100" s="42"/>
      <c r="CRT100" s="42"/>
      <c r="CRU100" s="42"/>
      <c r="CRV100" s="42"/>
      <c r="CRW100" s="42"/>
      <c r="CRX100" s="42"/>
      <c r="CRY100" s="42"/>
      <c r="CRZ100" s="42"/>
      <c r="CSA100" s="42"/>
      <c r="CSB100" s="42"/>
      <c r="CSC100" s="42"/>
      <c r="CSD100" s="42"/>
      <c r="CSE100" s="42"/>
      <c r="CSF100" s="42"/>
      <c r="CSG100" s="42"/>
      <c r="CSH100" s="42"/>
      <c r="CSI100" s="42"/>
      <c r="CSJ100" s="42"/>
      <c r="CSK100" s="42"/>
      <c r="CSL100" s="42"/>
      <c r="CSM100" s="42"/>
      <c r="CSN100" s="42"/>
      <c r="CSO100" s="42"/>
      <c r="CSP100" s="42"/>
      <c r="CSQ100" s="42"/>
      <c r="CSR100" s="42"/>
      <c r="CSS100" s="42"/>
      <c r="CST100" s="42"/>
      <c r="CSU100" s="42"/>
      <c r="CSV100" s="42"/>
      <c r="CSW100" s="42"/>
      <c r="CSX100" s="42"/>
      <c r="CSY100" s="42"/>
      <c r="CSZ100" s="42"/>
      <c r="CTA100" s="42"/>
      <c r="CTB100" s="42"/>
      <c r="CTC100" s="42"/>
      <c r="CTD100" s="42"/>
      <c r="CTE100" s="42"/>
      <c r="CTF100" s="42"/>
      <c r="CTG100" s="42"/>
      <c r="CTH100" s="42"/>
      <c r="CTI100" s="42"/>
      <c r="CTJ100" s="42"/>
      <c r="CTK100" s="42"/>
      <c r="CTL100" s="42"/>
      <c r="CTM100" s="42"/>
      <c r="CTN100" s="42"/>
      <c r="CTO100" s="42"/>
      <c r="CTP100" s="42"/>
      <c r="CTQ100" s="42"/>
      <c r="CTR100" s="42"/>
      <c r="CTS100" s="42"/>
      <c r="CTT100" s="42"/>
      <c r="CTU100" s="42"/>
      <c r="CTV100" s="42"/>
      <c r="CTW100" s="42"/>
      <c r="CTX100" s="42"/>
      <c r="CTY100" s="42"/>
      <c r="CTZ100" s="42"/>
      <c r="CUA100" s="42"/>
      <c r="CUB100" s="42"/>
      <c r="CUC100" s="42"/>
      <c r="CUD100" s="42"/>
      <c r="CUE100" s="42"/>
      <c r="CUF100" s="42"/>
      <c r="CUG100" s="42"/>
      <c r="CUH100" s="42"/>
      <c r="CUI100" s="42"/>
      <c r="CUJ100" s="42"/>
      <c r="CUK100" s="42"/>
      <c r="CUL100" s="42"/>
      <c r="CUM100" s="42"/>
      <c r="CUN100" s="42"/>
      <c r="CUO100" s="42"/>
      <c r="CUP100" s="42"/>
      <c r="CUQ100" s="42"/>
      <c r="CUR100" s="42"/>
      <c r="CUS100" s="42"/>
      <c r="CUT100" s="42"/>
      <c r="CUU100" s="42"/>
      <c r="CUV100" s="42"/>
      <c r="CUW100" s="42"/>
      <c r="CUX100" s="42"/>
      <c r="CUY100" s="42"/>
      <c r="CUZ100" s="42"/>
      <c r="CVA100" s="42"/>
      <c r="CVB100" s="42"/>
      <c r="CVC100" s="42"/>
      <c r="CVD100" s="42"/>
      <c r="CVE100" s="42"/>
      <c r="CVF100" s="42"/>
      <c r="CVG100" s="42"/>
      <c r="CVH100" s="42"/>
      <c r="CVI100" s="42"/>
      <c r="CVJ100" s="42"/>
      <c r="CVK100" s="42"/>
      <c r="CVL100" s="42"/>
      <c r="CVM100" s="42"/>
      <c r="CVN100" s="42"/>
      <c r="CVO100" s="42"/>
      <c r="CVP100" s="42"/>
      <c r="CVQ100" s="42"/>
      <c r="CVR100" s="42"/>
      <c r="CVS100" s="42"/>
      <c r="CVT100" s="42"/>
      <c r="CVU100" s="42"/>
      <c r="CVV100" s="42"/>
      <c r="CVW100" s="42"/>
      <c r="CVX100" s="42"/>
      <c r="CVY100" s="42"/>
      <c r="CVZ100" s="42"/>
      <c r="CWA100" s="42"/>
      <c r="CWB100" s="42"/>
      <c r="CWC100" s="42"/>
      <c r="CWD100" s="42"/>
      <c r="CWE100" s="42"/>
      <c r="CWF100" s="42"/>
      <c r="CWG100" s="42"/>
      <c r="CWH100" s="42"/>
      <c r="CWI100" s="42"/>
      <c r="CWJ100" s="42"/>
      <c r="CWK100" s="42"/>
      <c r="CWL100" s="42"/>
      <c r="CWM100" s="42"/>
      <c r="CWN100" s="42"/>
      <c r="CWO100" s="42"/>
      <c r="CWP100" s="42"/>
      <c r="CWQ100" s="42"/>
      <c r="CWR100" s="42"/>
      <c r="CWS100" s="42"/>
      <c r="CWT100" s="42"/>
      <c r="CWU100" s="42"/>
      <c r="CWV100" s="42"/>
      <c r="CWW100" s="42"/>
      <c r="CWX100" s="42"/>
      <c r="CWY100" s="42"/>
      <c r="CWZ100" s="42"/>
      <c r="CXA100" s="42"/>
      <c r="CXB100" s="42"/>
      <c r="CXC100" s="42"/>
      <c r="CXD100" s="42"/>
      <c r="CXE100" s="42"/>
      <c r="CXF100" s="42"/>
      <c r="CXG100" s="42"/>
      <c r="CXH100" s="42"/>
      <c r="CXI100" s="42"/>
      <c r="CXJ100" s="42"/>
      <c r="CXK100" s="42"/>
      <c r="CXL100" s="42"/>
      <c r="CXM100" s="42"/>
      <c r="CXN100" s="42"/>
      <c r="CXO100" s="42"/>
      <c r="CXP100" s="42"/>
      <c r="CXQ100" s="42"/>
      <c r="CXR100" s="42"/>
      <c r="CXS100" s="42"/>
      <c r="CXT100" s="42"/>
      <c r="CXU100" s="42"/>
      <c r="CXV100" s="42"/>
      <c r="CXW100" s="42"/>
      <c r="CXX100" s="42"/>
      <c r="CXY100" s="42"/>
      <c r="CXZ100" s="42"/>
      <c r="CYA100" s="42"/>
      <c r="CYB100" s="42"/>
      <c r="CYC100" s="42"/>
      <c r="CYD100" s="42"/>
      <c r="CYE100" s="42"/>
      <c r="CYF100" s="42"/>
      <c r="CYG100" s="42"/>
      <c r="CYH100" s="42"/>
      <c r="CYI100" s="42"/>
      <c r="CYJ100" s="42"/>
      <c r="CYK100" s="42"/>
      <c r="CYL100" s="42"/>
      <c r="CYM100" s="42"/>
      <c r="CYN100" s="42"/>
      <c r="CYO100" s="42"/>
      <c r="CYP100" s="42"/>
      <c r="CYQ100" s="42"/>
      <c r="CYR100" s="42"/>
      <c r="CYS100" s="42"/>
      <c r="CYT100" s="42"/>
      <c r="CYU100" s="42"/>
      <c r="CYV100" s="42"/>
      <c r="CYW100" s="42"/>
      <c r="CYX100" s="42"/>
      <c r="CYY100" s="42"/>
      <c r="CYZ100" s="42"/>
      <c r="CZA100" s="42"/>
      <c r="CZB100" s="42"/>
      <c r="CZC100" s="42"/>
      <c r="CZD100" s="42"/>
      <c r="CZE100" s="42"/>
      <c r="CZF100" s="42"/>
      <c r="CZG100" s="42"/>
      <c r="CZH100" s="42"/>
      <c r="CZI100" s="42"/>
      <c r="CZJ100" s="42"/>
      <c r="CZK100" s="42"/>
      <c r="CZL100" s="42"/>
      <c r="CZM100" s="42"/>
      <c r="CZN100" s="42"/>
      <c r="CZO100" s="42"/>
      <c r="CZP100" s="42"/>
      <c r="CZQ100" s="42"/>
      <c r="CZR100" s="42"/>
      <c r="CZS100" s="42"/>
      <c r="CZT100" s="42"/>
      <c r="CZU100" s="42"/>
      <c r="CZV100" s="42"/>
      <c r="CZW100" s="42"/>
      <c r="CZX100" s="42"/>
      <c r="CZY100" s="42"/>
      <c r="CZZ100" s="42"/>
      <c r="DAA100" s="42"/>
      <c r="DAB100" s="42"/>
      <c r="DAC100" s="42"/>
      <c r="DAD100" s="42"/>
      <c r="DAE100" s="42"/>
      <c r="DAF100" s="42"/>
      <c r="DAG100" s="42"/>
      <c r="DAH100" s="42"/>
      <c r="DAI100" s="42"/>
      <c r="DAJ100" s="42"/>
      <c r="DAK100" s="42"/>
      <c r="DAL100" s="42"/>
      <c r="DAM100" s="42"/>
      <c r="DAN100" s="42"/>
      <c r="DAO100" s="42"/>
      <c r="DAP100" s="42"/>
      <c r="DAQ100" s="42"/>
      <c r="DAR100" s="42"/>
      <c r="DAS100" s="42"/>
      <c r="DAT100" s="42"/>
      <c r="DAU100" s="42"/>
      <c r="DAV100" s="42"/>
      <c r="DAW100" s="42"/>
      <c r="DAX100" s="42"/>
      <c r="DAY100" s="42"/>
      <c r="DAZ100" s="42"/>
      <c r="DBA100" s="42"/>
      <c r="DBB100" s="42"/>
      <c r="DBC100" s="42"/>
      <c r="DBD100" s="42"/>
      <c r="DBE100" s="42"/>
      <c r="DBF100" s="42"/>
      <c r="DBG100" s="42"/>
      <c r="DBH100" s="42"/>
      <c r="DBI100" s="42"/>
      <c r="DBJ100" s="42"/>
      <c r="DBK100" s="42"/>
      <c r="DBL100" s="42"/>
      <c r="DBM100" s="42"/>
      <c r="DBN100" s="42"/>
      <c r="DBO100" s="42"/>
      <c r="DBP100" s="42"/>
      <c r="DBQ100" s="42"/>
      <c r="DBR100" s="42"/>
      <c r="DBS100" s="42"/>
      <c r="DBT100" s="42"/>
      <c r="DBU100" s="42"/>
      <c r="DBV100" s="42"/>
      <c r="DBW100" s="42"/>
      <c r="DBX100" s="42"/>
      <c r="DBY100" s="42"/>
      <c r="DBZ100" s="42"/>
      <c r="DCA100" s="42"/>
      <c r="DCB100" s="42"/>
      <c r="DCC100" s="42"/>
      <c r="DCD100" s="42"/>
      <c r="DCE100" s="42"/>
      <c r="DCF100" s="42"/>
      <c r="DCG100" s="42"/>
      <c r="DCH100" s="42"/>
      <c r="DCI100" s="42"/>
      <c r="DCJ100" s="42"/>
      <c r="DCK100" s="42"/>
      <c r="DCL100" s="42"/>
      <c r="DCM100" s="42"/>
      <c r="DCN100" s="42"/>
      <c r="DCO100" s="42"/>
      <c r="DCP100" s="42"/>
      <c r="DCQ100" s="42"/>
      <c r="DCR100" s="42"/>
      <c r="DCS100" s="42"/>
      <c r="DCT100" s="42"/>
      <c r="DCU100" s="42"/>
      <c r="DCV100" s="42"/>
      <c r="DCW100" s="42"/>
      <c r="DCX100" s="42"/>
      <c r="DCY100" s="42"/>
      <c r="DCZ100" s="42"/>
      <c r="DDA100" s="42"/>
      <c r="DDB100" s="42"/>
      <c r="DDC100" s="42"/>
      <c r="DDD100" s="42"/>
      <c r="DDE100" s="42"/>
      <c r="DDF100" s="42"/>
      <c r="DDG100" s="42"/>
      <c r="DDH100" s="42"/>
      <c r="DDI100" s="42"/>
      <c r="DDJ100" s="42"/>
      <c r="DDK100" s="42"/>
      <c r="DDL100" s="42"/>
      <c r="DDM100" s="42"/>
      <c r="DDN100" s="42"/>
      <c r="DDO100" s="42"/>
      <c r="DDP100" s="42"/>
      <c r="DDQ100" s="42"/>
      <c r="DDR100" s="42"/>
      <c r="DDS100" s="42"/>
      <c r="DDT100" s="42"/>
      <c r="DDU100" s="42"/>
      <c r="DDV100" s="42"/>
      <c r="DDW100" s="42"/>
      <c r="DDX100" s="42"/>
      <c r="DDY100" s="42"/>
      <c r="DDZ100" s="42"/>
      <c r="DEA100" s="42"/>
      <c r="DEB100" s="42"/>
      <c r="DEC100" s="42"/>
      <c r="DED100" s="42"/>
      <c r="DEE100" s="42"/>
      <c r="DEF100" s="42"/>
      <c r="DEG100" s="42"/>
      <c r="DEH100" s="42"/>
      <c r="DEI100" s="42"/>
      <c r="DEJ100" s="42"/>
      <c r="DEK100" s="42"/>
      <c r="DEL100" s="42"/>
      <c r="DEM100" s="42"/>
      <c r="DEN100" s="42"/>
      <c r="DEO100" s="42"/>
      <c r="DEP100" s="42"/>
      <c r="DEQ100" s="42"/>
      <c r="DER100" s="42"/>
      <c r="DES100" s="42"/>
      <c r="DET100" s="42"/>
      <c r="DEU100" s="42"/>
      <c r="DEV100" s="42"/>
      <c r="DEW100" s="42"/>
      <c r="DEX100" s="42"/>
      <c r="DEY100" s="42"/>
      <c r="DEZ100" s="42"/>
      <c r="DFA100" s="42"/>
      <c r="DFB100" s="42"/>
      <c r="DFC100" s="42"/>
      <c r="DFD100" s="42"/>
      <c r="DFE100" s="42"/>
      <c r="DFF100" s="42"/>
      <c r="DFG100" s="42"/>
      <c r="DFH100" s="42"/>
      <c r="DFI100" s="42"/>
      <c r="DFJ100" s="42"/>
      <c r="DFK100" s="42"/>
      <c r="DFL100" s="42"/>
      <c r="DFM100" s="42"/>
      <c r="DFN100" s="42"/>
      <c r="DFO100" s="42"/>
      <c r="DFP100" s="42"/>
      <c r="DFQ100" s="42"/>
      <c r="DFR100" s="42"/>
      <c r="DFS100" s="42"/>
      <c r="DFT100" s="42"/>
      <c r="DFU100" s="42"/>
      <c r="DFV100" s="42"/>
      <c r="DFW100" s="42"/>
      <c r="DFX100" s="42"/>
      <c r="DFY100" s="42"/>
      <c r="DFZ100" s="42"/>
      <c r="DGA100" s="42"/>
      <c r="DGB100" s="42"/>
      <c r="DGC100" s="42"/>
      <c r="DGD100" s="42"/>
      <c r="DGE100" s="42"/>
      <c r="DGF100" s="42"/>
      <c r="DGG100" s="42"/>
      <c r="DGH100" s="42"/>
      <c r="DGI100" s="42"/>
      <c r="DGJ100" s="42"/>
      <c r="DGK100" s="42"/>
      <c r="DGL100" s="42"/>
      <c r="DGM100" s="42"/>
      <c r="DGN100" s="42"/>
      <c r="DGO100" s="42"/>
      <c r="DGP100" s="42"/>
      <c r="DGQ100" s="42"/>
      <c r="DGR100" s="42"/>
      <c r="DGS100" s="42"/>
      <c r="DGT100" s="42"/>
      <c r="DGU100" s="42"/>
      <c r="DGV100" s="42"/>
      <c r="DGW100" s="42"/>
      <c r="DGX100" s="42"/>
      <c r="DGY100" s="42"/>
      <c r="DGZ100" s="42"/>
      <c r="DHA100" s="42"/>
      <c r="DHB100" s="42"/>
      <c r="DHC100" s="42"/>
      <c r="DHD100" s="42"/>
      <c r="DHE100" s="42"/>
      <c r="DHF100" s="42"/>
      <c r="DHG100" s="42"/>
      <c r="DHH100" s="42"/>
      <c r="DHI100" s="42"/>
      <c r="DHJ100" s="42"/>
      <c r="DHK100" s="42"/>
      <c r="DHL100" s="42"/>
      <c r="DHM100" s="42"/>
      <c r="DHN100" s="42"/>
      <c r="DHO100" s="42"/>
      <c r="DHP100" s="42"/>
      <c r="DHQ100" s="42"/>
      <c r="DHR100" s="42"/>
      <c r="DHS100" s="42"/>
      <c r="DHT100" s="42"/>
      <c r="DHU100" s="42"/>
      <c r="DHV100" s="42"/>
      <c r="DHW100" s="42"/>
      <c r="DHX100" s="42"/>
      <c r="DHY100" s="42"/>
      <c r="DHZ100" s="42"/>
      <c r="DIA100" s="42"/>
      <c r="DIB100" s="42"/>
      <c r="DIC100" s="42"/>
      <c r="DID100" s="42"/>
      <c r="DIE100" s="42"/>
      <c r="DIF100" s="42"/>
      <c r="DIG100" s="42"/>
      <c r="DIH100" s="42"/>
      <c r="DII100" s="42"/>
      <c r="DIJ100" s="42"/>
      <c r="DIK100" s="42"/>
      <c r="DIL100" s="42"/>
      <c r="DIM100" s="42"/>
      <c r="DIN100" s="42"/>
      <c r="DIO100" s="42"/>
      <c r="DIP100" s="42"/>
      <c r="DIQ100" s="42"/>
      <c r="DIR100" s="42"/>
      <c r="DIS100" s="42"/>
      <c r="DIT100" s="42"/>
      <c r="DIU100" s="42"/>
      <c r="DIV100" s="42"/>
      <c r="DIW100" s="42"/>
      <c r="DIX100" s="42"/>
      <c r="DIY100" s="42"/>
      <c r="DIZ100" s="42"/>
      <c r="DJA100" s="42"/>
      <c r="DJB100" s="42"/>
      <c r="DJC100" s="42"/>
      <c r="DJD100" s="42"/>
      <c r="DJE100" s="42"/>
      <c r="DJF100" s="42"/>
      <c r="DJG100" s="42"/>
      <c r="DJH100" s="42"/>
      <c r="DJI100" s="42"/>
      <c r="DJJ100" s="42"/>
      <c r="DJK100" s="42"/>
      <c r="DJL100" s="42"/>
      <c r="DJM100" s="42"/>
      <c r="DJN100" s="42"/>
      <c r="DJO100" s="42"/>
      <c r="DJP100" s="42"/>
      <c r="DJQ100" s="42"/>
      <c r="DJR100" s="42"/>
      <c r="DJS100" s="42"/>
      <c r="DJT100" s="42"/>
      <c r="DJU100" s="42"/>
      <c r="DJV100" s="42"/>
      <c r="DJW100" s="42"/>
      <c r="DJX100" s="42"/>
      <c r="DJY100" s="42"/>
      <c r="DJZ100" s="42"/>
      <c r="DKA100" s="42"/>
      <c r="DKB100" s="42"/>
      <c r="DKC100" s="42"/>
      <c r="DKD100" s="42"/>
      <c r="DKE100" s="42"/>
      <c r="DKF100" s="42"/>
      <c r="DKG100" s="42"/>
      <c r="DKH100" s="42"/>
      <c r="DKI100" s="42"/>
      <c r="DKJ100" s="42"/>
      <c r="DKK100" s="42"/>
      <c r="DKL100" s="42"/>
      <c r="DKM100" s="42"/>
      <c r="DKN100" s="42"/>
      <c r="DKO100" s="42"/>
      <c r="DKP100" s="42"/>
      <c r="DKQ100" s="42"/>
      <c r="DKR100" s="42"/>
      <c r="DKS100" s="42"/>
      <c r="DKT100" s="42"/>
      <c r="DKU100" s="42"/>
      <c r="DKV100" s="42"/>
      <c r="DKW100" s="42"/>
      <c r="DKX100" s="42"/>
      <c r="DKY100" s="42"/>
      <c r="DKZ100" s="42"/>
      <c r="DLA100" s="42"/>
      <c r="DLB100" s="42"/>
      <c r="DLC100" s="42"/>
      <c r="DLD100" s="42"/>
      <c r="DLE100" s="42"/>
      <c r="DLF100" s="42"/>
      <c r="DLG100" s="42"/>
      <c r="DLH100" s="42"/>
      <c r="DLI100" s="42"/>
      <c r="DLJ100" s="42"/>
      <c r="DLK100" s="42"/>
      <c r="DLL100" s="42"/>
      <c r="DLM100" s="42"/>
      <c r="DLN100" s="42"/>
      <c r="DLO100" s="42"/>
      <c r="DLP100" s="42"/>
      <c r="DLQ100" s="42"/>
      <c r="DLR100" s="42"/>
      <c r="DLS100" s="42"/>
      <c r="DLT100" s="42"/>
      <c r="DLU100" s="42"/>
      <c r="DLV100" s="42"/>
      <c r="DLW100" s="42"/>
      <c r="DLX100" s="42"/>
      <c r="DLY100" s="42"/>
      <c r="DLZ100" s="42"/>
      <c r="DMA100" s="42"/>
      <c r="DMB100" s="42"/>
      <c r="DMC100" s="42"/>
      <c r="DMD100" s="42"/>
      <c r="DME100" s="42"/>
      <c r="DMF100" s="42"/>
      <c r="DMG100" s="42"/>
      <c r="DMH100" s="42"/>
      <c r="DMI100" s="42"/>
      <c r="DMJ100" s="42"/>
      <c r="DMK100" s="42"/>
      <c r="DML100" s="42"/>
      <c r="DMM100" s="42"/>
      <c r="DMN100" s="42"/>
      <c r="DMO100" s="42"/>
      <c r="DMP100" s="42"/>
      <c r="DMQ100" s="42"/>
      <c r="DMR100" s="42"/>
      <c r="DMS100" s="42"/>
      <c r="DMT100" s="42"/>
      <c r="DMU100" s="42"/>
      <c r="DMV100" s="42"/>
      <c r="DMW100" s="42"/>
      <c r="DMX100" s="42"/>
      <c r="DMY100" s="42"/>
      <c r="DMZ100" s="42"/>
      <c r="DNA100" s="42"/>
      <c r="DNB100" s="42"/>
      <c r="DNC100" s="42"/>
      <c r="DND100" s="42"/>
      <c r="DNE100" s="42"/>
      <c r="DNF100" s="42"/>
      <c r="DNG100" s="42"/>
      <c r="DNH100" s="42"/>
      <c r="DNI100" s="42"/>
      <c r="DNJ100" s="42"/>
      <c r="DNK100" s="42"/>
      <c r="DNL100" s="42"/>
      <c r="DNM100" s="42"/>
      <c r="DNN100" s="42"/>
      <c r="DNO100" s="42"/>
      <c r="DNP100" s="42"/>
      <c r="DNQ100" s="42"/>
      <c r="DNR100" s="42"/>
      <c r="DNS100" s="42"/>
      <c r="DNT100" s="42"/>
      <c r="DNU100" s="42"/>
      <c r="DNV100" s="42"/>
      <c r="DNW100" s="42"/>
      <c r="DNX100" s="42"/>
      <c r="DNY100" s="42"/>
      <c r="DNZ100" s="42"/>
      <c r="DOA100" s="42"/>
      <c r="DOB100" s="42"/>
      <c r="DOC100" s="42"/>
      <c r="DOD100" s="42"/>
      <c r="DOE100" s="42"/>
      <c r="DOF100" s="42"/>
      <c r="DOG100" s="42"/>
      <c r="DOH100" s="42"/>
      <c r="DOI100" s="42"/>
      <c r="DOJ100" s="42"/>
      <c r="DOK100" s="42"/>
      <c r="DOL100" s="42"/>
      <c r="DOM100" s="42"/>
      <c r="DON100" s="42"/>
      <c r="DOO100" s="42"/>
      <c r="DOP100" s="42"/>
      <c r="DOQ100" s="42"/>
      <c r="DOR100" s="42"/>
      <c r="DOS100" s="42"/>
      <c r="DOT100" s="42"/>
      <c r="DOU100" s="42"/>
      <c r="DOV100" s="42"/>
      <c r="DOW100" s="42"/>
      <c r="DOX100" s="42"/>
      <c r="DOY100" s="42"/>
      <c r="DOZ100" s="42"/>
      <c r="DPA100" s="42"/>
      <c r="DPB100" s="42"/>
      <c r="DPC100" s="42"/>
      <c r="DPD100" s="42"/>
      <c r="DPE100" s="42"/>
      <c r="DPF100" s="42"/>
      <c r="DPG100" s="42"/>
      <c r="DPH100" s="42"/>
      <c r="DPI100" s="42"/>
      <c r="DPJ100" s="42"/>
      <c r="DPK100" s="42"/>
      <c r="DPL100" s="42"/>
      <c r="DPM100" s="42"/>
      <c r="DPN100" s="42"/>
      <c r="DPO100" s="42"/>
      <c r="DPP100" s="42"/>
      <c r="DPQ100" s="42"/>
      <c r="DPR100" s="42"/>
      <c r="DPS100" s="42"/>
      <c r="DPT100" s="42"/>
      <c r="DPU100" s="42"/>
      <c r="DPV100" s="42"/>
      <c r="DPW100" s="42"/>
      <c r="DPX100" s="42"/>
      <c r="DPY100" s="42"/>
      <c r="DPZ100" s="42"/>
      <c r="DQA100" s="42"/>
      <c r="DQB100" s="42"/>
      <c r="DQC100" s="42"/>
      <c r="DQD100" s="42"/>
      <c r="DQE100" s="42"/>
      <c r="DQF100" s="42"/>
      <c r="DQG100" s="42"/>
      <c r="DQH100" s="42"/>
      <c r="DQI100" s="42"/>
      <c r="DQJ100" s="42"/>
      <c r="DQK100" s="42"/>
      <c r="DQL100" s="42"/>
      <c r="DQM100" s="42"/>
      <c r="DQN100" s="42"/>
      <c r="DQO100" s="42"/>
      <c r="DQP100" s="42"/>
      <c r="DQQ100" s="42"/>
      <c r="DQR100" s="42"/>
      <c r="DQS100" s="42"/>
      <c r="DQT100" s="42"/>
      <c r="DQU100" s="42"/>
      <c r="DQV100" s="42"/>
      <c r="DQW100" s="42"/>
      <c r="DQX100" s="42"/>
      <c r="DQY100" s="42"/>
      <c r="DQZ100" s="42"/>
      <c r="DRA100" s="42"/>
      <c r="DRB100" s="42"/>
      <c r="DRC100" s="42"/>
      <c r="DRD100" s="42"/>
      <c r="DRE100" s="42"/>
      <c r="DRF100" s="42"/>
      <c r="DRG100" s="42"/>
      <c r="DRH100" s="42"/>
      <c r="DRI100" s="42"/>
      <c r="DRJ100" s="42"/>
      <c r="DRK100" s="42"/>
      <c r="DRL100" s="42"/>
      <c r="DRM100" s="42"/>
      <c r="DRN100" s="42"/>
      <c r="DRO100" s="42"/>
      <c r="DRP100" s="42"/>
      <c r="DRQ100" s="42"/>
      <c r="DRR100" s="42"/>
      <c r="DRS100" s="42"/>
      <c r="DRT100" s="42"/>
      <c r="DRU100" s="42"/>
      <c r="DRV100" s="42"/>
      <c r="DRW100" s="42"/>
      <c r="DRX100" s="42"/>
      <c r="DRY100" s="42"/>
      <c r="DRZ100" s="42"/>
      <c r="DSA100" s="42"/>
      <c r="DSB100" s="42"/>
      <c r="DSC100" s="42"/>
      <c r="DSD100" s="42"/>
      <c r="DSE100" s="42"/>
      <c r="DSF100" s="42"/>
      <c r="DSG100" s="42"/>
      <c r="DSH100" s="42"/>
      <c r="DSI100" s="42"/>
      <c r="DSJ100" s="42"/>
      <c r="DSK100" s="42"/>
      <c r="DSL100" s="42"/>
      <c r="DSM100" s="42"/>
      <c r="DSN100" s="42"/>
      <c r="DSO100" s="42"/>
      <c r="DSP100" s="42"/>
      <c r="DSQ100" s="42"/>
      <c r="DSR100" s="42"/>
      <c r="DSS100" s="42"/>
      <c r="DST100" s="42"/>
      <c r="DSU100" s="42"/>
      <c r="DSV100" s="42"/>
      <c r="DSW100" s="42"/>
      <c r="DSX100" s="42"/>
      <c r="DSY100" s="42"/>
      <c r="DSZ100" s="42"/>
      <c r="DTA100" s="42"/>
      <c r="DTB100" s="42"/>
      <c r="DTC100" s="42"/>
      <c r="DTD100" s="42"/>
      <c r="DTE100" s="42"/>
      <c r="DTF100" s="42"/>
      <c r="DTG100" s="42"/>
      <c r="DTH100" s="42"/>
      <c r="DTI100" s="42"/>
      <c r="DTJ100" s="42"/>
      <c r="DTK100" s="42"/>
      <c r="DTL100" s="42"/>
      <c r="DTM100" s="42"/>
      <c r="DTN100" s="42"/>
      <c r="DTO100" s="42"/>
      <c r="DTP100" s="42"/>
      <c r="DTQ100" s="42"/>
      <c r="DTR100" s="42"/>
      <c r="DTS100" s="42"/>
      <c r="DTT100" s="42"/>
      <c r="DTU100" s="42"/>
      <c r="DTV100" s="42"/>
      <c r="DTW100" s="42"/>
      <c r="DTX100" s="42"/>
      <c r="DTY100" s="42"/>
      <c r="DTZ100" s="42"/>
      <c r="DUA100" s="42"/>
      <c r="DUB100" s="42"/>
      <c r="DUC100" s="42"/>
      <c r="DUD100" s="42"/>
      <c r="DUE100" s="42"/>
      <c r="DUF100" s="42"/>
      <c r="DUG100" s="42"/>
      <c r="DUH100" s="42"/>
      <c r="DUI100" s="42"/>
      <c r="DUJ100" s="42"/>
      <c r="DUK100" s="42"/>
      <c r="DUL100" s="42"/>
      <c r="DUM100" s="42"/>
      <c r="DUN100" s="42"/>
      <c r="DUO100" s="42"/>
      <c r="DUP100" s="42"/>
      <c r="DUQ100" s="42"/>
      <c r="DUR100" s="42"/>
      <c r="DUS100" s="42"/>
      <c r="DUT100" s="42"/>
      <c r="DUU100" s="42"/>
      <c r="DUV100" s="42"/>
      <c r="DUW100" s="42"/>
      <c r="DUX100" s="42"/>
      <c r="DUY100" s="42"/>
      <c r="DUZ100" s="42"/>
      <c r="DVA100" s="42"/>
      <c r="DVB100" s="42"/>
      <c r="DVC100" s="42"/>
      <c r="DVD100" s="42"/>
      <c r="DVE100" s="42"/>
      <c r="DVF100" s="42"/>
      <c r="DVG100" s="42"/>
      <c r="DVH100" s="42"/>
      <c r="DVI100" s="42"/>
      <c r="DVJ100" s="42"/>
      <c r="DVK100" s="42"/>
      <c r="DVL100" s="42"/>
      <c r="DVM100" s="42"/>
      <c r="DVN100" s="42"/>
      <c r="DVO100" s="42"/>
      <c r="DVP100" s="42"/>
      <c r="DVQ100" s="42"/>
      <c r="DVR100" s="42"/>
      <c r="DVS100" s="42"/>
      <c r="DVT100" s="42"/>
      <c r="DVU100" s="42"/>
      <c r="DVV100" s="42"/>
      <c r="DVW100" s="42"/>
      <c r="DVX100" s="42"/>
      <c r="DVY100" s="42"/>
      <c r="DVZ100" s="42"/>
      <c r="DWA100" s="42"/>
      <c r="DWB100" s="42"/>
      <c r="DWC100" s="42"/>
      <c r="DWD100" s="42"/>
      <c r="DWE100" s="42"/>
      <c r="DWF100" s="42"/>
      <c r="DWG100" s="42"/>
      <c r="DWH100" s="42"/>
      <c r="DWI100" s="42"/>
      <c r="DWJ100" s="42"/>
      <c r="DWK100" s="42"/>
      <c r="DWL100" s="42"/>
      <c r="DWM100" s="42"/>
      <c r="DWN100" s="42"/>
      <c r="DWO100" s="42"/>
      <c r="DWP100" s="42"/>
      <c r="DWQ100" s="42"/>
      <c r="DWR100" s="42"/>
      <c r="DWS100" s="42"/>
      <c r="DWT100" s="42"/>
      <c r="DWU100" s="42"/>
      <c r="DWV100" s="42"/>
      <c r="DWW100" s="42"/>
      <c r="DWX100" s="42"/>
      <c r="DWY100" s="42"/>
      <c r="DWZ100" s="42"/>
      <c r="DXA100" s="42"/>
      <c r="DXB100" s="42"/>
      <c r="DXC100" s="42"/>
      <c r="DXD100" s="42"/>
      <c r="DXE100" s="42"/>
      <c r="DXF100" s="42"/>
      <c r="DXG100" s="42"/>
      <c r="DXH100" s="42"/>
      <c r="DXI100" s="42"/>
      <c r="DXJ100" s="42"/>
      <c r="DXK100" s="42"/>
      <c r="DXL100" s="42"/>
      <c r="DXM100" s="42"/>
      <c r="DXN100" s="42"/>
      <c r="DXO100" s="42"/>
      <c r="DXP100" s="42"/>
      <c r="DXQ100" s="42"/>
      <c r="DXR100" s="42"/>
      <c r="DXS100" s="42"/>
      <c r="DXT100" s="42"/>
      <c r="DXU100" s="42"/>
      <c r="DXV100" s="42"/>
      <c r="DXW100" s="42"/>
      <c r="DXX100" s="42"/>
      <c r="DXY100" s="42"/>
      <c r="DXZ100" s="42"/>
      <c r="DYA100" s="42"/>
      <c r="DYB100" s="42"/>
      <c r="DYC100" s="42"/>
      <c r="DYD100" s="42"/>
      <c r="DYE100" s="42"/>
      <c r="DYF100" s="42"/>
      <c r="DYG100" s="42"/>
      <c r="DYH100" s="42"/>
      <c r="DYI100" s="42"/>
      <c r="DYJ100" s="42"/>
      <c r="DYK100" s="42"/>
      <c r="DYL100" s="42"/>
      <c r="DYM100" s="42"/>
      <c r="DYN100" s="42"/>
      <c r="DYO100" s="42"/>
      <c r="DYP100" s="42"/>
      <c r="DYQ100" s="42"/>
      <c r="DYR100" s="42"/>
      <c r="DYS100" s="42"/>
      <c r="DYT100" s="42"/>
      <c r="DYU100" s="42"/>
      <c r="DYV100" s="42"/>
      <c r="DYW100" s="42"/>
      <c r="DYX100" s="42"/>
      <c r="DYY100" s="42"/>
      <c r="DYZ100" s="42"/>
      <c r="DZA100" s="42"/>
      <c r="DZB100" s="42"/>
      <c r="DZC100" s="42"/>
      <c r="DZD100" s="42"/>
      <c r="DZE100" s="42"/>
      <c r="DZF100" s="42"/>
      <c r="DZG100" s="42"/>
      <c r="DZH100" s="42"/>
      <c r="DZI100" s="42"/>
      <c r="DZJ100" s="42"/>
      <c r="DZK100" s="42"/>
      <c r="DZL100" s="42"/>
      <c r="DZM100" s="42"/>
      <c r="DZN100" s="42"/>
      <c r="DZO100" s="42"/>
      <c r="DZP100" s="42"/>
      <c r="DZQ100" s="42"/>
      <c r="DZR100" s="42"/>
      <c r="DZS100" s="42"/>
      <c r="DZT100" s="42"/>
      <c r="DZU100" s="42"/>
      <c r="DZV100" s="42"/>
      <c r="DZW100" s="42"/>
      <c r="DZX100" s="42"/>
      <c r="DZY100" s="42"/>
      <c r="DZZ100" s="42"/>
      <c r="EAA100" s="42"/>
      <c r="EAB100" s="42"/>
      <c r="EAC100" s="42"/>
      <c r="EAD100" s="42"/>
      <c r="EAE100" s="42"/>
      <c r="EAF100" s="42"/>
      <c r="EAG100" s="42"/>
      <c r="EAH100" s="42"/>
      <c r="EAI100" s="42"/>
      <c r="EAJ100" s="42"/>
      <c r="EAK100" s="42"/>
      <c r="EAL100" s="42"/>
      <c r="EAM100" s="42"/>
      <c r="EAN100" s="42"/>
      <c r="EAO100" s="42"/>
      <c r="EAP100" s="42"/>
      <c r="EAQ100" s="42"/>
      <c r="EAR100" s="42"/>
      <c r="EAS100" s="42"/>
      <c r="EAT100" s="42"/>
      <c r="EAU100" s="42"/>
      <c r="EAV100" s="42"/>
      <c r="EAW100" s="42"/>
      <c r="EAX100" s="42"/>
      <c r="EAY100" s="42"/>
      <c r="EAZ100" s="42"/>
      <c r="EBA100" s="42"/>
      <c r="EBB100" s="42"/>
      <c r="EBC100" s="42"/>
      <c r="EBD100" s="42"/>
      <c r="EBE100" s="42"/>
      <c r="EBF100" s="42"/>
      <c r="EBG100" s="42"/>
      <c r="EBH100" s="42"/>
      <c r="EBI100" s="42"/>
      <c r="EBJ100" s="42"/>
      <c r="EBK100" s="42"/>
      <c r="EBL100" s="42"/>
      <c r="EBM100" s="42"/>
      <c r="EBN100" s="42"/>
      <c r="EBO100" s="42"/>
      <c r="EBP100" s="42"/>
      <c r="EBQ100" s="42"/>
      <c r="EBR100" s="42"/>
      <c r="EBS100" s="42"/>
      <c r="EBT100" s="42"/>
      <c r="EBU100" s="42"/>
      <c r="EBV100" s="42"/>
      <c r="EBW100" s="42"/>
      <c r="EBX100" s="42"/>
      <c r="EBY100" s="42"/>
      <c r="EBZ100" s="42"/>
      <c r="ECA100" s="42"/>
      <c r="ECB100" s="42"/>
      <c r="ECC100" s="42"/>
      <c r="ECD100" s="42"/>
      <c r="ECE100" s="42"/>
      <c r="ECF100" s="42"/>
      <c r="ECG100" s="42"/>
      <c r="ECH100" s="42"/>
      <c r="ECI100" s="42"/>
      <c r="ECJ100" s="42"/>
      <c r="ECK100" s="42"/>
      <c r="ECL100" s="42"/>
      <c r="ECM100" s="42"/>
      <c r="ECN100" s="42"/>
      <c r="ECO100" s="42"/>
      <c r="ECP100" s="42"/>
      <c r="ECQ100" s="42"/>
      <c r="ECR100" s="42"/>
      <c r="ECS100" s="42"/>
      <c r="ECT100" s="42"/>
      <c r="ECU100" s="42"/>
      <c r="ECV100" s="42"/>
      <c r="ECW100" s="42"/>
      <c r="ECX100" s="42"/>
      <c r="ECY100" s="42"/>
      <c r="ECZ100" s="42"/>
      <c r="EDA100" s="42"/>
      <c r="EDB100" s="42"/>
      <c r="EDC100" s="42"/>
      <c r="EDD100" s="42"/>
      <c r="EDE100" s="42"/>
      <c r="EDF100" s="42"/>
      <c r="EDG100" s="42"/>
      <c r="EDH100" s="42"/>
      <c r="EDI100" s="42"/>
      <c r="EDJ100" s="42"/>
      <c r="EDK100" s="42"/>
      <c r="EDL100" s="42"/>
      <c r="EDM100" s="42"/>
      <c r="EDN100" s="42"/>
      <c r="EDO100" s="42"/>
      <c r="EDP100" s="42"/>
      <c r="EDQ100" s="42"/>
      <c r="EDR100" s="42"/>
      <c r="EDS100" s="42"/>
      <c r="EDT100" s="42"/>
      <c r="EDU100" s="42"/>
      <c r="EDV100" s="42"/>
      <c r="EDW100" s="42"/>
      <c r="EDX100" s="42"/>
      <c r="EDY100" s="42"/>
      <c r="EDZ100" s="42"/>
      <c r="EEA100" s="42"/>
      <c r="EEB100" s="42"/>
      <c r="EEC100" s="42"/>
      <c r="EED100" s="42"/>
      <c r="EEE100" s="42"/>
      <c r="EEF100" s="42"/>
      <c r="EEG100" s="42"/>
      <c r="EEH100" s="42"/>
      <c r="EEI100" s="42"/>
      <c r="EEJ100" s="42"/>
      <c r="EEK100" s="42"/>
      <c r="EEL100" s="42"/>
      <c r="EEM100" s="42"/>
      <c r="EEN100" s="42"/>
      <c r="EEO100" s="42"/>
      <c r="EEP100" s="42"/>
      <c r="EEQ100" s="42"/>
      <c r="EER100" s="42"/>
      <c r="EES100" s="42"/>
      <c r="EET100" s="42"/>
      <c r="EEU100" s="42"/>
      <c r="EEV100" s="42"/>
      <c r="EEW100" s="42"/>
      <c r="EEX100" s="42"/>
      <c r="EEY100" s="42"/>
      <c r="EEZ100" s="42"/>
      <c r="EFA100" s="42"/>
      <c r="EFB100" s="42"/>
      <c r="EFC100" s="42"/>
      <c r="EFD100" s="42"/>
      <c r="EFE100" s="42"/>
      <c r="EFF100" s="42"/>
      <c r="EFG100" s="42"/>
      <c r="EFH100" s="42"/>
      <c r="EFI100" s="42"/>
      <c r="EFJ100" s="42"/>
      <c r="EFK100" s="42"/>
      <c r="EFL100" s="42"/>
      <c r="EFM100" s="42"/>
      <c r="EFN100" s="42"/>
      <c r="EFO100" s="42"/>
      <c r="EFP100" s="42"/>
      <c r="EFQ100" s="42"/>
      <c r="EFR100" s="42"/>
      <c r="EFS100" s="42"/>
      <c r="EFT100" s="42"/>
      <c r="EFU100" s="42"/>
      <c r="EFV100" s="42"/>
      <c r="EFW100" s="42"/>
      <c r="EFX100" s="42"/>
      <c r="EFY100" s="42"/>
      <c r="EFZ100" s="42"/>
      <c r="EGA100" s="42"/>
      <c r="EGB100" s="42"/>
      <c r="EGC100" s="42"/>
      <c r="EGD100" s="42"/>
      <c r="EGE100" s="42"/>
      <c r="EGF100" s="42"/>
      <c r="EGG100" s="42"/>
      <c r="EGH100" s="42"/>
      <c r="EGI100" s="42"/>
      <c r="EGJ100" s="42"/>
      <c r="EGK100" s="42"/>
      <c r="EGL100" s="42"/>
      <c r="EGM100" s="42"/>
      <c r="EGN100" s="42"/>
      <c r="EGO100" s="42"/>
      <c r="EGP100" s="42"/>
      <c r="EGQ100" s="42"/>
      <c r="EGR100" s="42"/>
      <c r="EGS100" s="42"/>
      <c r="EGT100" s="42"/>
      <c r="EGU100" s="42"/>
      <c r="EGV100" s="42"/>
      <c r="EGW100" s="42"/>
      <c r="EGX100" s="42"/>
      <c r="EGY100" s="42"/>
      <c r="EGZ100" s="42"/>
      <c r="EHA100" s="42"/>
      <c r="EHB100" s="42"/>
      <c r="EHC100" s="42"/>
      <c r="EHD100" s="42"/>
      <c r="EHE100" s="42"/>
      <c r="EHF100" s="42"/>
      <c r="EHG100" s="42"/>
      <c r="EHH100" s="42"/>
      <c r="EHI100" s="42"/>
      <c r="EHJ100" s="42"/>
      <c r="EHK100" s="42"/>
      <c r="EHL100" s="42"/>
      <c r="EHM100" s="42"/>
      <c r="EHN100" s="42"/>
      <c r="EHO100" s="42"/>
      <c r="EHP100" s="42"/>
      <c r="EHQ100" s="42"/>
      <c r="EHR100" s="42"/>
      <c r="EHS100" s="42"/>
      <c r="EHT100" s="42"/>
      <c r="EHU100" s="42"/>
      <c r="EHV100" s="42"/>
      <c r="EHW100" s="42"/>
      <c r="EHX100" s="42"/>
      <c r="EHY100" s="42"/>
      <c r="EHZ100" s="42"/>
      <c r="EIA100" s="42"/>
      <c r="EIB100" s="42"/>
      <c r="EIC100" s="42"/>
      <c r="EID100" s="42"/>
      <c r="EIE100" s="42"/>
      <c r="EIF100" s="42"/>
      <c r="EIG100" s="42"/>
      <c r="EIH100" s="42"/>
      <c r="EII100" s="42"/>
      <c r="EIJ100" s="42"/>
      <c r="EIK100" s="42"/>
      <c r="EIL100" s="42"/>
      <c r="EIM100" s="42"/>
      <c r="EIN100" s="42"/>
      <c r="EIO100" s="42"/>
      <c r="EIP100" s="42"/>
      <c r="EIQ100" s="42"/>
      <c r="EIR100" s="42"/>
      <c r="EIS100" s="42"/>
      <c r="EIT100" s="42"/>
      <c r="EIU100" s="42"/>
      <c r="EIV100" s="42"/>
      <c r="EIW100" s="42"/>
      <c r="EIX100" s="42"/>
      <c r="EIY100" s="42"/>
      <c r="EIZ100" s="42"/>
      <c r="EJA100" s="42"/>
      <c r="EJB100" s="42"/>
      <c r="EJC100" s="42"/>
      <c r="EJD100" s="42"/>
      <c r="EJE100" s="42"/>
      <c r="EJF100" s="42"/>
      <c r="EJG100" s="42"/>
      <c r="EJH100" s="42"/>
      <c r="EJI100" s="42"/>
      <c r="EJJ100" s="42"/>
      <c r="EJK100" s="42"/>
      <c r="EJL100" s="42"/>
      <c r="EJM100" s="42"/>
      <c r="EJN100" s="42"/>
      <c r="EJO100" s="42"/>
      <c r="EJP100" s="42"/>
      <c r="EJQ100" s="42"/>
      <c r="EJR100" s="42"/>
      <c r="EJS100" s="42"/>
      <c r="EJT100" s="42"/>
      <c r="EJU100" s="42"/>
      <c r="EJV100" s="42"/>
      <c r="EJW100" s="42"/>
      <c r="EJX100" s="42"/>
      <c r="EJY100" s="42"/>
      <c r="EJZ100" s="42"/>
      <c r="EKA100" s="42"/>
      <c r="EKB100" s="42"/>
      <c r="EKC100" s="42"/>
      <c r="EKD100" s="42"/>
      <c r="EKE100" s="42"/>
      <c r="EKF100" s="42"/>
      <c r="EKG100" s="42"/>
      <c r="EKH100" s="42"/>
      <c r="EKI100" s="42"/>
      <c r="EKJ100" s="42"/>
      <c r="EKK100" s="42"/>
      <c r="EKL100" s="42"/>
      <c r="EKM100" s="42"/>
      <c r="EKN100" s="42"/>
      <c r="EKO100" s="42"/>
      <c r="EKP100" s="42"/>
      <c r="EKQ100" s="42"/>
      <c r="EKR100" s="42"/>
      <c r="EKS100" s="42"/>
      <c r="EKT100" s="42"/>
      <c r="EKU100" s="42"/>
      <c r="EKV100" s="42"/>
      <c r="EKW100" s="42"/>
      <c r="EKX100" s="42"/>
      <c r="EKY100" s="42"/>
      <c r="EKZ100" s="42"/>
      <c r="ELA100" s="42"/>
      <c r="ELB100" s="42"/>
      <c r="ELC100" s="42"/>
      <c r="ELD100" s="42"/>
      <c r="ELE100" s="42"/>
      <c r="ELF100" s="42"/>
      <c r="ELG100" s="42"/>
      <c r="ELH100" s="42"/>
      <c r="ELI100" s="42"/>
      <c r="ELJ100" s="42"/>
      <c r="ELK100" s="42"/>
      <c r="ELL100" s="42"/>
      <c r="ELM100" s="42"/>
      <c r="ELN100" s="42"/>
      <c r="ELO100" s="42"/>
      <c r="ELP100" s="42"/>
      <c r="ELQ100" s="42"/>
      <c r="ELR100" s="42"/>
      <c r="ELS100" s="42"/>
      <c r="ELT100" s="42"/>
      <c r="ELU100" s="42"/>
      <c r="ELV100" s="42"/>
      <c r="ELW100" s="42"/>
      <c r="ELX100" s="42"/>
      <c r="ELY100" s="42"/>
      <c r="ELZ100" s="42"/>
      <c r="EMA100" s="42"/>
      <c r="EMB100" s="42"/>
      <c r="EMC100" s="42"/>
      <c r="EMD100" s="42"/>
      <c r="EME100" s="42"/>
      <c r="EMF100" s="42"/>
      <c r="EMG100" s="42"/>
      <c r="EMH100" s="42"/>
      <c r="EMI100" s="42"/>
      <c r="EMJ100" s="42"/>
      <c r="EMK100" s="42"/>
      <c r="EML100" s="42"/>
      <c r="EMM100" s="42"/>
      <c r="EMN100" s="42"/>
      <c r="EMO100" s="42"/>
      <c r="EMP100" s="42"/>
      <c r="EMQ100" s="42"/>
      <c r="EMR100" s="42"/>
      <c r="EMS100" s="42"/>
      <c r="EMT100" s="42"/>
      <c r="EMU100" s="42"/>
      <c r="EMV100" s="42"/>
      <c r="EMW100" s="42"/>
      <c r="EMX100" s="42"/>
      <c r="EMY100" s="42"/>
      <c r="EMZ100" s="42"/>
      <c r="ENA100" s="42"/>
      <c r="ENB100" s="42"/>
      <c r="ENC100" s="42"/>
      <c r="END100" s="42"/>
      <c r="ENE100" s="42"/>
      <c r="ENF100" s="42"/>
      <c r="ENG100" s="42"/>
      <c r="ENH100" s="42"/>
      <c r="ENI100" s="42"/>
      <c r="ENJ100" s="42"/>
      <c r="ENK100" s="42"/>
      <c r="ENL100" s="42"/>
      <c r="ENM100" s="42"/>
      <c r="ENN100" s="42"/>
      <c r="ENO100" s="42"/>
      <c r="ENP100" s="42"/>
      <c r="ENQ100" s="42"/>
      <c r="ENR100" s="42"/>
      <c r="ENS100" s="42"/>
      <c r="ENT100" s="42"/>
      <c r="ENU100" s="42"/>
      <c r="ENV100" s="42"/>
      <c r="ENW100" s="42"/>
      <c r="ENX100" s="42"/>
      <c r="ENY100" s="42"/>
      <c r="ENZ100" s="42"/>
      <c r="EOA100" s="42"/>
      <c r="EOB100" s="42"/>
      <c r="EOC100" s="42"/>
      <c r="EOD100" s="42"/>
      <c r="EOE100" s="42"/>
      <c r="EOF100" s="42"/>
      <c r="EOG100" s="42"/>
      <c r="EOH100" s="42"/>
      <c r="EOI100" s="42"/>
      <c r="EOJ100" s="42"/>
      <c r="EOK100" s="42"/>
      <c r="EOL100" s="42"/>
      <c r="EOM100" s="42"/>
      <c r="EON100" s="42"/>
      <c r="EOO100" s="42"/>
      <c r="EOP100" s="42"/>
      <c r="EOQ100" s="42"/>
      <c r="EOR100" s="42"/>
      <c r="EOS100" s="42"/>
      <c r="EOT100" s="42"/>
      <c r="EOU100" s="42"/>
      <c r="EOV100" s="42"/>
      <c r="EOW100" s="42"/>
      <c r="EOX100" s="42"/>
      <c r="EOY100" s="42"/>
      <c r="EOZ100" s="42"/>
      <c r="EPA100" s="42"/>
      <c r="EPB100" s="42"/>
      <c r="EPC100" s="42"/>
      <c r="EPD100" s="42"/>
      <c r="EPE100" s="42"/>
      <c r="EPF100" s="42"/>
      <c r="EPG100" s="42"/>
      <c r="EPH100" s="42"/>
      <c r="EPI100" s="42"/>
      <c r="EPJ100" s="42"/>
      <c r="EPK100" s="42"/>
      <c r="EPL100" s="42"/>
      <c r="EPM100" s="42"/>
      <c r="EPN100" s="42"/>
      <c r="EPO100" s="42"/>
      <c r="EPP100" s="42"/>
      <c r="EPQ100" s="42"/>
      <c r="EPR100" s="42"/>
      <c r="EPS100" s="42"/>
      <c r="EPT100" s="42"/>
      <c r="EPU100" s="42"/>
      <c r="EPV100" s="42"/>
      <c r="EPW100" s="42"/>
      <c r="EPX100" s="42"/>
      <c r="EPY100" s="42"/>
      <c r="EPZ100" s="42"/>
      <c r="EQA100" s="42"/>
      <c r="EQB100" s="42"/>
      <c r="EQC100" s="42"/>
      <c r="EQD100" s="42"/>
      <c r="EQE100" s="42"/>
      <c r="EQF100" s="42"/>
      <c r="EQG100" s="42"/>
      <c r="EQH100" s="42"/>
      <c r="EQI100" s="42"/>
      <c r="EQJ100" s="42"/>
      <c r="EQK100" s="42"/>
      <c r="EQL100" s="42"/>
      <c r="EQM100" s="42"/>
      <c r="EQN100" s="42"/>
      <c r="EQO100" s="42"/>
      <c r="EQP100" s="42"/>
      <c r="EQQ100" s="42"/>
      <c r="EQR100" s="42"/>
      <c r="EQS100" s="42"/>
      <c r="EQT100" s="42"/>
      <c r="EQU100" s="42"/>
      <c r="EQV100" s="42"/>
      <c r="EQW100" s="42"/>
      <c r="EQX100" s="42"/>
      <c r="EQY100" s="42"/>
      <c r="EQZ100" s="42"/>
      <c r="ERA100" s="42"/>
      <c r="ERB100" s="42"/>
      <c r="ERC100" s="42"/>
      <c r="ERD100" s="42"/>
      <c r="ERE100" s="42"/>
      <c r="ERF100" s="42"/>
      <c r="ERG100" s="42"/>
      <c r="ERH100" s="42"/>
      <c r="ERI100" s="42"/>
      <c r="ERJ100" s="42"/>
      <c r="ERK100" s="42"/>
      <c r="ERL100" s="42"/>
      <c r="ERM100" s="42"/>
      <c r="ERN100" s="42"/>
      <c r="ERO100" s="42"/>
      <c r="ERP100" s="42"/>
      <c r="ERQ100" s="42"/>
      <c r="ERR100" s="42"/>
      <c r="ERS100" s="42"/>
      <c r="ERT100" s="42"/>
      <c r="ERU100" s="42"/>
      <c r="ERV100" s="42"/>
      <c r="ERW100" s="42"/>
      <c r="ERX100" s="42"/>
      <c r="ERY100" s="42"/>
      <c r="ERZ100" s="42"/>
      <c r="ESA100" s="42"/>
      <c r="ESB100" s="42"/>
      <c r="ESC100" s="42"/>
      <c r="ESD100" s="42"/>
      <c r="ESE100" s="42"/>
      <c r="ESF100" s="42"/>
      <c r="ESG100" s="42"/>
      <c r="ESH100" s="42"/>
      <c r="ESI100" s="42"/>
      <c r="ESJ100" s="42"/>
      <c r="ESK100" s="42"/>
      <c r="ESL100" s="42"/>
      <c r="ESM100" s="42"/>
      <c r="ESN100" s="42"/>
      <c r="ESO100" s="42"/>
      <c r="ESP100" s="42"/>
      <c r="ESQ100" s="42"/>
      <c r="ESR100" s="42"/>
      <c r="ESS100" s="42"/>
      <c r="EST100" s="42"/>
      <c r="ESU100" s="42"/>
      <c r="ESV100" s="42"/>
      <c r="ESW100" s="42"/>
      <c r="ESX100" s="42"/>
      <c r="ESY100" s="42"/>
      <c r="ESZ100" s="42"/>
      <c r="ETA100" s="42"/>
      <c r="ETB100" s="42"/>
      <c r="ETC100" s="42"/>
      <c r="ETD100" s="42"/>
      <c r="ETE100" s="42"/>
      <c r="ETF100" s="42"/>
      <c r="ETG100" s="42"/>
      <c r="ETH100" s="42"/>
      <c r="ETI100" s="42"/>
      <c r="ETJ100" s="42"/>
      <c r="ETK100" s="42"/>
      <c r="ETL100" s="42"/>
      <c r="ETM100" s="42"/>
      <c r="ETN100" s="42"/>
      <c r="ETO100" s="42"/>
      <c r="ETP100" s="42"/>
      <c r="ETQ100" s="42"/>
      <c r="ETR100" s="42"/>
      <c r="ETS100" s="42"/>
      <c r="ETT100" s="42"/>
      <c r="ETU100" s="42"/>
      <c r="ETV100" s="42"/>
      <c r="ETW100" s="42"/>
      <c r="ETX100" s="42"/>
      <c r="ETY100" s="42"/>
      <c r="ETZ100" s="42"/>
      <c r="EUA100" s="42"/>
      <c r="EUB100" s="42"/>
      <c r="EUC100" s="42"/>
      <c r="EUD100" s="42"/>
      <c r="EUE100" s="42"/>
      <c r="EUF100" s="42"/>
      <c r="EUG100" s="42"/>
      <c r="EUH100" s="42"/>
      <c r="EUI100" s="42"/>
      <c r="EUJ100" s="42"/>
      <c r="EUK100" s="42"/>
      <c r="EUL100" s="42"/>
      <c r="EUM100" s="42"/>
      <c r="EUN100" s="42"/>
      <c r="EUO100" s="42"/>
      <c r="EUP100" s="42"/>
      <c r="EUQ100" s="42"/>
      <c r="EUR100" s="42"/>
      <c r="EUS100" s="42"/>
      <c r="EUT100" s="42"/>
      <c r="EUU100" s="42"/>
      <c r="EUV100" s="42"/>
      <c r="EUW100" s="42"/>
      <c r="EUX100" s="42"/>
      <c r="EUY100" s="42"/>
      <c r="EUZ100" s="42"/>
      <c r="EVA100" s="42"/>
      <c r="EVB100" s="42"/>
      <c r="EVC100" s="42"/>
      <c r="EVD100" s="42"/>
      <c r="EVE100" s="42"/>
      <c r="EVF100" s="42"/>
      <c r="EVG100" s="42"/>
      <c r="EVH100" s="42"/>
      <c r="EVI100" s="42"/>
      <c r="EVJ100" s="42"/>
      <c r="EVK100" s="42"/>
      <c r="EVL100" s="42"/>
      <c r="EVM100" s="42"/>
      <c r="EVN100" s="42"/>
      <c r="EVO100" s="42"/>
      <c r="EVP100" s="42"/>
      <c r="EVQ100" s="42"/>
      <c r="EVR100" s="42"/>
      <c r="EVS100" s="42"/>
      <c r="EVT100" s="42"/>
      <c r="EVU100" s="42"/>
      <c r="EVV100" s="42"/>
      <c r="EVW100" s="42"/>
      <c r="EVX100" s="42"/>
      <c r="EVY100" s="42"/>
      <c r="EVZ100" s="42"/>
      <c r="EWA100" s="42"/>
      <c r="EWB100" s="42"/>
      <c r="EWC100" s="42"/>
      <c r="EWD100" s="42"/>
      <c r="EWE100" s="42"/>
      <c r="EWF100" s="42"/>
      <c r="EWG100" s="42"/>
      <c r="EWH100" s="42"/>
      <c r="EWI100" s="42"/>
      <c r="EWJ100" s="42"/>
      <c r="EWK100" s="42"/>
      <c r="EWL100" s="42"/>
      <c r="EWM100" s="42"/>
      <c r="EWN100" s="42"/>
      <c r="EWO100" s="42"/>
      <c r="EWP100" s="42"/>
      <c r="EWQ100" s="42"/>
      <c r="EWR100" s="42"/>
      <c r="EWS100" s="42"/>
      <c r="EWT100" s="42"/>
      <c r="EWU100" s="42"/>
      <c r="EWV100" s="42"/>
      <c r="EWW100" s="42"/>
      <c r="EWX100" s="42"/>
      <c r="EWY100" s="42"/>
      <c r="EWZ100" s="42"/>
      <c r="EXA100" s="42"/>
      <c r="EXB100" s="42"/>
      <c r="EXC100" s="42"/>
      <c r="EXD100" s="42"/>
      <c r="EXE100" s="42"/>
      <c r="EXF100" s="42"/>
      <c r="EXG100" s="42"/>
      <c r="EXH100" s="42"/>
      <c r="EXI100" s="42"/>
      <c r="EXJ100" s="42"/>
      <c r="EXK100" s="42"/>
      <c r="EXL100" s="42"/>
      <c r="EXM100" s="42"/>
      <c r="EXN100" s="42"/>
      <c r="EXO100" s="42"/>
      <c r="EXP100" s="42"/>
      <c r="EXQ100" s="42"/>
      <c r="EXR100" s="42"/>
      <c r="EXS100" s="42"/>
      <c r="EXT100" s="42"/>
      <c r="EXU100" s="42"/>
      <c r="EXV100" s="42"/>
      <c r="EXW100" s="42"/>
      <c r="EXX100" s="42"/>
      <c r="EXY100" s="42"/>
      <c r="EXZ100" s="42"/>
      <c r="EYA100" s="42"/>
      <c r="EYB100" s="42"/>
      <c r="EYC100" s="42"/>
      <c r="EYD100" s="42"/>
      <c r="EYE100" s="42"/>
      <c r="EYF100" s="42"/>
      <c r="EYG100" s="42"/>
      <c r="EYH100" s="42"/>
      <c r="EYI100" s="42"/>
      <c r="EYJ100" s="42"/>
      <c r="EYK100" s="42"/>
      <c r="EYL100" s="42"/>
      <c r="EYM100" s="42"/>
      <c r="EYN100" s="42"/>
      <c r="EYO100" s="42"/>
      <c r="EYP100" s="42"/>
      <c r="EYQ100" s="42"/>
      <c r="EYR100" s="42"/>
      <c r="EYS100" s="42"/>
      <c r="EYT100" s="42"/>
      <c r="EYU100" s="42"/>
      <c r="EYV100" s="42"/>
      <c r="EYW100" s="42"/>
      <c r="EYX100" s="42"/>
      <c r="EYY100" s="42"/>
      <c r="EYZ100" s="42"/>
      <c r="EZA100" s="42"/>
      <c r="EZB100" s="42"/>
      <c r="EZC100" s="42"/>
      <c r="EZD100" s="42"/>
      <c r="EZE100" s="42"/>
      <c r="EZF100" s="42"/>
      <c r="EZG100" s="42"/>
      <c r="EZH100" s="42"/>
      <c r="EZI100" s="42"/>
      <c r="EZJ100" s="42"/>
      <c r="EZK100" s="42"/>
      <c r="EZL100" s="42"/>
      <c r="EZM100" s="42"/>
      <c r="EZN100" s="42"/>
      <c r="EZO100" s="42"/>
      <c r="EZP100" s="42"/>
      <c r="EZQ100" s="42"/>
      <c r="EZR100" s="42"/>
      <c r="EZS100" s="42"/>
      <c r="EZT100" s="42"/>
      <c r="EZU100" s="42"/>
      <c r="EZV100" s="42"/>
      <c r="EZW100" s="42"/>
      <c r="EZX100" s="42"/>
      <c r="EZY100" s="42"/>
      <c r="EZZ100" s="42"/>
      <c r="FAA100" s="42"/>
      <c r="FAB100" s="42"/>
      <c r="FAC100" s="42"/>
      <c r="FAD100" s="42"/>
      <c r="FAE100" s="42"/>
      <c r="FAF100" s="42"/>
      <c r="FAG100" s="42"/>
      <c r="FAH100" s="42"/>
      <c r="FAI100" s="42"/>
      <c r="FAJ100" s="42"/>
      <c r="FAK100" s="42"/>
      <c r="FAL100" s="42"/>
      <c r="FAM100" s="42"/>
      <c r="FAN100" s="42"/>
      <c r="FAO100" s="42"/>
      <c r="FAP100" s="42"/>
      <c r="FAQ100" s="42"/>
      <c r="FAR100" s="42"/>
      <c r="FAS100" s="42"/>
      <c r="FAT100" s="42"/>
      <c r="FAU100" s="42"/>
      <c r="FAV100" s="42"/>
      <c r="FAW100" s="42"/>
      <c r="FAX100" s="42"/>
      <c r="FAY100" s="42"/>
      <c r="FAZ100" s="42"/>
      <c r="FBA100" s="42"/>
      <c r="FBB100" s="42"/>
      <c r="FBC100" s="42"/>
      <c r="FBD100" s="42"/>
      <c r="FBE100" s="42"/>
      <c r="FBF100" s="42"/>
      <c r="FBG100" s="42"/>
      <c r="FBH100" s="42"/>
      <c r="FBI100" s="42"/>
      <c r="FBJ100" s="42"/>
      <c r="FBK100" s="42"/>
      <c r="FBL100" s="42"/>
      <c r="FBM100" s="42"/>
      <c r="FBN100" s="42"/>
      <c r="FBO100" s="42"/>
      <c r="FBP100" s="42"/>
      <c r="FBQ100" s="42"/>
      <c r="FBR100" s="42"/>
      <c r="FBS100" s="42"/>
      <c r="FBT100" s="42"/>
      <c r="FBU100" s="42"/>
      <c r="FBV100" s="42"/>
      <c r="FBW100" s="42"/>
      <c r="FBX100" s="42"/>
      <c r="FBY100" s="42"/>
      <c r="FBZ100" s="42"/>
      <c r="FCA100" s="42"/>
      <c r="FCB100" s="42"/>
      <c r="FCC100" s="42"/>
      <c r="FCD100" s="42"/>
      <c r="FCE100" s="42"/>
      <c r="FCF100" s="42"/>
      <c r="FCG100" s="42"/>
      <c r="FCH100" s="42"/>
      <c r="FCI100" s="42"/>
      <c r="FCJ100" s="42"/>
      <c r="FCK100" s="42"/>
      <c r="FCL100" s="42"/>
      <c r="FCM100" s="42"/>
      <c r="FCN100" s="42"/>
      <c r="FCO100" s="42"/>
      <c r="FCP100" s="42"/>
      <c r="FCQ100" s="42"/>
      <c r="FCR100" s="42"/>
      <c r="FCS100" s="42"/>
      <c r="FCT100" s="42"/>
      <c r="FCU100" s="42"/>
      <c r="FCV100" s="42"/>
      <c r="FCW100" s="42"/>
      <c r="FCX100" s="42"/>
      <c r="FCY100" s="42"/>
      <c r="FCZ100" s="42"/>
      <c r="FDA100" s="42"/>
      <c r="FDB100" s="42"/>
      <c r="FDC100" s="42"/>
      <c r="FDD100" s="42"/>
      <c r="FDE100" s="42"/>
      <c r="FDF100" s="42"/>
      <c r="FDG100" s="42"/>
      <c r="FDH100" s="42"/>
      <c r="FDI100" s="42"/>
      <c r="FDJ100" s="42"/>
      <c r="FDK100" s="42"/>
      <c r="FDL100" s="42"/>
      <c r="FDM100" s="42"/>
      <c r="FDN100" s="42"/>
      <c r="FDO100" s="42"/>
      <c r="FDP100" s="42"/>
      <c r="FDQ100" s="42"/>
      <c r="FDR100" s="42"/>
      <c r="FDS100" s="42"/>
      <c r="FDT100" s="42"/>
      <c r="FDU100" s="42"/>
      <c r="FDV100" s="42"/>
      <c r="FDW100" s="42"/>
      <c r="FDX100" s="42"/>
      <c r="FDY100" s="42"/>
      <c r="FDZ100" s="42"/>
      <c r="FEA100" s="42"/>
      <c r="FEB100" s="42"/>
      <c r="FEC100" s="42"/>
      <c r="FED100" s="42"/>
      <c r="FEE100" s="42"/>
      <c r="FEF100" s="42"/>
      <c r="FEG100" s="42"/>
      <c r="FEH100" s="42"/>
      <c r="FEI100" s="42"/>
      <c r="FEJ100" s="42"/>
      <c r="FEK100" s="42"/>
      <c r="FEL100" s="42"/>
      <c r="FEM100" s="42"/>
      <c r="FEN100" s="42"/>
      <c r="FEO100" s="42"/>
      <c r="FEP100" s="42"/>
      <c r="FEQ100" s="42"/>
      <c r="FER100" s="42"/>
      <c r="FES100" s="42"/>
      <c r="FET100" s="42"/>
      <c r="FEU100" s="42"/>
      <c r="FEV100" s="42"/>
      <c r="FEW100" s="42"/>
      <c r="FEX100" s="42"/>
      <c r="FEY100" s="42"/>
      <c r="FEZ100" s="42"/>
      <c r="FFA100" s="42"/>
      <c r="FFB100" s="42"/>
      <c r="FFC100" s="42"/>
      <c r="FFD100" s="42"/>
      <c r="FFE100" s="42"/>
      <c r="FFF100" s="42"/>
      <c r="FFG100" s="42"/>
      <c r="FFH100" s="42"/>
      <c r="FFI100" s="42"/>
      <c r="FFJ100" s="42"/>
      <c r="FFK100" s="42"/>
      <c r="FFL100" s="42"/>
      <c r="FFM100" s="42"/>
      <c r="FFN100" s="42"/>
      <c r="FFO100" s="42"/>
      <c r="FFP100" s="42"/>
      <c r="FFQ100" s="42"/>
      <c r="FFR100" s="42"/>
      <c r="FFS100" s="42"/>
      <c r="FFT100" s="42"/>
      <c r="FFU100" s="42"/>
      <c r="FFV100" s="42"/>
      <c r="FFW100" s="42"/>
      <c r="FFX100" s="42"/>
      <c r="FFY100" s="42"/>
      <c r="FFZ100" s="42"/>
      <c r="FGA100" s="42"/>
      <c r="FGB100" s="42"/>
      <c r="FGC100" s="42"/>
      <c r="FGD100" s="42"/>
      <c r="FGE100" s="42"/>
      <c r="FGF100" s="42"/>
      <c r="FGG100" s="42"/>
      <c r="FGH100" s="42"/>
      <c r="FGI100" s="42"/>
      <c r="FGJ100" s="42"/>
      <c r="FGK100" s="42"/>
      <c r="FGL100" s="42"/>
      <c r="FGM100" s="42"/>
      <c r="FGN100" s="42"/>
      <c r="FGO100" s="42"/>
      <c r="FGP100" s="42"/>
      <c r="FGQ100" s="42"/>
      <c r="FGR100" s="42"/>
      <c r="FGS100" s="42"/>
      <c r="FGT100" s="42"/>
      <c r="FGU100" s="42"/>
      <c r="FGV100" s="42"/>
      <c r="FGW100" s="42"/>
      <c r="FGX100" s="42"/>
      <c r="FGY100" s="42"/>
      <c r="FGZ100" s="42"/>
      <c r="FHA100" s="42"/>
      <c r="FHB100" s="42"/>
      <c r="FHC100" s="42"/>
      <c r="FHD100" s="42"/>
      <c r="FHE100" s="42"/>
      <c r="FHF100" s="42"/>
      <c r="FHG100" s="42"/>
      <c r="FHH100" s="42"/>
      <c r="FHI100" s="42"/>
      <c r="FHJ100" s="42"/>
      <c r="FHK100" s="42"/>
      <c r="FHL100" s="42"/>
      <c r="FHM100" s="42"/>
      <c r="FHN100" s="42"/>
      <c r="FHO100" s="42"/>
      <c r="FHP100" s="42"/>
      <c r="FHQ100" s="42"/>
      <c r="FHR100" s="42"/>
      <c r="FHS100" s="42"/>
      <c r="FHT100" s="42"/>
      <c r="FHU100" s="42"/>
      <c r="FHV100" s="42"/>
      <c r="FHW100" s="42"/>
      <c r="FHX100" s="42"/>
      <c r="FHY100" s="42"/>
      <c r="FHZ100" s="42"/>
      <c r="FIA100" s="42"/>
      <c r="FIB100" s="42"/>
      <c r="FIC100" s="42"/>
      <c r="FID100" s="42"/>
      <c r="FIE100" s="42"/>
      <c r="FIF100" s="42"/>
      <c r="FIG100" s="42"/>
      <c r="FIH100" s="42"/>
      <c r="FII100" s="42"/>
      <c r="FIJ100" s="42"/>
      <c r="FIK100" s="42"/>
      <c r="FIL100" s="42"/>
      <c r="FIM100" s="42"/>
      <c r="FIN100" s="42"/>
      <c r="FIO100" s="42"/>
      <c r="FIP100" s="42"/>
      <c r="FIQ100" s="42"/>
      <c r="FIR100" s="42"/>
      <c r="FIS100" s="42"/>
      <c r="FIT100" s="42"/>
      <c r="FIU100" s="42"/>
      <c r="FIV100" s="42"/>
      <c r="FIW100" s="42"/>
      <c r="FIX100" s="42"/>
      <c r="FIY100" s="42"/>
      <c r="FIZ100" s="42"/>
      <c r="FJA100" s="42"/>
      <c r="FJB100" s="42"/>
      <c r="FJC100" s="42"/>
      <c r="FJD100" s="42"/>
      <c r="FJE100" s="42"/>
      <c r="FJF100" s="42"/>
      <c r="FJG100" s="42"/>
      <c r="FJH100" s="42"/>
      <c r="FJI100" s="42"/>
      <c r="FJJ100" s="42"/>
      <c r="FJK100" s="42"/>
      <c r="FJL100" s="42"/>
      <c r="FJM100" s="42"/>
      <c r="FJN100" s="42"/>
      <c r="FJO100" s="42"/>
      <c r="FJP100" s="42"/>
      <c r="FJQ100" s="42"/>
      <c r="FJR100" s="42"/>
      <c r="FJS100" s="42"/>
      <c r="FJT100" s="42"/>
      <c r="FJU100" s="42"/>
      <c r="FJV100" s="42"/>
      <c r="FJW100" s="42"/>
      <c r="FJX100" s="42"/>
      <c r="FJY100" s="42"/>
      <c r="FJZ100" s="42"/>
      <c r="FKA100" s="42"/>
      <c r="FKB100" s="42"/>
      <c r="FKC100" s="42"/>
      <c r="FKD100" s="42"/>
      <c r="FKE100" s="42"/>
      <c r="FKF100" s="42"/>
      <c r="FKG100" s="42"/>
      <c r="FKH100" s="42"/>
      <c r="FKI100" s="42"/>
      <c r="FKJ100" s="42"/>
      <c r="FKK100" s="42"/>
      <c r="FKL100" s="42"/>
      <c r="FKM100" s="42"/>
      <c r="FKN100" s="42"/>
      <c r="FKO100" s="42"/>
      <c r="FKP100" s="42"/>
      <c r="FKQ100" s="42"/>
      <c r="FKR100" s="42"/>
      <c r="FKS100" s="42"/>
      <c r="FKT100" s="42"/>
      <c r="FKU100" s="42"/>
      <c r="FKV100" s="42"/>
      <c r="FKW100" s="42"/>
      <c r="FKX100" s="42"/>
      <c r="FKY100" s="42"/>
      <c r="FKZ100" s="42"/>
      <c r="FLA100" s="42"/>
      <c r="FLB100" s="42"/>
      <c r="FLC100" s="42"/>
      <c r="FLD100" s="42"/>
      <c r="FLE100" s="42"/>
      <c r="FLF100" s="42"/>
      <c r="FLG100" s="42"/>
      <c r="FLH100" s="42"/>
      <c r="FLI100" s="42"/>
      <c r="FLJ100" s="42"/>
      <c r="FLK100" s="42"/>
      <c r="FLL100" s="42"/>
      <c r="FLM100" s="42"/>
      <c r="FLN100" s="42"/>
      <c r="FLO100" s="42"/>
      <c r="FLP100" s="42"/>
      <c r="FLQ100" s="42"/>
      <c r="FLR100" s="42"/>
      <c r="FLS100" s="42"/>
      <c r="FLT100" s="42"/>
      <c r="FLU100" s="42"/>
      <c r="FLV100" s="42"/>
      <c r="FLW100" s="42"/>
      <c r="FLX100" s="42"/>
      <c r="FLY100" s="42"/>
      <c r="FLZ100" s="42"/>
      <c r="FMA100" s="42"/>
      <c r="FMB100" s="42"/>
      <c r="FMC100" s="42"/>
      <c r="FMD100" s="42"/>
      <c r="FME100" s="42"/>
      <c r="FMF100" s="42"/>
      <c r="FMG100" s="42"/>
      <c r="FMH100" s="42"/>
      <c r="FMI100" s="42"/>
      <c r="FMJ100" s="42"/>
      <c r="FMK100" s="42"/>
      <c r="FML100" s="42"/>
      <c r="FMM100" s="42"/>
      <c r="FMN100" s="42"/>
      <c r="FMO100" s="42"/>
      <c r="FMP100" s="42"/>
      <c r="FMQ100" s="42"/>
      <c r="FMR100" s="42"/>
      <c r="FMS100" s="42"/>
      <c r="FMT100" s="42"/>
      <c r="FMU100" s="42"/>
      <c r="FMV100" s="42"/>
      <c r="FMW100" s="42"/>
      <c r="FMX100" s="42"/>
      <c r="FMY100" s="42"/>
      <c r="FMZ100" s="42"/>
      <c r="FNA100" s="42"/>
      <c r="FNB100" s="42"/>
      <c r="FNC100" s="42"/>
      <c r="FND100" s="42"/>
      <c r="FNE100" s="42"/>
      <c r="FNF100" s="42"/>
      <c r="FNG100" s="42"/>
      <c r="FNH100" s="42"/>
      <c r="FNI100" s="42"/>
      <c r="FNJ100" s="42"/>
      <c r="FNK100" s="42"/>
      <c r="FNL100" s="42"/>
      <c r="FNM100" s="42"/>
      <c r="FNN100" s="42"/>
      <c r="FNO100" s="42"/>
      <c r="FNP100" s="42"/>
      <c r="FNQ100" s="42"/>
      <c r="FNR100" s="42"/>
      <c r="FNS100" s="42"/>
      <c r="FNT100" s="42"/>
      <c r="FNU100" s="42"/>
      <c r="FNV100" s="42"/>
      <c r="FNW100" s="42"/>
      <c r="FNX100" s="42"/>
      <c r="FNY100" s="42"/>
      <c r="FNZ100" s="42"/>
      <c r="FOA100" s="42"/>
      <c r="FOB100" s="42"/>
      <c r="FOC100" s="42"/>
      <c r="FOD100" s="42"/>
      <c r="FOE100" s="42"/>
      <c r="FOF100" s="42"/>
      <c r="FOG100" s="42"/>
      <c r="FOH100" s="42"/>
      <c r="FOI100" s="42"/>
      <c r="FOJ100" s="42"/>
      <c r="FOK100" s="42"/>
      <c r="FOL100" s="42"/>
      <c r="FOM100" s="42"/>
      <c r="FON100" s="42"/>
      <c r="FOO100" s="42"/>
      <c r="FOP100" s="42"/>
      <c r="FOQ100" s="42"/>
      <c r="FOR100" s="42"/>
      <c r="FOS100" s="42"/>
      <c r="FOT100" s="42"/>
      <c r="FOU100" s="42"/>
      <c r="FOV100" s="42"/>
      <c r="FOW100" s="42"/>
      <c r="FOX100" s="42"/>
      <c r="FOY100" s="42"/>
      <c r="FOZ100" s="42"/>
      <c r="FPA100" s="42"/>
      <c r="FPB100" s="42"/>
      <c r="FPC100" s="42"/>
      <c r="FPD100" s="42"/>
      <c r="FPE100" s="42"/>
      <c r="FPF100" s="42"/>
      <c r="FPG100" s="42"/>
      <c r="FPH100" s="42"/>
      <c r="FPI100" s="42"/>
      <c r="FPJ100" s="42"/>
      <c r="FPK100" s="42"/>
      <c r="FPL100" s="42"/>
      <c r="FPM100" s="42"/>
      <c r="FPN100" s="42"/>
      <c r="FPO100" s="42"/>
      <c r="FPP100" s="42"/>
      <c r="FPQ100" s="42"/>
      <c r="FPR100" s="42"/>
      <c r="FPS100" s="42"/>
      <c r="FPT100" s="42"/>
      <c r="FPU100" s="42"/>
      <c r="FPV100" s="42"/>
      <c r="FPW100" s="42"/>
      <c r="FPX100" s="42"/>
      <c r="FPY100" s="42"/>
      <c r="FPZ100" s="42"/>
      <c r="FQA100" s="42"/>
      <c r="FQB100" s="42"/>
      <c r="FQC100" s="42"/>
      <c r="FQD100" s="42"/>
      <c r="FQE100" s="42"/>
      <c r="FQF100" s="42"/>
      <c r="FQG100" s="42"/>
      <c r="FQH100" s="42"/>
      <c r="FQI100" s="42"/>
      <c r="FQJ100" s="42"/>
      <c r="FQK100" s="42"/>
      <c r="FQL100" s="42"/>
      <c r="FQM100" s="42"/>
      <c r="FQN100" s="42"/>
      <c r="FQO100" s="42"/>
      <c r="FQP100" s="42"/>
      <c r="FQQ100" s="42"/>
      <c r="FQR100" s="42"/>
      <c r="FQS100" s="42"/>
      <c r="FQT100" s="42"/>
      <c r="FQU100" s="42"/>
      <c r="FQV100" s="42"/>
      <c r="FQW100" s="42"/>
      <c r="FQX100" s="42"/>
      <c r="FQY100" s="42"/>
      <c r="FQZ100" s="42"/>
      <c r="FRA100" s="42"/>
      <c r="FRB100" s="42"/>
      <c r="FRC100" s="42"/>
      <c r="FRD100" s="42"/>
      <c r="FRE100" s="42"/>
      <c r="FRF100" s="42"/>
      <c r="FRG100" s="42"/>
      <c r="FRH100" s="42"/>
      <c r="FRI100" s="42"/>
      <c r="FRJ100" s="42"/>
      <c r="FRK100" s="42"/>
      <c r="FRL100" s="42"/>
      <c r="FRM100" s="42"/>
      <c r="FRN100" s="42"/>
      <c r="FRO100" s="42"/>
      <c r="FRP100" s="42"/>
      <c r="FRQ100" s="42"/>
      <c r="FRR100" s="42"/>
      <c r="FRS100" s="42"/>
      <c r="FRT100" s="42"/>
      <c r="FRU100" s="42"/>
      <c r="FRV100" s="42"/>
      <c r="FRW100" s="42"/>
      <c r="FRX100" s="42"/>
      <c r="FRY100" s="42"/>
      <c r="FRZ100" s="42"/>
      <c r="FSA100" s="42"/>
      <c r="FSB100" s="42"/>
      <c r="FSC100" s="42"/>
      <c r="FSD100" s="42"/>
      <c r="FSE100" s="42"/>
      <c r="FSF100" s="42"/>
      <c r="FSG100" s="42"/>
      <c r="FSH100" s="42"/>
      <c r="FSI100" s="42"/>
      <c r="FSJ100" s="42"/>
      <c r="FSK100" s="42"/>
      <c r="FSL100" s="42"/>
      <c r="FSM100" s="42"/>
      <c r="FSN100" s="42"/>
      <c r="FSO100" s="42"/>
      <c r="FSP100" s="42"/>
      <c r="FSQ100" s="42"/>
      <c r="FSR100" s="42"/>
      <c r="FSS100" s="42"/>
      <c r="FST100" s="42"/>
      <c r="FSU100" s="42"/>
      <c r="FSV100" s="42"/>
      <c r="FSW100" s="42"/>
      <c r="FSX100" s="42"/>
      <c r="FSY100" s="42"/>
      <c r="FSZ100" s="42"/>
      <c r="FTA100" s="42"/>
      <c r="FTB100" s="42"/>
      <c r="FTC100" s="42"/>
      <c r="FTD100" s="42"/>
      <c r="FTE100" s="42"/>
      <c r="FTF100" s="42"/>
      <c r="FTG100" s="42"/>
      <c r="FTH100" s="42"/>
      <c r="FTI100" s="42"/>
      <c r="FTJ100" s="42"/>
      <c r="FTK100" s="42"/>
      <c r="FTL100" s="42"/>
      <c r="FTM100" s="42"/>
      <c r="FTN100" s="42"/>
      <c r="FTO100" s="42"/>
      <c r="FTP100" s="42"/>
      <c r="FTQ100" s="42"/>
      <c r="FTR100" s="42"/>
      <c r="FTS100" s="42"/>
      <c r="FTT100" s="42"/>
      <c r="FTU100" s="42"/>
      <c r="FTV100" s="42"/>
      <c r="FTW100" s="42"/>
      <c r="FTX100" s="42"/>
      <c r="FTY100" s="42"/>
      <c r="FTZ100" s="42"/>
      <c r="FUA100" s="42"/>
      <c r="FUB100" s="42"/>
      <c r="FUC100" s="42"/>
      <c r="FUD100" s="42"/>
      <c r="FUE100" s="42"/>
      <c r="FUF100" s="42"/>
      <c r="FUG100" s="42"/>
      <c r="FUH100" s="42"/>
      <c r="FUI100" s="42"/>
      <c r="FUJ100" s="42"/>
      <c r="FUK100" s="42"/>
      <c r="FUL100" s="42"/>
      <c r="FUM100" s="42"/>
      <c r="FUN100" s="42"/>
      <c r="FUO100" s="42"/>
      <c r="FUP100" s="42"/>
      <c r="FUQ100" s="42"/>
      <c r="FUR100" s="42"/>
      <c r="FUS100" s="42"/>
      <c r="FUT100" s="42"/>
      <c r="FUU100" s="42"/>
      <c r="FUV100" s="42"/>
      <c r="FUW100" s="42"/>
      <c r="FUX100" s="42"/>
      <c r="FUY100" s="42"/>
      <c r="FUZ100" s="42"/>
      <c r="FVA100" s="42"/>
      <c r="FVB100" s="42"/>
      <c r="FVC100" s="42"/>
      <c r="FVD100" s="42"/>
      <c r="FVE100" s="42"/>
      <c r="FVF100" s="42"/>
      <c r="FVG100" s="42"/>
      <c r="FVH100" s="42"/>
      <c r="FVI100" s="42"/>
      <c r="FVJ100" s="42"/>
      <c r="FVK100" s="42"/>
      <c r="FVL100" s="42"/>
      <c r="FVM100" s="42"/>
      <c r="FVN100" s="42"/>
      <c r="FVO100" s="42"/>
      <c r="FVP100" s="42"/>
      <c r="FVQ100" s="42"/>
      <c r="FVR100" s="42"/>
      <c r="FVS100" s="42"/>
      <c r="FVT100" s="42"/>
      <c r="FVU100" s="42"/>
      <c r="FVV100" s="42"/>
      <c r="FVW100" s="42"/>
      <c r="FVX100" s="42"/>
      <c r="FVY100" s="42"/>
      <c r="FVZ100" s="42"/>
      <c r="FWA100" s="42"/>
      <c r="FWB100" s="42"/>
      <c r="FWC100" s="42"/>
      <c r="FWD100" s="42"/>
      <c r="FWE100" s="42"/>
      <c r="FWF100" s="42"/>
      <c r="FWG100" s="42"/>
      <c r="FWH100" s="42"/>
      <c r="FWI100" s="42"/>
      <c r="FWJ100" s="42"/>
      <c r="FWK100" s="42"/>
      <c r="FWL100" s="42"/>
      <c r="FWM100" s="42"/>
      <c r="FWN100" s="42"/>
      <c r="FWO100" s="42"/>
      <c r="FWP100" s="42"/>
      <c r="FWQ100" s="42"/>
      <c r="FWR100" s="42"/>
      <c r="FWS100" s="42"/>
      <c r="FWT100" s="42"/>
      <c r="FWU100" s="42"/>
      <c r="FWV100" s="42"/>
      <c r="FWW100" s="42"/>
      <c r="FWX100" s="42"/>
      <c r="FWY100" s="42"/>
      <c r="FWZ100" s="42"/>
      <c r="FXA100" s="42"/>
      <c r="FXB100" s="42"/>
      <c r="FXC100" s="42"/>
      <c r="FXD100" s="42"/>
      <c r="FXE100" s="42"/>
      <c r="FXF100" s="42"/>
      <c r="FXG100" s="42"/>
      <c r="FXH100" s="42"/>
      <c r="FXI100" s="42"/>
      <c r="FXJ100" s="42"/>
      <c r="FXK100" s="42"/>
      <c r="FXL100" s="42"/>
      <c r="FXM100" s="42"/>
      <c r="FXN100" s="42"/>
      <c r="FXO100" s="42"/>
      <c r="FXP100" s="42"/>
      <c r="FXQ100" s="42"/>
      <c r="FXR100" s="42"/>
      <c r="FXS100" s="42"/>
      <c r="FXT100" s="42"/>
      <c r="FXU100" s="42"/>
      <c r="FXV100" s="42"/>
      <c r="FXW100" s="42"/>
      <c r="FXX100" s="42"/>
      <c r="FXY100" s="42"/>
      <c r="FXZ100" s="42"/>
      <c r="FYA100" s="42"/>
      <c r="FYB100" s="42"/>
      <c r="FYC100" s="42"/>
      <c r="FYD100" s="42"/>
      <c r="FYE100" s="42"/>
      <c r="FYF100" s="42"/>
      <c r="FYG100" s="42"/>
      <c r="FYH100" s="42"/>
      <c r="FYI100" s="42"/>
      <c r="FYJ100" s="42"/>
      <c r="FYK100" s="42"/>
      <c r="FYL100" s="42"/>
      <c r="FYM100" s="42"/>
      <c r="FYN100" s="42"/>
      <c r="FYO100" s="42"/>
      <c r="FYP100" s="42"/>
      <c r="FYQ100" s="42"/>
      <c r="FYR100" s="42"/>
      <c r="FYS100" s="42"/>
      <c r="FYT100" s="42"/>
      <c r="FYU100" s="42"/>
      <c r="FYV100" s="42"/>
      <c r="FYW100" s="42"/>
      <c r="FYX100" s="42"/>
      <c r="FYY100" s="42"/>
      <c r="FYZ100" s="42"/>
      <c r="FZA100" s="42"/>
      <c r="FZB100" s="42"/>
      <c r="FZC100" s="42"/>
      <c r="FZD100" s="42"/>
      <c r="FZE100" s="42"/>
      <c r="FZF100" s="42"/>
      <c r="FZG100" s="42"/>
      <c r="FZH100" s="42"/>
      <c r="FZI100" s="42"/>
      <c r="FZJ100" s="42"/>
      <c r="FZK100" s="42"/>
      <c r="FZL100" s="42"/>
      <c r="FZM100" s="42"/>
      <c r="FZN100" s="42"/>
      <c r="FZO100" s="42"/>
      <c r="FZP100" s="42"/>
      <c r="FZQ100" s="42"/>
      <c r="FZR100" s="42"/>
      <c r="FZS100" s="42"/>
      <c r="FZT100" s="42"/>
      <c r="FZU100" s="42"/>
      <c r="FZV100" s="42"/>
      <c r="FZW100" s="42"/>
      <c r="FZX100" s="42"/>
      <c r="FZY100" s="42"/>
      <c r="FZZ100" s="42"/>
      <c r="GAA100" s="42"/>
      <c r="GAB100" s="42"/>
      <c r="GAC100" s="42"/>
      <c r="GAD100" s="42"/>
      <c r="GAE100" s="42"/>
      <c r="GAF100" s="42"/>
      <c r="GAG100" s="42"/>
      <c r="GAH100" s="42"/>
      <c r="GAI100" s="42"/>
      <c r="GAJ100" s="42"/>
      <c r="GAK100" s="42"/>
      <c r="GAL100" s="42"/>
      <c r="GAM100" s="42"/>
      <c r="GAN100" s="42"/>
      <c r="GAO100" s="42"/>
      <c r="GAP100" s="42"/>
      <c r="GAQ100" s="42"/>
      <c r="GAR100" s="42"/>
      <c r="GAS100" s="42"/>
      <c r="GAT100" s="42"/>
      <c r="GAU100" s="42"/>
      <c r="GAV100" s="42"/>
      <c r="GAW100" s="42"/>
      <c r="GAX100" s="42"/>
      <c r="GAY100" s="42"/>
      <c r="GAZ100" s="42"/>
      <c r="GBA100" s="42"/>
      <c r="GBB100" s="42"/>
      <c r="GBC100" s="42"/>
      <c r="GBD100" s="42"/>
      <c r="GBE100" s="42"/>
      <c r="GBF100" s="42"/>
      <c r="GBG100" s="42"/>
      <c r="GBH100" s="42"/>
      <c r="GBI100" s="42"/>
      <c r="GBJ100" s="42"/>
      <c r="GBK100" s="42"/>
      <c r="GBL100" s="42"/>
      <c r="GBM100" s="42"/>
      <c r="GBN100" s="42"/>
      <c r="GBO100" s="42"/>
      <c r="GBP100" s="42"/>
      <c r="GBQ100" s="42"/>
      <c r="GBR100" s="42"/>
      <c r="GBS100" s="42"/>
      <c r="GBT100" s="42"/>
      <c r="GBU100" s="42"/>
      <c r="GBV100" s="42"/>
      <c r="GBW100" s="42"/>
      <c r="GBX100" s="42"/>
      <c r="GBY100" s="42"/>
      <c r="GBZ100" s="42"/>
      <c r="GCA100" s="42"/>
      <c r="GCB100" s="42"/>
      <c r="GCC100" s="42"/>
      <c r="GCD100" s="42"/>
      <c r="GCE100" s="42"/>
      <c r="GCF100" s="42"/>
      <c r="GCG100" s="42"/>
      <c r="GCH100" s="42"/>
      <c r="GCI100" s="42"/>
      <c r="GCJ100" s="42"/>
      <c r="GCK100" s="42"/>
      <c r="GCL100" s="42"/>
      <c r="GCM100" s="42"/>
      <c r="GCN100" s="42"/>
      <c r="GCO100" s="42"/>
      <c r="GCP100" s="42"/>
      <c r="GCQ100" s="42"/>
      <c r="GCR100" s="42"/>
      <c r="GCS100" s="42"/>
      <c r="GCT100" s="42"/>
      <c r="GCU100" s="42"/>
      <c r="GCV100" s="42"/>
      <c r="GCW100" s="42"/>
      <c r="GCX100" s="42"/>
      <c r="GCY100" s="42"/>
      <c r="GCZ100" s="42"/>
      <c r="GDA100" s="42"/>
      <c r="GDB100" s="42"/>
      <c r="GDC100" s="42"/>
      <c r="GDD100" s="42"/>
      <c r="GDE100" s="42"/>
      <c r="GDF100" s="42"/>
      <c r="GDG100" s="42"/>
      <c r="GDH100" s="42"/>
      <c r="GDI100" s="42"/>
      <c r="GDJ100" s="42"/>
      <c r="GDK100" s="42"/>
      <c r="GDL100" s="42"/>
      <c r="GDM100" s="42"/>
      <c r="GDN100" s="42"/>
      <c r="GDO100" s="42"/>
      <c r="GDP100" s="42"/>
      <c r="GDQ100" s="42"/>
      <c r="GDR100" s="42"/>
      <c r="GDS100" s="42"/>
      <c r="GDT100" s="42"/>
      <c r="GDU100" s="42"/>
      <c r="GDV100" s="42"/>
      <c r="GDW100" s="42"/>
      <c r="GDX100" s="42"/>
      <c r="GDY100" s="42"/>
      <c r="GDZ100" s="42"/>
      <c r="GEA100" s="42"/>
      <c r="GEB100" s="42"/>
      <c r="GEC100" s="42"/>
      <c r="GED100" s="42"/>
      <c r="GEE100" s="42"/>
      <c r="GEF100" s="42"/>
      <c r="GEG100" s="42"/>
      <c r="GEH100" s="42"/>
      <c r="GEI100" s="42"/>
      <c r="GEJ100" s="42"/>
      <c r="GEK100" s="42"/>
      <c r="GEL100" s="42"/>
      <c r="GEM100" s="42"/>
      <c r="GEN100" s="42"/>
      <c r="GEO100" s="42"/>
      <c r="GEP100" s="42"/>
      <c r="GEQ100" s="42"/>
      <c r="GER100" s="42"/>
      <c r="GES100" s="42"/>
      <c r="GET100" s="42"/>
      <c r="GEU100" s="42"/>
      <c r="GEV100" s="42"/>
      <c r="GEW100" s="42"/>
      <c r="GEX100" s="42"/>
      <c r="GEY100" s="42"/>
      <c r="GEZ100" s="42"/>
      <c r="GFA100" s="42"/>
      <c r="GFB100" s="42"/>
      <c r="GFC100" s="42"/>
      <c r="GFD100" s="42"/>
      <c r="GFE100" s="42"/>
      <c r="GFF100" s="42"/>
      <c r="GFG100" s="42"/>
      <c r="GFH100" s="42"/>
      <c r="GFI100" s="42"/>
      <c r="GFJ100" s="42"/>
      <c r="GFK100" s="42"/>
      <c r="GFL100" s="42"/>
      <c r="GFM100" s="42"/>
      <c r="GFN100" s="42"/>
      <c r="GFO100" s="42"/>
      <c r="GFP100" s="42"/>
      <c r="GFQ100" s="42"/>
      <c r="GFR100" s="42"/>
      <c r="GFS100" s="42"/>
      <c r="GFT100" s="42"/>
      <c r="GFU100" s="42"/>
      <c r="GFV100" s="42"/>
      <c r="GFW100" s="42"/>
      <c r="GFX100" s="42"/>
      <c r="GFY100" s="42"/>
      <c r="GFZ100" s="42"/>
      <c r="GGA100" s="42"/>
      <c r="GGB100" s="42"/>
      <c r="GGC100" s="42"/>
      <c r="GGD100" s="42"/>
      <c r="GGE100" s="42"/>
      <c r="GGF100" s="42"/>
      <c r="GGG100" s="42"/>
      <c r="GGH100" s="42"/>
      <c r="GGI100" s="42"/>
      <c r="GGJ100" s="42"/>
      <c r="GGK100" s="42"/>
      <c r="GGL100" s="42"/>
      <c r="GGM100" s="42"/>
      <c r="GGN100" s="42"/>
      <c r="GGO100" s="42"/>
      <c r="GGP100" s="42"/>
      <c r="GGQ100" s="42"/>
      <c r="GGR100" s="42"/>
      <c r="GGS100" s="42"/>
      <c r="GGT100" s="42"/>
      <c r="GGU100" s="42"/>
      <c r="GGV100" s="42"/>
      <c r="GGW100" s="42"/>
      <c r="GGX100" s="42"/>
      <c r="GGY100" s="42"/>
      <c r="GGZ100" s="42"/>
      <c r="GHA100" s="42"/>
      <c r="GHB100" s="42"/>
      <c r="GHC100" s="42"/>
      <c r="GHD100" s="42"/>
      <c r="GHE100" s="42"/>
      <c r="GHF100" s="42"/>
      <c r="GHG100" s="42"/>
      <c r="GHH100" s="42"/>
      <c r="GHI100" s="42"/>
      <c r="GHJ100" s="42"/>
      <c r="GHK100" s="42"/>
      <c r="GHL100" s="42"/>
      <c r="GHM100" s="42"/>
      <c r="GHN100" s="42"/>
      <c r="GHO100" s="42"/>
      <c r="GHP100" s="42"/>
      <c r="GHQ100" s="42"/>
      <c r="GHR100" s="42"/>
      <c r="GHS100" s="42"/>
      <c r="GHT100" s="42"/>
      <c r="GHU100" s="42"/>
      <c r="GHV100" s="42"/>
      <c r="GHW100" s="42"/>
      <c r="GHX100" s="42"/>
      <c r="GHY100" s="42"/>
      <c r="GHZ100" s="42"/>
      <c r="GIA100" s="42"/>
      <c r="GIB100" s="42"/>
      <c r="GIC100" s="42"/>
      <c r="GID100" s="42"/>
      <c r="GIE100" s="42"/>
      <c r="GIF100" s="42"/>
      <c r="GIG100" s="42"/>
      <c r="GIH100" s="42"/>
      <c r="GII100" s="42"/>
      <c r="GIJ100" s="42"/>
      <c r="GIK100" s="42"/>
      <c r="GIL100" s="42"/>
      <c r="GIM100" s="42"/>
      <c r="GIN100" s="42"/>
      <c r="GIO100" s="42"/>
      <c r="GIP100" s="42"/>
      <c r="GIQ100" s="42"/>
      <c r="GIR100" s="42"/>
      <c r="GIS100" s="42"/>
      <c r="GIT100" s="42"/>
      <c r="GIU100" s="42"/>
      <c r="GIV100" s="42"/>
      <c r="GIW100" s="42"/>
      <c r="GIX100" s="42"/>
      <c r="GIY100" s="42"/>
      <c r="GIZ100" s="42"/>
      <c r="GJA100" s="42"/>
      <c r="GJB100" s="42"/>
      <c r="GJC100" s="42"/>
      <c r="GJD100" s="42"/>
      <c r="GJE100" s="42"/>
      <c r="GJF100" s="42"/>
      <c r="GJG100" s="42"/>
      <c r="GJH100" s="42"/>
      <c r="GJI100" s="42"/>
      <c r="GJJ100" s="42"/>
      <c r="GJK100" s="42"/>
      <c r="GJL100" s="42"/>
      <c r="GJM100" s="42"/>
      <c r="GJN100" s="42"/>
      <c r="GJO100" s="42"/>
      <c r="GJP100" s="42"/>
      <c r="GJQ100" s="42"/>
      <c r="GJR100" s="42"/>
      <c r="GJS100" s="42"/>
      <c r="GJT100" s="42"/>
      <c r="GJU100" s="42"/>
      <c r="GJV100" s="42"/>
      <c r="GJW100" s="42"/>
      <c r="GJX100" s="42"/>
      <c r="GJY100" s="42"/>
      <c r="GJZ100" s="42"/>
      <c r="GKA100" s="42"/>
      <c r="GKB100" s="42"/>
      <c r="GKC100" s="42"/>
      <c r="GKD100" s="42"/>
      <c r="GKE100" s="42"/>
      <c r="GKF100" s="42"/>
      <c r="GKG100" s="42"/>
      <c r="GKH100" s="42"/>
      <c r="GKI100" s="42"/>
      <c r="GKJ100" s="42"/>
      <c r="GKK100" s="42"/>
      <c r="GKL100" s="42"/>
      <c r="GKM100" s="42"/>
      <c r="GKN100" s="42"/>
      <c r="GKO100" s="42"/>
      <c r="GKP100" s="42"/>
      <c r="GKQ100" s="42"/>
      <c r="GKR100" s="42"/>
      <c r="GKS100" s="42"/>
      <c r="GKT100" s="42"/>
      <c r="GKU100" s="42"/>
      <c r="GKV100" s="42"/>
      <c r="GKW100" s="42"/>
      <c r="GKX100" s="42"/>
      <c r="GKY100" s="42"/>
      <c r="GKZ100" s="42"/>
      <c r="GLA100" s="42"/>
      <c r="GLB100" s="42"/>
      <c r="GLC100" s="42"/>
      <c r="GLD100" s="42"/>
      <c r="GLE100" s="42"/>
      <c r="GLF100" s="42"/>
      <c r="GLG100" s="42"/>
      <c r="GLH100" s="42"/>
      <c r="GLI100" s="42"/>
      <c r="GLJ100" s="42"/>
      <c r="GLK100" s="42"/>
      <c r="GLL100" s="42"/>
      <c r="GLM100" s="42"/>
      <c r="GLN100" s="42"/>
      <c r="GLO100" s="42"/>
      <c r="GLP100" s="42"/>
      <c r="GLQ100" s="42"/>
      <c r="GLR100" s="42"/>
      <c r="GLS100" s="42"/>
      <c r="GLT100" s="42"/>
      <c r="GLU100" s="42"/>
      <c r="GLV100" s="42"/>
      <c r="GLW100" s="42"/>
      <c r="GLX100" s="42"/>
      <c r="GLY100" s="42"/>
      <c r="GLZ100" s="42"/>
      <c r="GMA100" s="42"/>
      <c r="GMB100" s="42"/>
      <c r="GMC100" s="42"/>
      <c r="GMD100" s="42"/>
      <c r="GME100" s="42"/>
      <c r="GMF100" s="42"/>
      <c r="GMG100" s="42"/>
      <c r="GMH100" s="42"/>
      <c r="GMI100" s="42"/>
      <c r="GMJ100" s="42"/>
      <c r="GMK100" s="42"/>
      <c r="GML100" s="42"/>
      <c r="GMM100" s="42"/>
      <c r="GMN100" s="42"/>
      <c r="GMO100" s="42"/>
      <c r="GMP100" s="42"/>
      <c r="GMQ100" s="42"/>
      <c r="GMR100" s="42"/>
      <c r="GMS100" s="42"/>
      <c r="GMT100" s="42"/>
      <c r="GMU100" s="42"/>
      <c r="GMV100" s="42"/>
      <c r="GMW100" s="42"/>
      <c r="GMX100" s="42"/>
      <c r="GMY100" s="42"/>
      <c r="GMZ100" s="42"/>
      <c r="GNA100" s="42"/>
      <c r="GNB100" s="42"/>
      <c r="GNC100" s="42"/>
      <c r="GND100" s="42"/>
      <c r="GNE100" s="42"/>
      <c r="GNF100" s="42"/>
      <c r="GNG100" s="42"/>
      <c r="GNH100" s="42"/>
      <c r="GNI100" s="42"/>
      <c r="GNJ100" s="42"/>
      <c r="GNK100" s="42"/>
      <c r="GNL100" s="42"/>
      <c r="GNM100" s="42"/>
      <c r="GNN100" s="42"/>
      <c r="GNO100" s="42"/>
      <c r="GNP100" s="42"/>
      <c r="GNQ100" s="42"/>
      <c r="GNR100" s="42"/>
      <c r="GNS100" s="42"/>
      <c r="GNT100" s="42"/>
      <c r="GNU100" s="42"/>
      <c r="GNV100" s="42"/>
      <c r="GNW100" s="42"/>
      <c r="GNX100" s="42"/>
      <c r="GNY100" s="42"/>
      <c r="GNZ100" s="42"/>
      <c r="GOA100" s="42"/>
      <c r="GOB100" s="42"/>
      <c r="GOC100" s="42"/>
      <c r="GOD100" s="42"/>
      <c r="GOE100" s="42"/>
      <c r="GOF100" s="42"/>
      <c r="GOG100" s="42"/>
      <c r="GOH100" s="42"/>
      <c r="GOI100" s="42"/>
      <c r="GOJ100" s="42"/>
      <c r="GOK100" s="42"/>
      <c r="GOL100" s="42"/>
      <c r="GOM100" s="42"/>
      <c r="GON100" s="42"/>
      <c r="GOO100" s="42"/>
      <c r="GOP100" s="42"/>
      <c r="GOQ100" s="42"/>
      <c r="GOR100" s="42"/>
      <c r="GOS100" s="42"/>
      <c r="GOT100" s="42"/>
      <c r="GOU100" s="42"/>
      <c r="GOV100" s="42"/>
      <c r="GOW100" s="42"/>
      <c r="GOX100" s="42"/>
      <c r="GOY100" s="42"/>
      <c r="GOZ100" s="42"/>
      <c r="GPA100" s="42"/>
      <c r="GPB100" s="42"/>
      <c r="GPC100" s="42"/>
      <c r="GPD100" s="42"/>
      <c r="GPE100" s="42"/>
      <c r="GPF100" s="42"/>
      <c r="GPG100" s="42"/>
      <c r="GPH100" s="42"/>
      <c r="GPI100" s="42"/>
      <c r="GPJ100" s="42"/>
      <c r="GPK100" s="42"/>
      <c r="GPL100" s="42"/>
      <c r="GPM100" s="42"/>
      <c r="GPN100" s="42"/>
      <c r="GPO100" s="42"/>
      <c r="GPP100" s="42"/>
      <c r="GPQ100" s="42"/>
      <c r="GPR100" s="42"/>
      <c r="GPS100" s="42"/>
      <c r="GPT100" s="42"/>
      <c r="GPU100" s="42"/>
      <c r="GPV100" s="42"/>
      <c r="GPW100" s="42"/>
      <c r="GPX100" s="42"/>
      <c r="GPY100" s="42"/>
      <c r="GPZ100" s="42"/>
      <c r="GQA100" s="42"/>
      <c r="GQB100" s="42"/>
      <c r="GQC100" s="42"/>
      <c r="GQD100" s="42"/>
      <c r="GQE100" s="42"/>
      <c r="GQF100" s="42"/>
      <c r="GQG100" s="42"/>
      <c r="GQH100" s="42"/>
      <c r="GQI100" s="42"/>
      <c r="GQJ100" s="42"/>
      <c r="GQK100" s="42"/>
      <c r="GQL100" s="42"/>
      <c r="GQM100" s="42"/>
      <c r="GQN100" s="42"/>
      <c r="GQO100" s="42"/>
      <c r="GQP100" s="42"/>
      <c r="GQQ100" s="42"/>
      <c r="GQR100" s="42"/>
      <c r="GQS100" s="42"/>
      <c r="GQT100" s="42"/>
      <c r="GQU100" s="42"/>
      <c r="GQV100" s="42"/>
      <c r="GQW100" s="42"/>
      <c r="GQX100" s="42"/>
      <c r="GQY100" s="42"/>
      <c r="GQZ100" s="42"/>
      <c r="GRA100" s="42"/>
      <c r="GRB100" s="42"/>
      <c r="GRC100" s="42"/>
      <c r="GRD100" s="42"/>
      <c r="GRE100" s="42"/>
      <c r="GRF100" s="42"/>
      <c r="GRG100" s="42"/>
      <c r="GRH100" s="42"/>
      <c r="GRI100" s="42"/>
      <c r="GRJ100" s="42"/>
      <c r="GRK100" s="42"/>
      <c r="GRL100" s="42"/>
      <c r="GRM100" s="42"/>
      <c r="GRN100" s="42"/>
      <c r="GRO100" s="42"/>
      <c r="GRP100" s="42"/>
      <c r="GRQ100" s="42"/>
      <c r="GRR100" s="42"/>
      <c r="GRS100" s="42"/>
      <c r="GRT100" s="42"/>
      <c r="GRU100" s="42"/>
      <c r="GRV100" s="42"/>
      <c r="GRW100" s="42"/>
      <c r="GRX100" s="42"/>
      <c r="GRY100" s="42"/>
      <c r="GRZ100" s="42"/>
      <c r="GSA100" s="42"/>
      <c r="GSB100" s="42"/>
      <c r="GSC100" s="42"/>
      <c r="GSD100" s="42"/>
      <c r="GSE100" s="42"/>
      <c r="GSF100" s="42"/>
      <c r="GSG100" s="42"/>
      <c r="GSH100" s="42"/>
      <c r="GSI100" s="42"/>
      <c r="GSJ100" s="42"/>
      <c r="GSK100" s="42"/>
      <c r="GSL100" s="42"/>
      <c r="GSM100" s="42"/>
      <c r="GSN100" s="42"/>
      <c r="GSO100" s="42"/>
      <c r="GSP100" s="42"/>
      <c r="GSQ100" s="42"/>
      <c r="GSR100" s="42"/>
      <c r="GSS100" s="42"/>
      <c r="GST100" s="42"/>
      <c r="GSU100" s="42"/>
      <c r="GSV100" s="42"/>
      <c r="GSW100" s="42"/>
      <c r="GSX100" s="42"/>
      <c r="GSY100" s="42"/>
      <c r="GSZ100" s="42"/>
      <c r="GTA100" s="42"/>
      <c r="GTB100" s="42"/>
      <c r="GTC100" s="42"/>
      <c r="GTD100" s="42"/>
      <c r="GTE100" s="42"/>
      <c r="GTF100" s="42"/>
      <c r="GTG100" s="42"/>
      <c r="GTH100" s="42"/>
      <c r="GTI100" s="42"/>
      <c r="GTJ100" s="42"/>
      <c r="GTK100" s="42"/>
      <c r="GTL100" s="42"/>
      <c r="GTM100" s="42"/>
      <c r="GTN100" s="42"/>
      <c r="GTO100" s="42"/>
      <c r="GTP100" s="42"/>
      <c r="GTQ100" s="42"/>
      <c r="GTR100" s="42"/>
      <c r="GTS100" s="42"/>
      <c r="GTT100" s="42"/>
      <c r="GTU100" s="42"/>
      <c r="GTV100" s="42"/>
      <c r="GTW100" s="42"/>
      <c r="GTX100" s="42"/>
      <c r="GTY100" s="42"/>
      <c r="GTZ100" s="42"/>
      <c r="GUA100" s="42"/>
      <c r="GUB100" s="42"/>
      <c r="GUC100" s="42"/>
      <c r="GUD100" s="42"/>
      <c r="GUE100" s="42"/>
      <c r="GUF100" s="42"/>
      <c r="GUG100" s="42"/>
      <c r="GUH100" s="42"/>
      <c r="GUI100" s="42"/>
      <c r="GUJ100" s="42"/>
      <c r="GUK100" s="42"/>
      <c r="GUL100" s="42"/>
      <c r="GUM100" s="42"/>
      <c r="GUN100" s="42"/>
      <c r="GUO100" s="42"/>
      <c r="GUP100" s="42"/>
      <c r="GUQ100" s="42"/>
      <c r="GUR100" s="42"/>
      <c r="GUS100" s="42"/>
      <c r="GUT100" s="42"/>
      <c r="GUU100" s="42"/>
      <c r="GUV100" s="42"/>
      <c r="GUW100" s="42"/>
      <c r="GUX100" s="42"/>
      <c r="GUY100" s="42"/>
      <c r="GUZ100" s="42"/>
      <c r="GVA100" s="42"/>
      <c r="GVB100" s="42"/>
      <c r="GVC100" s="42"/>
      <c r="GVD100" s="42"/>
      <c r="GVE100" s="42"/>
      <c r="GVF100" s="42"/>
      <c r="GVG100" s="42"/>
      <c r="GVH100" s="42"/>
      <c r="GVI100" s="42"/>
      <c r="GVJ100" s="42"/>
      <c r="GVK100" s="42"/>
      <c r="GVL100" s="42"/>
      <c r="GVM100" s="42"/>
      <c r="GVN100" s="42"/>
      <c r="GVO100" s="42"/>
      <c r="GVP100" s="42"/>
      <c r="GVQ100" s="42"/>
      <c r="GVR100" s="42"/>
      <c r="GVS100" s="42"/>
      <c r="GVT100" s="42"/>
      <c r="GVU100" s="42"/>
      <c r="GVV100" s="42"/>
      <c r="GVW100" s="42"/>
      <c r="GVX100" s="42"/>
      <c r="GVY100" s="42"/>
      <c r="GVZ100" s="42"/>
      <c r="GWA100" s="42"/>
      <c r="GWB100" s="42"/>
      <c r="GWC100" s="42"/>
      <c r="GWD100" s="42"/>
      <c r="GWE100" s="42"/>
      <c r="GWF100" s="42"/>
      <c r="GWG100" s="42"/>
      <c r="GWH100" s="42"/>
      <c r="GWI100" s="42"/>
      <c r="GWJ100" s="42"/>
      <c r="GWK100" s="42"/>
      <c r="GWL100" s="42"/>
      <c r="GWM100" s="42"/>
      <c r="GWN100" s="42"/>
      <c r="GWO100" s="42"/>
      <c r="GWP100" s="42"/>
      <c r="GWQ100" s="42"/>
      <c r="GWR100" s="42"/>
      <c r="GWS100" s="42"/>
      <c r="GWT100" s="42"/>
      <c r="GWU100" s="42"/>
      <c r="GWV100" s="42"/>
      <c r="GWW100" s="42"/>
      <c r="GWX100" s="42"/>
      <c r="GWY100" s="42"/>
      <c r="GWZ100" s="42"/>
      <c r="GXA100" s="42"/>
      <c r="GXB100" s="42"/>
      <c r="GXC100" s="42"/>
      <c r="GXD100" s="42"/>
      <c r="GXE100" s="42"/>
      <c r="GXF100" s="42"/>
      <c r="GXG100" s="42"/>
      <c r="GXH100" s="42"/>
      <c r="GXI100" s="42"/>
      <c r="GXJ100" s="42"/>
      <c r="GXK100" s="42"/>
      <c r="GXL100" s="42"/>
      <c r="GXM100" s="42"/>
      <c r="GXN100" s="42"/>
      <c r="GXO100" s="42"/>
      <c r="GXP100" s="42"/>
      <c r="GXQ100" s="42"/>
      <c r="GXR100" s="42"/>
      <c r="GXS100" s="42"/>
      <c r="GXT100" s="42"/>
      <c r="GXU100" s="42"/>
      <c r="GXV100" s="42"/>
      <c r="GXW100" s="42"/>
      <c r="GXX100" s="42"/>
      <c r="GXY100" s="42"/>
      <c r="GXZ100" s="42"/>
      <c r="GYA100" s="42"/>
      <c r="GYB100" s="42"/>
      <c r="GYC100" s="42"/>
      <c r="GYD100" s="42"/>
      <c r="GYE100" s="42"/>
      <c r="GYF100" s="42"/>
      <c r="GYG100" s="42"/>
      <c r="GYH100" s="42"/>
      <c r="GYI100" s="42"/>
      <c r="GYJ100" s="42"/>
      <c r="GYK100" s="42"/>
      <c r="GYL100" s="42"/>
      <c r="GYM100" s="42"/>
      <c r="GYN100" s="42"/>
      <c r="GYO100" s="42"/>
      <c r="GYP100" s="42"/>
      <c r="GYQ100" s="42"/>
      <c r="GYR100" s="42"/>
      <c r="GYS100" s="42"/>
      <c r="GYT100" s="42"/>
      <c r="GYU100" s="42"/>
      <c r="GYV100" s="42"/>
      <c r="GYW100" s="42"/>
      <c r="GYX100" s="42"/>
      <c r="GYY100" s="42"/>
      <c r="GYZ100" s="42"/>
      <c r="GZA100" s="42"/>
      <c r="GZB100" s="42"/>
      <c r="GZC100" s="42"/>
      <c r="GZD100" s="42"/>
      <c r="GZE100" s="42"/>
      <c r="GZF100" s="42"/>
      <c r="GZG100" s="42"/>
      <c r="GZH100" s="42"/>
      <c r="GZI100" s="42"/>
      <c r="GZJ100" s="42"/>
      <c r="GZK100" s="42"/>
      <c r="GZL100" s="42"/>
      <c r="GZM100" s="42"/>
      <c r="GZN100" s="42"/>
      <c r="GZO100" s="42"/>
      <c r="GZP100" s="42"/>
      <c r="GZQ100" s="42"/>
      <c r="GZR100" s="42"/>
      <c r="GZS100" s="42"/>
      <c r="GZT100" s="42"/>
      <c r="GZU100" s="42"/>
      <c r="GZV100" s="42"/>
      <c r="GZW100" s="42"/>
      <c r="GZX100" s="42"/>
      <c r="GZY100" s="42"/>
      <c r="GZZ100" s="42"/>
      <c r="HAA100" s="42"/>
      <c r="HAB100" s="42"/>
      <c r="HAC100" s="42"/>
      <c r="HAD100" s="42"/>
      <c r="HAE100" s="42"/>
      <c r="HAF100" s="42"/>
      <c r="HAG100" s="42"/>
      <c r="HAH100" s="42"/>
      <c r="HAI100" s="42"/>
      <c r="HAJ100" s="42"/>
      <c r="HAK100" s="42"/>
      <c r="HAL100" s="42"/>
      <c r="HAM100" s="42"/>
      <c r="HAN100" s="42"/>
      <c r="HAO100" s="42"/>
      <c r="HAP100" s="42"/>
      <c r="HAQ100" s="42"/>
      <c r="HAR100" s="42"/>
      <c r="HAS100" s="42"/>
      <c r="HAT100" s="42"/>
      <c r="HAU100" s="42"/>
      <c r="HAV100" s="42"/>
      <c r="HAW100" s="42"/>
      <c r="HAX100" s="42"/>
      <c r="HAY100" s="42"/>
      <c r="HAZ100" s="42"/>
      <c r="HBA100" s="42"/>
      <c r="HBB100" s="42"/>
      <c r="HBC100" s="42"/>
      <c r="HBD100" s="42"/>
      <c r="HBE100" s="42"/>
      <c r="HBF100" s="42"/>
      <c r="HBG100" s="42"/>
      <c r="HBH100" s="42"/>
      <c r="HBI100" s="42"/>
      <c r="HBJ100" s="42"/>
      <c r="HBK100" s="42"/>
      <c r="HBL100" s="42"/>
      <c r="HBM100" s="42"/>
      <c r="HBN100" s="42"/>
      <c r="HBO100" s="42"/>
      <c r="HBP100" s="42"/>
      <c r="HBQ100" s="42"/>
      <c r="HBR100" s="42"/>
      <c r="HBS100" s="42"/>
      <c r="HBT100" s="42"/>
      <c r="HBU100" s="42"/>
      <c r="HBV100" s="42"/>
      <c r="HBW100" s="42"/>
      <c r="HBX100" s="42"/>
      <c r="HBY100" s="42"/>
      <c r="HBZ100" s="42"/>
      <c r="HCA100" s="42"/>
      <c r="HCB100" s="42"/>
      <c r="HCC100" s="42"/>
      <c r="HCD100" s="42"/>
      <c r="HCE100" s="42"/>
      <c r="HCF100" s="42"/>
      <c r="HCG100" s="42"/>
      <c r="HCH100" s="42"/>
      <c r="HCI100" s="42"/>
      <c r="HCJ100" s="42"/>
      <c r="HCK100" s="42"/>
      <c r="HCL100" s="42"/>
      <c r="HCM100" s="42"/>
      <c r="HCN100" s="42"/>
      <c r="HCO100" s="42"/>
      <c r="HCP100" s="42"/>
      <c r="HCQ100" s="42"/>
      <c r="HCR100" s="42"/>
      <c r="HCS100" s="42"/>
      <c r="HCT100" s="42"/>
      <c r="HCU100" s="42"/>
      <c r="HCV100" s="42"/>
      <c r="HCW100" s="42"/>
      <c r="HCX100" s="42"/>
      <c r="HCY100" s="42"/>
      <c r="HCZ100" s="42"/>
      <c r="HDA100" s="42"/>
      <c r="HDB100" s="42"/>
      <c r="HDC100" s="42"/>
      <c r="HDD100" s="42"/>
      <c r="HDE100" s="42"/>
      <c r="HDF100" s="42"/>
      <c r="HDG100" s="42"/>
      <c r="HDH100" s="42"/>
      <c r="HDI100" s="42"/>
      <c r="HDJ100" s="42"/>
      <c r="HDK100" s="42"/>
      <c r="HDL100" s="42"/>
      <c r="HDM100" s="42"/>
      <c r="HDN100" s="42"/>
      <c r="HDO100" s="42"/>
      <c r="HDP100" s="42"/>
      <c r="HDQ100" s="42"/>
      <c r="HDR100" s="42"/>
      <c r="HDS100" s="42"/>
      <c r="HDT100" s="42"/>
      <c r="HDU100" s="42"/>
      <c r="HDV100" s="42"/>
      <c r="HDW100" s="42"/>
      <c r="HDX100" s="42"/>
      <c r="HDY100" s="42"/>
      <c r="HDZ100" s="42"/>
      <c r="HEA100" s="42"/>
      <c r="HEB100" s="42"/>
      <c r="HEC100" s="42"/>
      <c r="HED100" s="42"/>
      <c r="HEE100" s="42"/>
      <c r="HEF100" s="42"/>
      <c r="HEG100" s="42"/>
      <c r="HEH100" s="42"/>
      <c r="HEI100" s="42"/>
      <c r="HEJ100" s="42"/>
      <c r="HEK100" s="42"/>
      <c r="HEL100" s="42"/>
      <c r="HEM100" s="42"/>
      <c r="HEN100" s="42"/>
      <c r="HEO100" s="42"/>
      <c r="HEP100" s="42"/>
      <c r="HEQ100" s="42"/>
      <c r="HER100" s="42"/>
      <c r="HES100" s="42"/>
      <c r="HET100" s="42"/>
      <c r="HEU100" s="42"/>
      <c r="HEV100" s="42"/>
      <c r="HEW100" s="42"/>
      <c r="HEX100" s="42"/>
      <c r="HEY100" s="42"/>
      <c r="HEZ100" s="42"/>
      <c r="HFA100" s="42"/>
      <c r="HFB100" s="42"/>
      <c r="HFC100" s="42"/>
      <c r="HFD100" s="42"/>
      <c r="HFE100" s="42"/>
      <c r="HFF100" s="42"/>
      <c r="HFG100" s="42"/>
      <c r="HFH100" s="42"/>
      <c r="HFI100" s="42"/>
      <c r="HFJ100" s="42"/>
      <c r="HFK100" s="42"/>
      <c r="HFL100" s="42"/>
      <c r="HFM100" s="42"/>
      <c r="HFN100" s="42"/>
      <c r="HFO100" s="42"/>
      <c r="HFP100" s="42"/>
      <c r="HFQ100" s="42"/>
      <c r="HFR100" s="42"/>
      <c r="HFS100" s="42"/>
      <c r="HFT100" s="42"/>
      <c r="HFU100" s="42"/>
      <c r="HFV100" s="42"/>
      <c r="HFW100" s="42"/>
      <c r="HFX100" s="42"/>
      <c r="HFY100" s="42"/>
      <c r="HFZ100" s="42"/>
      <c r="HGA100" s="42"/>
      <c r="HGB100" s="42"/>
      <c r="HGC100" s="42"/>
      <c r="HGD100" s="42"/>
      <c r="HGE100" s="42"/>
      <c r="HGF100" s="42"/>
      <c r="HGG100" s="42"/>
      <c r="HGH100" s="42"/>
      <c r="HGI100" s="42"/>
      <c r="HGJ100" s="42"/>
      <c r="HGK100" s="42"/>
      <c r="HGL100" s="42"/>
      <c r="HGM100" s="42"/>
      <c r="HGN100" s="42"/>
      <c r="HGO100" s="42"/>
      <c r="HGP100" s="42"/>
      <c r="HGQ100" s="42"/>
      <c r="HGR100" s="42"/>
      <c r="HGS100" s="42"/>
      <c r="HGT100" s="42"/>
      <c r="HGU100" s="42"/>
      <c r="HGV100" s="42"/>
      <c r="HGW100" s="42"/>
      <c r="HGX100" s="42"/>
      <c r="HGY100" s="42"/>
      <c r="HGZ100" s="42"/>
      <c r="HHA100" s="42"/>
      <c r="HHB100" s="42"/>
      <c r="HHC100" s="42"/>
      <c r="HHD100" s="42"/>
      <c r="HHE100" s="42"/>
      <c r="HHF100" s="42"/>
      <c r="HHG100" s="42"/>
      <c r="HHH100" s="42"/>
      <c r="HHI100" s="42"/>
      <c r="HHJ100" s="42"/>
      <c r="HHK100" s="42"/>
      <c r="HHL100" s="42"/>
      <c r="HHM100" s="42"/>
      <c r="HHN100" s="42"/>
      <c r="HHO100" s="42"/>
      <c r="HHP100" s="42"/>
      <c r="HHQ100" s="42"/>
      <c r="HHR100" s="42"/>
      <c r="HHS100" s="42"/>
      <c r="HHT100" s="42"/>
      <c r="HHU100" s="42"/>
      <c r="HHV100" s="42"/>
      <c r="HHW100" s="42"/>
      <c r="HHX100" s="42"/>
      <c r="HHY100" s="42"/>
      <c r="HHZ100" s="42"/>
      <c r="HIA100" s="42"/>
      <c r="HIB100" s="42"/>
      <c r="HIC100" s="42"/>
      <c r="HID100" s="42"/>
      <c r="HIE100" s="42"/>
      <c r="HIF100" s="42"/>
      <c r="HIG100" s="42"/>
      <c r="HIH100" s="42"/>
      <c r="HII100" s="42"/>
      <c r="HIJ100" s="42"/>
      <c r="HIK100" s="42"/>
      <c r="HIL100" s="42"/>
      <c r="HIM100" s="42"/>
      <c r="HIN100" s="42"/>
      <c r="HIO100" s="42"/>
      <c r="HIP100" s="42"/>
      <c r="HIQ100" s="42"/>
      <c r="HIR100" s="42"/>
      <c r="HIS100" s="42"/>
      <c r="HIT100" s="42"/>
      <c r="HIU100" s="42"/>
      <c r="HIV100" s="42"/>
      <c r="HIW100" s="42"/>
      <c r="HIX100" s="42"/>
      <c r="HIY100" s="42"/>
      <c r="HIZ100" s="42"/>
      <c r="HJA100" s="42"/>
      <c r="HJB100" s="42"/>
      <c r="HJC100" s="42"/>
      <c r="HJD100" s="42"/>
      <c r="HJE100" s="42"/>
      <c r="HJF100" s="42"/>
      <c r="HJG100" s="42"/>
      <c r="HJH100" s="42"/>
      <c r="HJI100" s="42"/>
      <c r="HJJ100" s="42"/>
      <c r="HJK100" s="42"/>
      <c r="HJL100" s="42"/>
      <c r="HJM100" s="42"/>
      <c r="HJN100" s="42"/>
      <c r="HJO100" s="42"/>
      <c r="HJP100" s="42"/>
      <c r="HJQ100" s="42"/>
      <c r="HJR100" s="42"/>
      <c r="HJS100" s="42"/>
      <c r="HJT100" s="42"/>
      <c r="HJU100" s="42"/>
      <c r="HJV100" s="42"/>
      <c r="HJW100" s="42"/>
      <c r="HJX100" s="42"/>
      <c r="HJY100" s="42"/>
      <c r="HJZ100" s="42"/>
      <c r="HKA100" s="42"/>
      <c r="HKB100" s="42"/>
      <c r="HKC100" s="42"/>
      <c r="HKD100" s="42"/>
      <c r="HKE100" s="42"/>
      <c r="HKF100" s="42"/>
      <c r="HKG100" s="42"/>
      <c r="HKH100" s="42"/>
      <c r="HKI100" s="42"/>
      <c r="HKJ100" s="42"/>
      <c r="HKK100" s="42"/>
      <c r="HKL100" s="42"/>
      <c r="HKM100" s="42"/>
      <c r="HKN100" s="42"/>
      <c r="HKO100" s="42"/>
      <c r="HKP100" s="42"/>
      <c r="HKQ100" s="42"/>
      <c r="HKR100" s="42"/>
      <c r="HKS100" s="42"/>
      <c r="HKT100" s="42"/>
      <c r="HKU100" s="42"/>
      <c r="HKV100" s="42"/>
      <c r="HKW100" s="42"/>
      <c r="HKX100" s="42"/>
      <c r="HKY100" s="42"/>
      <c r="HKZ100" s="42"/>
      <c r="HLA100" s="42"/>
      <c r="HLB100" s="42"/>
      <c r="HLC100" s="42"/>
      <c r="HLD100" s="42"/>
      <c r="HLE100" s="42"/>
      <c r="HLF100" s="42"/>
      <c r="HLG100" s="42"/>
      <c r="HLH100" s="42"/>
      <c r="HLI100" s="42"/>
      <c r="HLJ100" s="42"/>
      <c r="HLK100" s="42"/>
      <c r="HLL100" s="42"/>
      <c r="HLM100" s="42"/>
      <c r="HLN100" s="42"/>
      <c r="HLO100" s="42"/>
      <c r="HLP100" s="42"/>
      <c r="HLQ100" s="42"/>
      <c r="HLR100" s="42"/>
      <c r="HLS100" s="42"/>
      <c r="HLT100" s="42"/>
      <c r="HLU100" s="42"/>
      <c r="HLV100" s="42"/>
      <c r="HLW100" s="42"/>
      <c r="HLX100" s="42"/>
      <c r="HLY100" s="42"/>
      <c r="HLZ100" s="42"/>
      <c r="HMA100" s="42"/>
      <c r="HMB100" s="42"/>
      <c r="HMC100" s="42"/>
      <c r="HMD100" s="42"/>
      <c r="HME100" s="42"/>
      <c r="HMF100" s="42"/>
      <c r="HMG100" s="42"/>
      <c r="HMH100" s="42"/>
      <c r="HMI100" s="42"/>
      <c r="HMJ100" s="42"/>
      <c r="HMK100" s="42"/>
      <c r="HML100" s="42"/>
      <c r="HMM100" s="42"/>
      <c r="HMN100" s="42"/>
      <c r="HMO100" s="42"/>
      <c r="HMP100" s="42"/>
      <c r="HMQ100" s="42"/>
      <c r="HMR100" s="42"/>
      <c r="HMS100" s="42"/>
      <c r="HMT100" s="42"/>
      <c r="HMU100" s="42"/>
      <c r="HMV100" s="42"/>
      <c r="HMW100" s="42"/>
      <c r="HMX100" s="42"/>
      <c r="HMY100" s="42"/>
      <c r="HMZ100" s="42"/>
      <c r="HNA100" s="42"/>
      <c r="HNB100" s="42"/>
      <c r="HNC100" s="42"/>
      <c r="HND100" s="42"/>
      <c r="HNE100" s="42"/>
      <c r="HNF100" s="42"/>
      <c r="HNG100" s="42"/>
      <c r="HNH100" s="42"/>
      <c r="HNI100" s="42"/>
      <c r="HNJ100" s="42"/>
      <c r="HNK100" s="42"/>
      <c r="HNL100" s="42"/>
      <c r="HNM100" s="42"/>
      <c r="HNN100" s="42"/>
      <c r="HNO100" s="42"/>
      <c r="HNP100" s="42"/>
      <c r="HNQ100" s="42"/>
      <c r="HNR100" s="42"/>
      <c r="HNS100" s="42"/>
      <c r="HNT100" s="42"/>
      <c r="HNU100" s="42"/>
      <c r="HNV100" s="42"/>
      <c r="HNW100" s="42"/>
      <c r="HNX100" s="42"/>
      <c r="HNY100" s="42"/>
      <c r="HNZ100" s="42"/>
      <c r="HOA100" s="42"/>
      <c r="HOB100" s="42"/>
      <c r="HOC100" s="42"/>
      <c r="HOD100" s="42"/>
      <c r="HOE100" s="42"/>
      <c r="HOF100" s="42"/>
      <c r="HOG100" s="42"/>
      <c r="HOH100" s="42"/>
      <c r="HOI100" s="42"/>
      <c r="HOJ100" s="42"/>
      <c r="HOK100" s="42"/>
      <c r="HOL100" s="42"/>
      <c r="HOM100" s="42"/>
      <c r="HON100" s="42"/>
      <c r="HOO100" s="42"/>
      <c r="HOP100" s="42"/>
      <c r="HOQ100" s="42"/>
      <c r="HOR100" s="42"/>
      <c r="HOS100" s="42"/>
      <c r="HOT100" s="42"/>
      <c r="HOU100" s="42"/>
      <c r="HOV100" s="42"/>
      <c r="HOW100" s="42"/>
      <c r="HOX100" s="42"/>
      <c r="HOY100" s="42"/>
      <c r="HOZ100" s="42"/>
      <c r="HPA100" s="42"/>
      <c r="HPB100" s="42"/>
      <c r="HPC100" s="42"/>
      <c r="HPD100" s="42"/>
      <c r="HPE100" s="42"/>
      <c r="HPF100" s="42"/>
      <c r="HPG100" s="42"/>
      <c r="HPH100" s="42"/>
      <c r="HPI100" s="42"/>
      <c r="HPJ100" s="42"/>
      <c r="HPK100" s="42"/>
      <c r="HPL100" s="42"/>
      <c r="HPM100" s="42"/>
      <c r="HPN100" s="42"/>
      <c r="HPO100" s="42"/>
      <c r="HPP100" s="42"/>
      <c r="HPQ100" s="42"/>
      <c r="HPR100" s="42"/>
      <c r="HPS100" s="42"/>
      <c r="HPT100" s="42"/>
      <c r="HPU100" s="42"/>
      <c r="HPV100" s="42"/>
      <c r="HPW100" s="42"/>
      <c r="HPX100" s="42"/>
      <c r="HPY100" s="42"/>
      <c r="HPZ100" s="42"/>
      <c r="HQA100" s="42"/>
      <c r="HQB100" s="42"/>
      <c r="HQC100" s="42"/>
      <c r="HQD100" s="42"/>
      <c r="HQE100" s="42"/>
      <c r="HQF100" s="42"/>
      <c r="HQG100" s="42"/>
      <c r="HQH100" s="42"/>
      <c r="HQI100" s="42"/>
      <c r="HQJ100" s="42"/>
      <c r="HQK100" s="42"/>
      <c r="HQL100" s="42"/>
      <c r="HQM100" s="42"/>
      <c r="HQN100" s="42"/>
      <c r="HQO100" s="42"/>
      <c r="HQP100" s="42"/>
      <c r="HQQ100" s="42"/>
      <c r="HQR100" s="42"/>
      <c r="HQS100" s="42"/>
      <c r="HQT100" s="42"/>
      <c r="HQU100" s="42"/>
      <c r="HQV100" s="42"/>
      <c r="HQW100" s="42"/>
      <c r="HQX100" s="42"/>
      <c r="HQY100" s="42"/>
      <c r="HQZ100" s="42"/>
      <c r="HRA100" s="42"/>
      <c r="HRB100" s="42"/>
      <c r="HRC100" s="42"/>
      <c r="HRD100" s="42"/>
      <c r="HRE100" s="42"/>
      <c r="HRF100" s="42"/>
      <c r="HRG100" s="42"/>
      <c r="HRH100" s="42"/>
      <c r="HRI100" s="42"/>
      <c r="HRJ100" s="42"/>
      <c r="HRK100" s="42"/>
      <c r="HRL100" s="42"/>
      <c r="HRM100" s="42"/>
      <c r="HRN100" s="42"/>
      <c r="HRO100" s="42"/>
      <c r="HRP100" s="42"/>
      <c r="HRQ100" s="42"/>
      <c r="HRR100" s="42"/>
      <c r="HRS100" s="42"/>
      <c r="HRT100" s="42"/>
      <c r="HRU100" s="42"/>
      <c r="HRV100" s="42"/>
      <c r="HRW100" s="42"/>
      <c r="HRX100" s="42"/>
      <c r="HRY100" s="42"/>
      <c r="HRZ100" s="42"/>
      <c r="HSA100" s="42"/>
      <c r="HSB100" s="42"/>
      <c r="HSC100" s="42"/>
      <c r="HSD100" s="42"/>
      <c r="HSE100" s="42"/>
      <c r="HSF100" s="42"/>
      <c r="HSG100" s="42"/>
      <c r="HSH100" s="42"/>
      <c r="HSI100" s="42"/>
      <c r="HSJ100" s="42"/>
      <c r="HSK100" s="42"/>
      <c r="HSL100" s="42"/>
      <c r="HSM100" s="42"/>
      <c r="HSN100" s="42"/>
      <c r="HSO100" s="42"/>
      <c r="HSP100" s="42"/>
      <c r="HSQ100" s="42"/>
      <c r="HSR100" s="42"/>
      <c r="HSS100" s="42"/>
      <c r="HST100" s="42"/>
      <c r="HSU100" s="42"/>
      <c r="HSV100" s="42"/>
      <c r="HSW100" s="42"/>
      <c r="HSX100" s="42"/>
      <c r="HSY100" s="42"/>
      <c r="HSZ100" s="42"/>
      <c r="HTA100" s="42"/>
      <c r="HTB100" s="42"/>
      <c r="HTC100" s="42"/>
      <c r="HTD100" s="42"/>
      <c r="HTE100" s="42"/>
      <c r="HTF100" s="42"/>
      <c r="HTG100" s="42"/>
      <c r="HTH100" s="42"/>
      <c r="HTI100" s="42"/>
      <c r="HTJ100" s="42"/>
      <c r="HTK100" s="42"/>
      <c r="HTL100" s="42"/>
      <c r="HTM100" s="42"/>
      <c r="HTN100" s="42"/>
      <c r="HTO100" s="42"/>
      <c r="HTP100" s="42"/>
      <c r="HTQ100" s="42"/>
      <c r="HTR100" s="42"/>
      <c r="HTS100" s="42"/>
      <c r="HTT100" s="42"/>
      <c r="HTU100" s="42"/>
      <c r="HTV100" s="42"/>
      <c r="HTW100" s="42"/>
      <c r="HTX100" s="42"/>
      <c r="HTY100" s="42"/>
      <c r="HTZ100" s="42"/>
      <c r="HUA100" s="42"/>
      <c r="HUB100" s="42"/>
      <c r="HUC100" s="42"/>
      <c r="HUD100" s="42"/>
      <c r="HUE100" s="42"/>
      <c r="HUF100" s="42"/>
      <c r="HUG100" s="42"/>
      <c r="HUH100" s="42"/>
      <c r="HUI100" s="42"/>
      <c r="HUJ100" s="42"/>
      <c r="HUK100" s="42"/>
      <c r="HUL100" s="42"/>
      <c r="HUM100" s="42"/>
      <c r="HUN100" s="42"/>
      <c r="HUO100" s="42"/>
      <c r="HUP100" s="42"/>
      <c r="HUQ100" s="42"/>
      <c r="HUR100" s="42"/>
      <c r="HUS100" s="42"/>
      <c r="HUT100" s="42"/>
      <c r="HUU100" s="42"/>
      <c r="HUV100" s="42"/>
      <c r="HUW100" s="42"/>
      <c r="HUX100" s="42"/>
      <c r="HUY100" s="42"/>
      <c r="HUZ100" s="42"/>
      <c r="HVA100" s="42"/>
      <c r="HVB100" s="42"/>
      <c r="HVC100" s="42"/>
      <c r="HVD100" s="42"/>
      <c r="HVE100" s="42"/>
      <c r="HVF100" s="42"/>
      <c r="HVG100" s="42"/>
      <c r="HVH100" s="42"/>
      <c r="HVI100" s="42"/>
      <c r="HVJ100" s="42"/>
      <c r="HVK100" s="42"/>
      <c r="HVL100" s="42"/>
      <c r="HVM100" s="42"/>
      <c r="HVN100" s="42"/>
      <c r="HVO100" s="42"/>
      <c r="HVP100" s="42"/>
      <c r="HVQ100" s="42"/>
      <c r="HVR100" s="42"/>
      <c r="HVS100" s="42"/>
      <c r="HVT100" s="42"/>
      <c r="HVU100" s="42"/>
      <c r="HVV100" s="42"/>
      <c r="HVW100" s="42"/>
      <c r="HVX100" s="42"/>
      <c r="HVY100" s="42"/>
      <c r="HVZ100" s="42"/>
      <c r="HWA100" s="42"/>
      <c r="HWB100" s="42"/>
      <c r="HWC100" s="42"/>
      <c r="HWD100" s="42"/>
      <c r="HWE100" s="42"/>
      <c r="HWF100" s="42"/>
      <c r="HWG100" s="42"/>
      <c r="HWH100" s="42"/>
      <c r="HWI100" s="42"/>
      <c r="HWJ100" s="42"/>
      <c r="HWK100" s="42"/>
      <c r="HWL100" s="42"/>
      <c r="HWM100" s="42"/>
      <c r="HWN100" s="42"/>
      <c r="HWO100" s="42"/>
      <c r="HWP100" s="42"/>
      <c r="HWQ100" s="42"/>
      <c r="HWR100" s="42"/>
      <c r="HWS100" s="42"/>
      <c r="HWT100" s="42"/>
      <c r="HWU100" s="42"/>
      <c r="HWV100" s="42"/>
      <c r="HWW100" s="42"/>
      <c r="HWX100" s="42"/>
      <c r="HWY100" s="42"/>
      <c r="HWZ100" s="42"/>
      <c r="HXA100" s="42"/>
      <c r="HXB100" s="42"/>
      <c r="HXC100" s="42"/>
      <c r="HXD100" s="42"/>
      <c r="HXE100" s="42"/>
      <c r="HXF100" s="42"/>
      <c r="HXG100" s="42"/>
      <c r="HXH100" s="42"/>
      <c r="HXI100" s="42"/>
      <c r="HXJ100" s="42"/>
      <c r="HXK100" s="42"/>
      <c r="HXL100" s="42"/>
      <c r="HXM100" s="42"/>
      <c r="HXN100" s="42"/>
      <c r="HXO100" s="42"/>
      <c r="HXP100" s="42"/>
      <c r="HXQ100" s="42"/>
      <c r="HXR100" s="42"/>
      <c r="HXS100" s="42"/>
      <c r="HXT100" s="42"/>
      <c r="HXU100" s="42"/>
      <c r="HXV100" s="42"/>
      <c r="HXW100" s="42"/>
      <c r="HXX100" s="42"/>
      <c r="HXY100" s="42"/>
      <c r="HXZ100" s="42"/>
      <c r="HYA100" s="42"/>
      <c r="HYB100" s="42"/>
      <c r="HYC100" s="42"/>
      <c r="HYD100" s="42"/>
      <c r="HYE100" s="42"/>
      <c r="HYF100" s="42"/>
      <c r="HYG100" s="42"/>
      <c r="HYH100" s="42"/>
      <c r="HYI100" s="42"/>
      <c r="HYJ100" s="42"/>
      <c r="HYK100" s="42"/>
      <c r="HYL100" s="42"/>
      <c r="HYM100" s="42"/>
      <c r="HYN100" s="42"/>
      <c r="HYO100" s="42"/>
      <c r="HYP100" s="42"/>
      <c r="HYQ100" s="42"/>
      <c r="HYR100" s="42"/>
      <c r="HYS100" s="42"/>
      <c r="HYT100" s="42"/>
      <c r="HYU100" s="42"/>
      <c r="HYV100" s="42"/>
      <c r="HYW100" s="42"/>
      <c r="HYX100" s="42"/>
      <c r="HYY100" s="42"/>
      <c r="HYZ100" s="42"/>
      <c r="HZA100" s="42"/>
      <c r="HZB100" s="42"/>
      <c r="HZC100" s="42"/>
      <c r="HZD100" s="42"/>
      <c r="HZE100" s="42"/>
      <c r="HZF100" s="42"/>
      <c r="HZG100" s="42"/>
      <c r="HZH100" s="42"/>
      <c r="HZI100" s="42"/>
      <c r="HZJ100" s="42"/>
      <c r="HZK100" s="42"/>
      <c r="HZL100" s="42"/>
      <c r="HZM100" s="42"/>
      <c r="HZN100" s="42"/>
      <c r="HZO100" s="42"/>
      <c r="HZP100" s="42"/>
      <c r="HZQ100" s="42"/>
      <c r="HZR100" s="42"/>
      <c r="HZS100" s="42"/>
      <c r="HZT100" s="42"/>
      <c r="HZU100" s="42"/>
      <c r="HZV100" s="42"/>
      <c r="HZW100" s="42"/>
      <c r="HZX100" s="42"/>
      <c r="HZY100" s="42"/>
      <c r="HZZ100" s="42"/>
      <c r="IAA100" s="42"/>
      <c r="IAB100" s="42"/>
      <c r="IAC100" s="42"/>
      <c r="IAD100" s="42"/>
      <c r="IAE100" s="42"/>
      <c r="IAF100" s="42"/>
      <c r="IAG100" s="42"/>
      <c r="IAH100" s="42"/>
      <c r="IAI100" s="42"/>
      <c r="IAJ100" s="42"/>
      <c r="IAK100" s="42"/>
      <c r="IAL100" s="42"/>
      <c r="IAM100" s="42"/>
      <c r="IAN100" s="42"/>
      <c r="IAO100" s="42"/>
      <c r="IAP100" s="42"/>
      <c r="IAQ100" s="42"/>
      <c r="IAR100" s="42"/>
      <c r="IAS100" s="42"/>
      <c r="IAT100" s="42"/>
      <c r="IAU100" s="42"/>
      <c r="IAV100" s="42"/>
      <c r="IAW100" s="42"/>
      <c r="IAX100" s="42"/>
      <c r="IAY100" s="42"/>
      <c r="IAZ100" s="42"/>
      <c r="IBA100" s="42"/>
      <c r="IBB100" s="42"/>
      <c r="IBC100" s="42"/>
      <c r="IBD100" s="42"/>
      <c r="IBE100" s="42"/>
      <c r="IBF100" s="42"/>
      <c r="IBG100" s="42"/>
      <c r="IBH100" s="42"/>
      <c r="IBI100" s="42"/>
      <c r="IBJ100" s="42"/>
      <c r="IBK100" s="42"/>
      <c r="IBL100" s="42"/>
      <c r="IBM100" s="42"/>
      <c r="IBN100" s="42"/>
      <c r="IBO100" s="42"/>
      <c r="IBP100" s="42"/>
      <c r="IBQ100" s="42"/>
      <c r="IBR100" s="42"/>
      <c r="IBS100" s="42"/>
      <c r="IBT100" s="42"/>
      <c r="IBU100" s="42"/>
      <c r="IBV100" s="42"/>
      <c r="IBW100" s="42"/>
      <c r="IBX100" s="42"/>
      <c r="IBY100" s="42"/>
      <c r="IBZ100" s="42"/>
      <c r="ICA100" s="42"/>
      <c r="ICB100" s="42"/>
      <c r="ICC100" s="42"/>
      <c r="ICD100" s="42"/>
      <c r="ICE100" s="42"/>
      <c r="ICF100" s="42"/>
      <c r="ICG100" s="42"/>
      <c r="ICH100" s="42"/>
      <c r="ICI100" s="42"/>
      <c r="ICJ100" s="42"/>
      <c r="ICK100" s="42"/>
      <c r="ICL100" s="42"/>
      <c r="ICM100" s="42"/>
      <c r="ICN100" s="42"/>
      <c r="ICO100" s="42"/>
      <c r="ICP100" s="42"/>
      <c r="ICQ100" s="42"/>
      <c r="ICR100" s="42"/>
      <c r="ICS100" s="42"/>
      <c r="ICT100" s="42"/>
      <c r="ICU100" s="42"/>
      <c r="ICV100" s="42"/>
      <c r="ICW100" s="42"/>
      <c r="ICX100" s="42"/>
      <c r="ICY100" s="42"/>
      <c r="ICZ100" s="42"/>
      <c r="IDA100" s="42"/>
      <c r="IDB100" s="42"/>
      <c r="IDC100" s="42"/>
      <c r="IDD100" s="42"/>
      <c r="IDE100" s="42"/>
      <c r="IDF100" s="42"/>
      <c r="IDG100" s="42"/>
      <c r="IDH100" s="42"/>
      <c r="IDI100" s="42"/>
      <c r="IDJ100" s="42"/>
      <c r="IDK100" s="42"/>
      <c r="IDL100" s="42"/>
      <c r="IDM100" s="42"/>
      <c r="IDN100" s="42"/>
      <c r="IDO100" s="42"/>
      <c r="IDP100" s="42"/>
      <c r="IDQ100" s="42"/>
      <c r="IDR100" s="42"/>
      <c r="IDS100" s="42"/>
      <c r="IDT100" s="42"/>
      <c r="IDU100" s="42"/>
      <c r="IDV100" s="42"/>
      <c r="IDW100" s="42"/>
      <c r="IDX100" s="42"/>
      <c r="IDY100" s="42"/>
      <c r="IDZ100" s="42"/>
      <c r="IEA100" s="42"/>
      <c r="IEB100" s="42"/>
      <c r="IEC100" s="42"/>
      <c r="IED100" s="42"/>
      <c r="IEE100" s="42"/>
      <c r="IEF100" s="42"/>
      <c r="IEG100" s="42"/>
      <c r="IEH100" s="42"/>
      <c r="IEI100" s="42"/>
      <c r="IEJ100" s="42"/>
      <c r="IEK100" s="42"/>
      <c r="IEL100" s="42"/>
      <c r="IEM100" s="42"/>
      <c r="IEN100" s="42"/>
      <c r="IEO100" s="42"/>
      <c r="IEP100" s="42"/>
      <c r="IEQ100" s="42"/>
      <c r="IER100" s="42"/>
      <c r="IES100" s="42"/>
      <c r="IET100" s="42"/>
      <c r="IEU100" s="42"/>
      <c r="IEV100" s="42"/>
      <c r="IEW100" s="42"/>
      <c r="IEX100" s="42"/>
      <c r="IEY100" s="42"/>
      <c r="IEZ100" s="42"/>
      <c r="IFA100" s="42"/>
      <c r="IFB100" s="42"/>
      <c r="IFC100" s="42"/>
      <c r="IFD100" s="42"/>
      <c r="IFE100" s="42"/>
      <c r="IFF100" s="42"/>
      <c r="IFG100" s="42"/>
      <c r="IFH100" s="42"/>
      <c r="IFI100" s="42"/>
      <c r="IFJ100" s="42"/>
      <c r="IFK100" s="42"/>
      <c r="IFL100" s="42"/>
      <c r="IFM100" s="42"/>
      <c r="IFN100" s="42"/>
      <c r="IFO100" s="42"/>
      <c r="IFP100" s="42"/>
      <c r="IFQ100" s="42"/>
      <c r="IFR100" s="42"/>
      <c r="IFS100" s="42"/>
      <c r="IFT100" s="42"/>
      <c r="IFU100" s="42"/>
      <c r="IFV100" s="42"/>
      <c r="IFW100" s="42"/>
      <c r="IFX100" s="42"/>
      <c r="IFY100" s="42"/>
      <c r="IFZ100" s="42"/>
      <c r="IGA100" s="42"/>
      <c r="IGB100" s="42"/>
      <c r="IGC100" s="42"/>
      <c r="IGD100" s="42"/>
      <c r="IGE100" s="42"/>
      <c r="IGF100" s="42"/>
      <c r="IGG100" s="42"/>
      <c r="IGH100" s="42"/>
      <c r="IGI100" s="42"/>
      <c r="IGJ100" s="42"/>
      <c r="IGK100" s="42"/>
      <c r="IGL100" s="42"/>
      <c r="IGM100" s="42"/>
      <c r="IGN100" s="42"/>
      <c r="IGO100" s="42"/>
      <c r="IGP100" s="42"/>
      <c r="IGQ100" s="42"/>
      <c r="IGR100" s="42"/>
      <c r="IGS100" s="42"/>
      <c r="IGT100" s="42"/>
      <c r="IGU100" s="42"/>
      <c r="IGV100" s="42"/>
      <c r="IGW100" s="42"/>
      <c r="IGX100" s="42"/>
      <c r="IGY100" s="42"/>
      <c r="IGZ100" s="42"/>
      <c r="IHA100" s="42"/>
      <c r="IHB100" s="42"/>
      <c r="IHC100" s="42"/>
      <c r="IHD100" s="42"/>
      <c r="IHE100" s="42"/>
      <c r="IHF100" s="42"/>
      <c r="IHG100" s="42"/>
      <c r="IHH100" s="42"/>
      <c r="IHI100" s="42"/>
      <c r="IHJ100" s="42"/>
      <c r="IHK100" s="42"/>
      <c r="IHL100" s="42"/>
      <c r="IHM100" s="42"/>
      <c r="IHN100" s="42"/>
      <c r="IHO100" s="42"/>
      <c r="IHP100" s="42"/>
      <c r="IHQ100" s="42"/>
      <c r="IHR100" s="42"/>
      <c r="IHS100" s="42"/>
      <c r="IHT100" s="42"/>
      <c r="IHU100" s="42"/>
      <c r="IHV100" s="42"/>
      <c r="IHW100" s="42"/>
      <c r="IHX100" s="42"/>
      <c r="IHY100" s="42"/>
      <c r="IHZ100" s="42"/>
      <c r="IIA100" s="42"/>
      <c r="IIB100" s="42"/>
      <c r="IIC100" s="42"/>
      <c r="IID100" s="42"/>
      <c r="IIE100" s="42"/>
      <c r="IIF100" s="42"/>
      <c r="IIG100" s="42"/>
      <c r="IIH100" s="42"/>
      <c r="III100" s="42"/>
      <c r="IIJ100" s="42"/>
      <c r="IIK100" s="42"/>
      <c r="IIL100" s="42"/>
      <c r="IIM100" s="42"/>
      <c r="IIN100" s="42"/>
      <c r="IIO100" s="42"/>
      <c r="IIP100" s="42"/>
      <c r="IIQ100" s="42"/>
      <c r="IIR100" s="42"/>
      <c r="IIS100" s="42"/>
      <c r="IIT100" s="42"/>
      <c r="IIU100" s="42"/>
      <c r="IIV100" s="42"/>
      <c r="IIW100" s="42"/>
      <c r="IIX100" s="42"/>
      <c r="IIY100" s="42"/>
      <c r="IIZ100" s="42"/>
      <c r="IJA100" s="42"/>
      <c r="IJB100" s="42"/>
      <c r="IJC100" s="42"/>
      <c r="IJD100" s="42"/>
      <c r="IJE100" s="42"/>
      <c r="IJF100" s="42"/>
      <c r="IJG100" s="42"/>
      <c r="IJH100" s="42"/>
      <c r="IJI100" s="42"/>
      <c r="IJJ100" s="42"/>
      <c r="IJK100" s="42"/>
      <c r="IJL100" s="42"/>
      <c r="IJM100" s="42"/>
      <c r="IJN100" s="42"/>
      <c r="IJO100" s="42"/>
      <c r="IJP100" s="42"/>
      <c r="IJQ100" s="42"/>
      <c r="IJR100" s="42"/>
      <c r="IJS100" s="42"/>
      <c r="IJT100" s="42"/>
      <c r="IJU100" s="42"/>
      <c r="IJV100" s="42"/>
      <c r="IJW100" s="42"/>
      <c r="IJX100" s="42"/>
      <c r="IJY100" s="42"/>
      <c r="IJZ100" s="42"/>
      <c r="IKA100" s="42"/>
      <c r="IKB100" s="42"/>
      <c r="IKC100" s="42"/>
      <c r="IKD100" s="42"/>
      <c r="IKE100" s="42"/>
      <c r="IKF100" s="42"/>
      <c r="IKG100" s="42"/>
      <c r="IKH100" s="42"/>
      <c r="IKI100" s="42"/>
      <c r="IKJ100" s="42"/>
      <c r="IKK100" s="42"/>
      <c r="IKL100" s="42"/>
      <c r="IKM100" s="42"/>
      <c r="IKN100" s="42"/>
      <c r="IKO100" s="42"/>
      <c r="IKP100" s="42"/>
      <c r="IKQ100" s="42"/>
      <c r="IKR100" s="42"/>
      <c r="IKS100" s="42"/>
      <c r="IKT100" s="42"/>
      <c r="IKU100" s="42"/>
      <c r="IKV100" s="42"/>
      <c r="IKW100" s="42"/>
      <c r="IKX100" s="42"/>
      <c r="IKY100" s="42"/>
      <c r="IKZ100" s="42"/>
      <c r="ILA100" s="42"/>
      <c r="ILB100" s="42"/>
      <c r="ILC100" s="42"/>
      <c r="ILD100" s="42"/>
      <c r="ILE100" s="42"/>
      <c r="ILF100" s="42"/>
      <c r="ILG100" s="42"/>
      <c r="ILH100" s="42"/>
      <c r="ILI100" s="42"/>
      <c r="ILJ100" s="42"/>
      <c r="ILK100" s="42"/>
      <c r="ILL100" s="42"/>
      <c r="ILM100" s="42"/>
      <c r="ILN100" s="42"/>
      <c r="ILO100" s="42"/>
      <c r="ILP100" s="42"/>
      <c r="ILQ100" s="42"/>
      <c r="ILR100" s="42"/>
      <c r="ILS100" s="42"/>
      <c r="ILT100" s="42"/>
      <c r="ILU100" s="42"/>
      <c r="ILV100" s="42"/>
      <c r="ILW100" s="42"/>
      <c r="ILX100" s="42"/>
      <c r="ILY100" s="42"/>
      <c r="ILZ100" s="42"/>
      <c r="IMA100" s="42"/>
      <c r="IMB100" s="42"/>
      <c r="IMC100" s="42"/>
      <c r="IMD100" s="42"/>
      <c r="IME100" s="42"/>
      <c r="IMF100" s="42"/>
      <c r="IMG100" s="42"/>
      <c r="IMH100" s="42"/>
      <c r="IMI100" s="42"/>
      <c r="IMJ100" s="42"/>
      <c r="IMK100" s="42"/>
      <c r="IML100" s="42"/>
      <c r="IMM100" s="42"/>
      <c r="IMN100" s="42"/>
      <c r="IMO100" s="42"/>
      <c r="IMP100" s="42"/>
      <c r="IMQ100" s="42"/>
      <c r="IMR100" s="42"/>
      <c r="IMS100" s="42"/>
      <c r="IMT100" s="42"/>
      <c r="IMU100" s="42"/>
      <c r="IMV100" s="42"/>
      <c r="IMW100" s="42"/>
      <c r="IMX100" s="42"/>
      <c r="IMY100" s="42"/>
      <c r="IMZ100" s="42"/>
      <c r="INA100" s="42"/>
      <c r="INB100" s="42"/>
      <c r="INC100" s="42"/>
      <c r="IND100" s="42"/>
      <c r="INE100" s="42"/>
      <c r="INF100" s="42"/>
      <c r="ING100" s="42"/>
      <c r="INH100" s="42"/>
      <c r="INI100" s="42"/>
      <c r="INJ100" s="42"/>
      <c r="INK100" s="42"/>
      <c r="INL100" s="42"/>
      <c r="INM100" s="42"/>
      <c r="INN100" s="42"/>
      <c r="INO100" s="42"/>
      <c r="INP100" s="42"/>
      <c r="INQ100" s="42"/>
      <c r="INR100" s="42"/>
      <c r="INS100" s="42"/>
      <c r="INT100" s="42"/>
      <c r="INU100" s="42"/>
      <c r="INV100" s="42"/>
      <c r="INW100" s="42"/>
      <c r="INX100" s="42"/>
      <c r="INY100" s="42"/>
      <c r="INZ100" s="42"/>
      <c r="IOA100" s="42"/>
      <c r="IOB100" s="42"/>
      <c r="IOC100" s="42"/>
      <c r="IOD100" s="42"/>
      <c r="IOE100" s="42"/>
      <c r="IOF100" s="42"/>
      <c r="IOG100" s="42"/>
      <c r="IOH100" s="42"/>
      <c r="IOI100" s="42"/>
      <c r="IOJ100" s="42"/>
      <c r="IOK100" s="42"/>
      <c r="IOL100" s="42"/>
      <c r="IOM100" s="42"/>
      <c r="ION100" s="42"/>
      <c r="IOO100" s="42"/>
      <c r="IOP100" s="42"/>
      <c r="IOQ100" s="42"/>
      <c r="IOR100" s="42"/>
      <c r="IOS100" s="42"/>
      <c r="IOT100" s="42"/>
      <c r="IOU100" s="42"/>
      <c r="IOV100" s="42"/>
      <c r="IOW100" s="42"/>
      <c r="IOX100" s="42"/>
      <c r="IOY100" s="42"/>
      <c r="IOZ100" s="42"/>
      <c r="IPA100" s="42"/>
      <c r="IPB100" s="42"/>
      <c r="IPC100" s="42"/>
      <c r="IPD100" s="42"/>
      <c r="IPE100" s="42"/>
      <c r="IPF100" s="42"/>
      <c r="IPG100" s="42"/>
      <c r="IPH100" s="42"/>
      <c r="IPI100" s="42"/>
      <c r="IPJ100" s="42"/>
      <c r="IPK100" s="42"/>
      <c r="IPL100" s="42"/>
      <c r="IPM100" s="42"/>
      <c r="IPN100" s="42"/>
      <c r="IPO100" s="42"/>
      <c r="IPP100" s="42"/>
      <c r="IPQ100" s="42"/>
      <c r="IPR100" s="42"/>
      <c r="IPS100" s="42"/>
      <c r="IPT100" s="42"/>
      <c r="IPU100" s="42"/>
      <c r="IPV100" s="42"/>
      <c r="IPW100" s="42"/>
      <c r="IPX100" s="42"/>
      <c r="IPY100" s="42"/>
      <c r="IPZ100" s="42"/>
      <c r="IQA100" s="42"/>
      <c r="IQB100" s="42"/>
      <c r="IQC100" s="42"/>
      <c r="IQD100" s="42"/>
      <c r="IQE100" s="42"/>
      <c r="IQF100" s="42"/>
      <c r="IQG100" s="42"/>
      <c r="IQH100" s="42"/>
      <c r="IQI100" s="42"/>
      <c r="IQJ100" s="42"/>
      <c r="IQK100" s="42"/>
      <c r="IQL100" s="42"/>
      <c r="IQM100" s="42"/>
      <c r="IQN100" s="42"/>
      <c r="IQO100" s="42"/>
      <c r="IQP100" s="42"/>
      <c r="IQQ100" s="42"/>
      <c r="IQR100" s="42"/>
      <c r="IQS100" s="42"/>
      <c r="IQT100" s="42"/>
      <c r="IQU100" s="42"/>
      <c r="IQV100" s="42"/>
      <c r="IQW100" s="42"/>
      <c r="IQX100" s="42"/>
      <c r="IQY100" s="42"/>
      <c r="IQZ100" s="42"/>
      <c r="IRA100" s="42"/>
      <c r="IRB100" s="42"/>
      <c r="IRC100" s="42"/>
      <c r="IRD100" s="42"/>
      <c r="IRE100" s="42"/>
      <c r="IRF100" s="42"/>
      <c r="IRG100" s="42"/>
      <c r="IRH100" s="42"/>
      <c r="IRI100" s="42"/>
      <c r="IRJ100" s="42"/>
      <c r="IRK100" s="42"/>
      <c r="IRL100" s="42"/>
      <c r="IRM100" s="42"/>
      <c r="IRN100" s="42"/>
      <c r="IRO100" s="42"/>
      <c r="IRP100" s="42"/>
      <c r="IRQ100" s="42"/>
      <c r="IRR100" s="42"/>
      <c r="IRS100" s="42"/>
      <c r="IRT100" s="42"/>
      <c r="IRU100" s="42"/>
      <c r="IRV100" s="42"/>
      <c r="IRW100" s="42"/>
      <c r="IRX100" s="42"/>
      <c r="IRY100" s="42"/>
      <c r="IRZ100" s="42"/>
      <c r="ISA100" s="42"/>
      <c r="ISB100" s="42"/>
      <c r="ISC100" s="42"/>
      <c r="ISD100" s="42"/>
      <c r="ISE100" s="42"/>
      <c r="ISF100" s="42"/>
      <c r="ISG100" s="42"/>
      <c r="ISH100" s="42"/>
      <c r="ISI100" s="42"/>
      <c r="ISJ100" s="42"/>
      <c r="ISK100" s="42"/>
      <c r="ISL100" s="42"/>
      <c r="ISM100" s="42"/>
      <c r="ISN100" s="42"/>
      <c r="ISO100" s="42"/>
      <c r="ISP100" s="42"/>
      <c r="ISQ100" s="42"/>
      <c r="ISR100" s="42"/>
      <c r="ISS100" s="42"/>
      <c r="IST100" s="42"/>
      <c r="ISU100" s="42"/>
      <c r="ISV100" s="42"/>
      <c r="ISW100" s="42"/>
      <c r="ISX100" s="42"/>
      <c r="ISY100" s="42"/>
      <c r="ISZ100" s="42"/>
      <c r="ITA100" s="42"/>
      <c r="ITB100" s="42"/>
      <c r="ITC100" s="42"/>
      <c r="ITD100" s="42"/>
      <c r="ITE100" s="42"/>
      <c r="ITF100" s="42"/>
      <c r="ITG100" s="42"/>
      <c r="ITH100" s="42"/>
      <c r="ITI100" s="42"/>
      <c r="ITJ100" s="42"/>
      <c r="ITK100" s="42"/>
      <c r="ITL100" s="42"/>
      <c r="ITM100" s="42"/>
      <c r="ITN100" s="42"/>
      <c r="ITO100" s="42"/>
      <c r="ITP100" s="42"/>
      <c r="ITQ100" s="42"/>
      <c r="ITR100" s="42"/>
      <c r="ITS100" s="42"/>
      <c r="ITT100" s="42"/>
      <c r="ITU100" s="42"/>
      <c r="ITV100" s="42"/>
      <c r="ITW100" s="42"/>
      <c r="ITX100" s="42"/>
      <c r="ITY100" s="42"/>
      <c r="ITZ100" s="42"/>
      <c r="IUA100" s="42"/>
      <c r="IUB100" s="42"/>
      <c r="IUC100" s="42"/>
      <c r="IUD100" s="42"/>
      <c r="IUE100" s="42"/>
      <c r="IUF100" s="42"/>
      <c r="IUG100" s="42"/>
      <c r="IUH100" s="42"/>
      <c r="IUI100" s="42"/>
      <c r="IUJ100" s="42"/>
      <c r="IUK100" s="42"/>
      <c r="IUL100" s="42"/>
      <c r="IUM100" s="42"/>
      <c r="IUN100" s="42"/>
      <c r="IUO100" s="42"/>
      <c r="IUP100" s="42"/>
      <c r="IUQ100" s="42"/>
      <c r="IUR100" s="42"/>
      <c r="IUS100" s="42"/>
      <c r="IUT100" s="42"/>
      <c r="IUU100" s="42"/>
      <c r="IUV100" s="42"/>
      <c r="IUW100" s="42"/>
      <c r="IUX100" s="42"/>
      <c r="IUY100" s="42"/>
      <c r="IUZ100" s="42"/>
      <c r="IVA100" s="42"/>
      <c r="IVB100" s="42"/>
      <c r="IVC100" s="42"/>
      <c r="IVD100" s="42"/>
      <c r="IVE100" s="42"/>
      <c r="IVF100" s="42"/>
      <c r="IVG100" s="42"/>
      <c r="IVH100" s="42"/>
      <c r="IVI100" s="42"/>
      <c r="IVJ100" s="42"/>
      <c r="IVK100" s="42"/>
      <c r="IVL100" s="42"/>
      <c r="IVM100" s="42"/>
      <c r="IVN100" s="42"/>
      <c r="IVO100" s="42"/>
      <c r="IVP100" s="42"/>
      <c r="IVQ100" s="42"/>
      <c r="IVR100" s="42"/>
      <c r="IVS100" s="42"/>
      <c r="IVT100" s="42"/>
      <c r="IVU100" s="42"/>
      <c r="IVV100" s="42"/>
      <c r="IVW100" s="42"/>
      <c r="IVX100" s="42"/>
      <c r="IVY100" s="42"/>
      <c r="IVZ100" s="42"/>
      <c r="IWA100" s="42"/>
      <c r="IWB100" s="42"/>
      <c r="IWC100" s="42"/>
      <c r="IWD100" s="42"/>
      <c r="IWE100" s="42"/>
      <c r="IWF100" s="42"/>
      <c r="IWG100" s="42"/>
      <c r="IWH100" s="42"/>
      <c r="IWI100" s="42"/>
      <c r="IWJ100" s="42"/>
      <c r="IWK100" s="42"/>
      <c r="IWL100" s="42"/>
      <c r="IWM100" s="42"/>
      <c r="IWN100" s="42"/>
      <c r="IWO100" s="42"/>
      <c r="IWP100" s="42"/>
      <c r="IWQ100" s="42"/>
      <c r="IWR100" s="42"/>
      <c r="IWS100" s="42"/>
      <c r="IWT100" s="42"/>
      <c r="IWU100" s="42"/>
      <c r="IWV100" s="42"/>
      <c r="IWW100" s="42"/>
      <c r="IWX100" s="42"/>
      <c r="IWY100" s="42"/>
      <c r="IWZ100" s="42"/>
      <c r="IXA100" s="42"/>
      <c r="IXB100" s="42"/>
      <c r="IXC100" s="42"/>
      <c r="IXD100" s="42"/>
      <c r="IXE100" s="42"/>
      <c r="IXF100" s="42"/>
      <c r="IXG100" s="42"/>
      <c r="IXH100" s="42"/>
      <c r="IXI100" s="42"/>
      <c r="IXJ100" s="42"/>
      <c r="IXK100" s="42"/>
      <c r="IXL100" s="42"/>
      <c r="IXM100" s="42"/>
      <c r="IXN100" s="42"/>
      <c r="IXO100" s="42"/>
      <c r="IXP100" s="42"/>
      <c r="IXQ100" s="42"/>
      <c r="IXR100" s="42"/>
      <c r="IXS100" s="42"/>
      <c r="IXT100" s="42"/>
      <c r="IXU100" s="42"/>
      <c r="IXV100" s="42"/>
      <c r="IXW100" s="42"/>
      <c r="IXX100" s="42"/>
      <c r="IXY100" s="42"/>
      <c r="IXZ100" s="42"/>
      <c r="IYA100" s="42"/>
      <c r="IYB100" s="42"/>
      <c r="IYC100" s="42"/>
      <c r="IYD100" s="42"/>
      <c r="IYE100" s="42"/>
      <c r="IYF100" s="42"/>
      <c r="IYG100" s="42"/>
      <c r="IYH100" s="42"/>
      <c r="IYI100" s="42"/>
      <c r="IYJ100" s="42"/>
      <c r="IYK100" s="42"/>
      <c r="IYL100" s="42"/>
      <c r="IYM100" s="42"/>
      <c r="IYN100" s="42"/>
      <c r="IYO100" s="42"/>
      <c r="IYP100" s="42"/>
      <c r="IYQ100" s="42"/>
      <c r="IYR100" s="42"/>
      <c r="IYS100" s="42"/>
      <c r="IYT100" s="42"/>
      <c r="IYU100" s="42"/>
      <c r="IYV100" s="42"/>
      <c r="IYW100" s="42"/>
      <c r="IYX100" s="42"/>
      <c r="IYY100" s="42"/>
      <c r="IYZ100" s="42"/>
      <c r="IZA100" s="42"/>
      <c r="IZB100" s="42"/>
      <c r="IZC100" s="42"/>
      <c r="IZD100" s="42"/>
      <c r="IZE100" s="42"/>
      <c r="IZF100" s="42"/>
      <c r="IZG100" s="42"/>
      <c r="IZH100" s="42"/>
      <c r="IZI100" s="42"/>
      <c r="IZJ100" s="42"/>
      <c r="IZK100" s="42"/>
      <c r="IZL100" s="42"/>
      <c r="IZM100" s="42"/>
      <c r="IZN100" s="42"/>
      <c r="IZO100" s="42"/>
      <c r="IZP100" s="42"/>
      <c r="IZQ100" s="42"/>
      <c r="IZR100" s="42"/>
      <c r="IZS100" s="42"/>
      <c r="IZT100" s="42"/>
      <c r="IZU100" s="42"/>
      <c r="IZV100" s="42"/>
      <c r="IZW100" s="42"/>
      <c r="IZX100" s="42"/>
      <c r="IZY100" s="42"/>
      <c r="IZZ100" s="42"/>
      <c r="JAA100" s="42"/>
      <c r="JAB100" s="42"/>
      <c r="JAC100" s="42"/>
      <c r="JAD100" s="42"/>
      <c r="JAE100" s="42"/>
      <c r="JAF100" s="42"/>
      <c r="JAG100" s="42"/>
      <c r="JAH100" s="42"/>
      <c r="JAI100" s="42"/>
      <c r="JAJ100" s="42"/>
      <c r="JAK100" s="42"/>
      <c r="JAL100" s="42"/>
      <c r="JAM100" s="42"/>
      <c r="JAN100" s="42"/>
      <c r="JAO100" s="42"/>
      <c r="JAP100" s="42"/>
      <c r="JAQ100" s="42"/>
      <c r="JAR100" s="42"/>
      <c r="JAS100" s="42"/>
      <c r="JAT100" s="42"/>
      <c r="JAU100" s="42"/>
      <c r="JAV100" s="42"/>
      <c r="JAW100" s="42"/>
      <c r="JAX100" s="42"/>
      <c r="JAY100" s="42"/>
      <c r="JAZ100" s="42"/>
      <c r="JBA100" s="42"/>
      <c r="JBB100" s="42"/>
      <c r="JBC100" s="42"/>
      <c r="JBD100" s="42"/>
      <c r="JBE100" s="42"/>
      <c r="JBF100" s="42"/>
      <c r="JBG100" s="42"/>
      <c r="JBH100" s="42"/>
      <c r="JBI100" s="42"/>
      <c r="JBJ100" s="42"/>
      <c r="JBK100" s="42"/>
      <c r="JBL100" s="42"/>
      <c r="JBM100" s="42"/>
      <c r="JBN100" s="42"/>
      <c r="JBO100" s="42"/>
      <c r="JBP100" s="42"/>
      <c r="JBQ100" s="42"/>
      <c r="JBR100" s="42"/>
      <c r="JBS100" s="42"/>
      <c r="JBT100" s="42"/>
      <c r="JBU100" s="42"/>
      <c r="JBV100" s="42"/>
      <c r="JBW100" s="42"/>
      <c r="JBX100" s="42"/>
      <c r="JBY100" s="42"/>
      <c r="JBZ100" s="42"/>
      <c r="JCA100" s="42"/>
      <c r="JCB100" s="42"/>
      <c r="JCC100" s="42"/>
      <c r="JCD100" s="42"/>
      <c r="JCE100" s="42"/>
      <c r="JCF100" s="42"/>
      <c r="JCG100" s="42"/>
      <c r="JCH100" s="42"/>
      <c r="JCI100" s="42"/>
      <c r="JCJ100" s="42"/>
      <c r="JCK100" s="42"/>
      <c r="JCL100" s="42"/>
      <c r="JCM100" s="42"/>
      <c r="JCN100" s="42"/>
      <c r="JCO100" s="42"/>
      <c r="JCP100" s="42"/>
      <c r="JCQ100" s="42"/>
      <c r="JCR100" s="42"/>
      <c r="JCS100" s="42"/>
      <c r="JCT100" s="42"/>
      <c r="JCU100" s="42"/>
      <c r="JCV100" s="42"/>
      <c r="JCW100" s="42"/>
      <c r="JCX100" s="42"/>
      <c r="JCY100" s="42"/>
      <c r="JCZ100" s="42"/>
      <c r="JDA100" s="42"/>
      <c r="JDB100" s="42"/>
      <c r="JDC100" s="42"/>
      <c r="JDD100" s="42"/>
      <c r="JDE100" s="42"/>
      <c r="JDF100" s="42"/>
      <c r="JDG100" s="42"/>
      <c r="JDH100" s="42"/>
      <c r="JDI100" s="42"/>
      <c r="JDJ100" s="42"/>
      <c r="JDK100" s="42"/>
      <c r="JDL100" s="42"/>
      <c r="JDM100" s="42"/>
      <c r="JDN100" s="42"/>
      <c r="JDO100" s="42"/>
      <c r="JDP100" s="42"/>
      <c r="JDQ100" s="42"/>
      <c r="JDR100" s="42"/>
      <c r="JDS100" s="42"/>
      <c r="JDT100" s="42"/>
      <c r="JDU100" s="42"/>
      <c r="JDV100" s="42"/>
      <c r="JDW100" s="42"/>
      <c r="JDX100" s="42"/>
      <c r="JDY100" s="42"/>
      <c r="JDZ100" s="42"/>
      <c r="JEA100" s="42"/>
      <c r="JEB100" s="42"/>
      <c r="JEC100" s="42"/>
      <c r="JED100" s="42"/>
      <c r="JEE100" s="42"/>
      <c r="JEF100" s="42"/>
      <c r="JEG100" s="42"/>
      <c r="JEH100" s="42"/>
      <c r="JEI100" s="42"/>
      <c r="JEJ100" s="42"/>
      <c r="JEK100" s="42"/>
      <c r="JEL100" s="42"/>
      <c r="JEM100" s="42"/>
      <c r="JEN100" s="42"/>
      <c r="JEO100" s="42"/>
      <c r="JEP100" s="42"/>
      <c r="JEQ100" s="42"/>
      <c r="JER100" s="42"/>
      <c r="JES100" s="42"/>
      <c r="JET100" s="42"/>
      <c r="JEU100" s="42"/>
      <c r="JEV100" s="42"/>
      <c r="JEW100" s="42"/>
      <c r="JEX100" s="42"/>
      <c r="JEY100" s="42"/>
      <c r="JEZ100" s="42"/>
      <c r="JFA100" s="42"/>
      <c r="JFB100" s="42"/>
      <c r="JFC100" s="42"/>
      <c r="JFD100" s="42"/>
      <c r="JFE100" s="42"/>
      <c r="JFF100" s="42"/>
      <c r="JFG100" s="42"/>
      <c r="JFH100" s="42"/>
      <c r="JFI100" s="42"/>
      <c r="JFJ100" s="42"/>
      <c r="JFK100" s="42"/>
      <c r="JFL100" s="42"/>
      <c r="JFM100" s="42"/>
      <c r="JFN100" s="42"/>
      <c r="JFO100" s="42"/>
      <c r="JFP100" s="42"/>
      <c r="JFQ100" s="42"/>
      <c r="JFR100" s="42"/>
      <c r="JFS100" s="42"/>
      <c r="JFT100" s="42"/>
      <c r="JFU100" s="42"/>
      <c r="JFV100" s="42"/>
      <c r="JFW100" s="42"/>
      <c r="JFX100" s="42"/>
      <c r="JFY100" s="42"/>
      <c r="JFZ100" s="42"/>
      <c r="JGA100" s="42"/>
      <c r="JGB100" s="42"/>
      <c r="JGC100" s="42"/>
      <c r="JGD100" s="42"/>
      <c r="JGE100" s="42"/>
      <c r="JGF100" s="42"/>
      <c r="JGG100" s="42"/>
      <c r="JGH100" s="42"/>
      <c r="JGI100" s="42"/>
      <c r="JGJ100" s="42"/>
      <c r="JGK100" s="42"/>
      <c r="JGL100" s="42"/>
      <c r="JGM100" s="42"/>
      <c r="JGN100" s="42"/>
      <c r="JGO100" s="42"/>
      <c r="JGP100" s="42"/>
      <c r="JGQ100" s="42"/>
      <c r="JGR100" s="42"/>
      <c r="JGS100" s="42"/>
      <c r="JGT100" s="42"/>
      <c r="JGU100" s="42"/>
      <c r="JGV100" s="42"/>
      <c r="JGW100" s="42"/>
      <c r="JGX100" s="42"/>
      <c r="JGY100" s="42"/>
      <c r="JGZ100" s="42"/>
      <c r="JHA100" s="42"/>
      <c r="JHB100" s="42"/>
      <c r="JHC100" s="42"/>
      <c r="JHD100" s="42"/>
      <c r="JHE100" s="42"/>
      <c r="JHF100" s="42"/>
      <c r="JHG100" s="42"/>
      <c r="JHH100" s="42"/>
      <c r="JHI100" s="42"/>
      <c r="JHJ100" s="42"/>
      <c r="JHK100" s="42"/>
      <c r="JHL100" s="42"/>
      <c r="JHM100" s="42"/>
      <c r="JHN100" s="42"/>
      <c r="JHO100" s="42"/>
      <c r="JHP100" s="42"/>
      <c r="JHQ100" s="42"/>
      <c r="JHR100" s="42"/>
      <c r="JHS100" s="42"/>
      <c r="JHT100" s="42"/>
      <c r="JHU100" s="42"/>
      <c r="JHV100" s="42"/>
      <c r="JHW100" s="42"/>
      <c r="JHX100" s="42"/>
      <c r="JHY100" s="42"/>
      <c r="JHZ100" s="42"/>
      <c r="JIA100" s="42"/>
      <c r="JIB100" s="42"/>
      <c r="JIC100" s="42"/>
      <c r="JID100" s="42"/>
      <c r="JIE100" s="42"/>
      <c r="JIF100" s="42"/>
      <c r="JIG100" s="42"/>
      <c r="JIH100" s="42"/>
      <c r="JII100" s="42"/>
      <c r="JIJ100" s="42"/>
      <c r="JIK100" s="42"/>
      <c r="JIL100" s="42"/>
      <c r="JIM100" s="42"/>
      <c r="JIN100" s="42"/>
      <c r="JIO100" s="42"/>
      <c r="JIP100" s="42"/>
      <c r="JIQ100" s="42"/>
      <c r="JIR100" s="42"/>
      <c r="JIS100" s="42"/>
      <c r="JIT100" s="42"/>
      <c r="JIU100" s="42"/>
      <c r="JIV100" s="42"/>
      <c r="JIW100" s="42"/>
      <c r="JIX100" s="42"/>
      <c r="JIY100" s="42"/>
      <c r="JIZ100" s="42"/>
      <c r="JJA100" s="42"/>
      <c r="JJB100" s="42"/>
      <c r="JJC100" s="42"/>
      <c r="JJD100" s="42"/>
      <c r="JJE100" s="42"/>
      <c r="JJF100" s="42"/>
      <c r="JJG100" s="42"/>
      <c r="JJH100" s="42"/>
      <c r="JJI100" s="42"/>
      <c r="JJJ100" s="42"/>
      <c r="JJK100" s="42"/>
      <c r="JJL100" s="42"/>
      <c r="JJM100" s="42"/>
      <c r="JJN100" s="42"/>
      <c r="JJO100" s="42"/>
      <c r="JJP100" s="42"/>
      <c r="JJQ100" s="42"/>
      <c r="JJR100" s="42"/>
      <c r="JJS100" s="42"/>
      <c r="JJT100" s="42"/>
      <c r="JJU100" s="42"/>
      <c r="JJV100" s="42"/>
      <c r="JJW100" s="42"/>
      <c r="JJX100" s="42"/>
      <c r="JJY100" s="42"/>
      <c r="JJZ100" s="42"/>
      <c r="JKA100" s="42"/>
      <c r="JKB100" s="42"/>
      <c r="JKC100" s="42"/>
      <c r="JKD100" s="42"/>
      <c r="JKE100" s="42"/>
      <c r="JKF100" s="42"/>
      <c r="JKG100" s="42"/>
      <c r="JKH100" s="42"/>
      <c r="JKI100" s="42"/>
      <c r="JKJ100" s="42"/>
      <c r="JKK100" s="42"/>
      <c r="JKL100" s="42"/>
      <c r="JKM100" s="42"/>
      <c r="JKN100" s="42"/>
      <c r="JKO100" s="42"/>
      <c r="JKP100" s="42"/>
      <c r="JKQ100" s="42"/>
      <c r="JKR100" s="42"/>
      <c r="JKS100" s="42"/>
      <c r="JKT100" s="42"/>
      <c r="JKU100" s="42"/>
      <c r="JKV100" s="42"/>
      <c r="JKW100" s="42"/>
      <c r="JKX100" s="42"/>
      <c r="JKY100" s="42"/>
      <c r="JKZ100" s="42"/>
      <c r="JLA100" s="42"/>
      <c r="JLB100" s="42"/>
      <c r="JLC100" s="42"/>
      <c r="JLD100" s="42"/>
      <c r="JLE100" s="42"/>
      <c r="JLF100" s="42"/>
      <c r="JLG100" s="42"/>
      <c r="JLH100" s="42"/>
      <c r="JLI100" s="42"/>
      <c r="JLJ100" s="42"/>
      <c r="JLK100" s="42"/>
      <c r="JLL100" s="42"/>
      <c r="JLM100" s="42"/>
      <c r="JLN100" s="42"/>
      <c r="JLO100" s="42"/>
      <c r="JLP100" s="42"/>
      <c r="JLQ100" s="42"/>
      <c r="JLR100" s="42"/>
      <c r="JLS100" s="42"/>
      <c r="JLT100" s="42"/>
      <c r="JLU100" s="42"/>
      <c r="JLV100" s="42"/>
      <c r="JLW100" s="42"/>
      <c r="JLX100" s="42"/>
      <c r="JLY100" s="42"/>
      <c r="JLZ100" s="42"/>
      <c r="JMA100" s="42"/>
      <c r="JMB100" s="42"/>
      <c r="JMC100" s="42"/>
      <c r="JMD100" s="42"/>
      <c r="JME100" s="42"/>
      <c r="JMF100" s="42"/>
      <c r="JMG100" s="42"/>
      <c r="JMH100" s="42"/>
      <c r="JMI100" s="42"/>
      <c r="JMJ100" s="42"/>
      <c r="JMK100" s="42"/>
      <c r="JML100" s="42"/>
      <c r="JMM100" s="42"/>
      <c r="JMN100" s="42"/>
      <c r="JMO100" s="42"/>
      <c r="JMP100" s="42"/>
      <c r="JMQ100" s="42"/>
      <c r="JMR100" s="42"/>
      <c r="JMS100" s="42"/>
      <c r="JMT100" s="42"/>
      <c r="JMU100" s="42"/>
      <c r="JMV100" s="42"/>
      <c r="JMW100" s="42"/>
      <c r="JMX100" s="42"/>
      <c r="JMY100" s="42"/>
      <c r="JMZ100" s="42"/>
      <c r="JNA100" s="42"/>
      <c r="JNB100" s="42"/>
      <c r="JNC100" s="42"/>
      <c r="JND100" s="42"/>
      <c r="JNE100" s="42"/>
      <c r="JNF100" s="42"/>
      <c r="JNG100" s="42"/>
      <c r="JNH100" s="42"/>
      <c r="JNI100" s="42"/>
      <c r="JNJ100" s="42"/>
      <c r="JNK100" s="42"/>
      <c r="JNL100" s="42"/>
      <c r="JNM100" s="42"/>
      <c r="JNN100" s="42"/>
      <c r="JNO100" s="42"/>
      <c r="JNP100" s="42"/>
      <c r="JNQ100" s="42"/>
      <c r="JNR100" s="42"/>
      <c r="JNS100" s="42"/>
      <c r="JNT100" s="42"/>
      <c r="JNU100" s="42"/>
      <c r="JNV100" s="42"/>
      <c r="JNW100" s="42"/>
      <c r="JNX100" s="42"/>
      <c r="JNY100" s="42"/>
      <c r="JNZ100" s="42"/>
      <c r="JOA100" s="42"/>
      <c r="JOB100" s="42"/>
      <c r="JOC100" s="42"/>
      <c r="JOD100" s="42"/>
      <c r="JOE100" s="42"/>
      <c r="JOF100" s="42"/>
      <c r="JOG100" s="42"/>
      <c r="JOH100" s="42"/>
      <c r="JOI100" s="42"/>
      <c r="JOJ100" s="42"/>
      <c r="JOK100" s="42"/>
      <c r="JOL100" s="42"/>
      <c r="JOM100" s="42"/>
      <c r="JON100" s="42"/>
      <c r="JOO100" s="42"/>
      <c r="JOP100" s="42"/>
      <c r="JOQ100" s="42"/>
      <c r="JOR100" s="42"/>
      <c r="JOS100" s="42"/>
      <c r="JOT100" s="42"/>
      <c r="JOU100" s="42"/>
      <c r="JOV100" s="42"/>
      <c r="JOW100" s="42"/>
      <c r="JOX100" s="42"/>
      <c r="JOY100" s="42"/>
      <c r="JOZ100" s="42"/>
      <c r="JPA100" s="42"/>
      <c r="JPB100" s="42"/>
      <c r="JPC100" s="42"/>
      <c r="JPD100" s="42"/>
      <c r="JPE100" s="42"/>
      <c r="JPF100" s="42"/>
      <c r="JPG100" s="42"/>
      <c r="JPH100" s="42"/>
      <c r="JPI100" s="42"/>
      <c r="JPJ100" s="42"/>
      <c r="JPK100" s="42"/>
      <c r="JPL100" s="42"/>
      <c r="JPM100" s="42"/>
      <c r="JPN100" s="42"/>
      <c r="JPO100" s="42"/>
      <c r="JPP100" s="42"/>
      <c r="JPQ100" s="42"/>
      <c r="JPR100" s="42"/>
      <c r="JPS100" s="42"/>
      <c r="JPT100" s="42"/>
      <c r="JPU100" s="42"/>
      <c r="JPV100" s="42"/>
      <c r="JPW100" s="42"/>
      <c r="JPX100" s="42"/>
      <c r="JPY100" s="42"/>
      <c r="JPZ100" s="42"/>
      <c r="JQA100" s="42"/>
      <c r="JQB100" s="42"/>
      <c r="JQC100" s="42"/>
      <c r="JQD100" s="42"/>
      <c r="JQE100" s="42"/>
      <c r="JQF100" s="42"/>
      <c r="JQG100" s="42"/>
      <c r="JQH100" s="42"/>
      <c r="JQI100" s="42"/>
      <c r="JQJ100" s="42"/>
      <c r="JQK100" s="42"/>
      <c r="JQL100" s="42"/>
      <c r="JQM100" s="42"/>
      <c r="JQN100" s="42"/>
      <c r="JQO100" s="42"/>
      <c r="JQP100" s="42"/>
      <c r="JQQ100" s="42"/>
      <c r="JQR100" s="42"/>
      <c r="JQS100" s="42"/>
      <c r="JQT100" s="42"/>
      <c r="JQU100" s="42"/>
      <c r="JQV100" s="42"/>
      <c r="JQW100" s="42"/>
      <c r="JQX100" s="42"/>
      <c r="JQY100" s="42"/>
      <c r="JQZ100" s="42"/>
      <c r="JRA100" s="42"/>
      <c r="JRB100" s="42"/>
      <c r="JRC100" s="42"/>
      <c r="JRD100" s="42"/>
      <c r="JRE100" s="42"/>
      <c r="JRF100" s="42"/>
      <c r="JRG100" s="42"/>
      <c r="JRH100" s="42"/>
      <c r="JRI100" s="42"/>
      <c r="JRJ100" s="42"/>
      <c r="JRK100" s="42"/>
      <c r="JRL100" s="42"/>
      <c r="JRM100" s="42"/>
      <c r="JRN100" s="42"/>
      <c r="JRO100" s="42"/>
      <c r="JRP100" s="42"/>
      <c r="JRQ100" s="42"/>
      <c r="JRR100" s="42"/>
      <c r="JRS100" s="42"/>
      <c r="JRT100" s="42"/>
      <c r="JRU100" s="42"/>
      <c r="JRV100" s="42"/>
      <c r="JRW100" s="42"/>
      <c r="JRX100" s="42"/>
      <c r="JRY100" s="42"/>
      <c r="JRZ100" s="42"/>
      <c r="JSA100" s="42"/>
      <c r="JSB100" s="42"/>
      <c r="JSC100" s="42"/>
      <c r="JSD100" s="42"/>
      <c r="JSE100" s="42"/>
      <c r="JSF100" s="42"/>
      <c r="JSG100" s="42"/>
      <c r="JSH100" s="42"/>
      <c r="JSI100" s="42"/>
      <c r="JSJ100" s="42"/>
      <c r="JSK100" s="42"/>
      <c r="JSL100" s="42"/>
      <c r="JSM100" s="42"/>
      <c r="JSN100" s="42"/>
      <c r="JSO100" s="42"/>
      <c r="JSP100" s="42"/>
      <c r="JSQ100" s="42"/>
      <c r="JSR100" s="42"/>
      <c r="JSS100" s="42"/>
      <c r="JST100" s="42"/>
      <c r="JSU100" s="42"/>
      <c r="JSV100" s="42"/>
      <c r="JSW100" s="42"/>
      <c r="JSX100" s="42"/>
      <c r="JSY100" s="42"/>
      <c r="JSZ100" s="42"/>
      <c r="JTA100" s="42"/>
      <c r="JTB100" s="42"/>
      <c r="JTC100" s="42"/>
      <c r="JTD100" s="42"/>
      <c r="JTE100" s="42"/>
      <c r="JTF100" s="42"/>
      <c r="JTG100" s="42"/>
      <c r="JTH100" s="42"/>
      <c r="JTI100" s="42"/>
      <c r="JTJ100" s="42"/>
      <c r="JTK100" s="42"/>
      <c r="JTL100" s="42"/>
      <c r="JTM100" s="42"/>
      <c r="JTN100" s="42"/>
      <c r="JTO100" s="42"/>
      <c r="JTP100" s="42"/>
      <c r="JTQ100" s="42"/>
      <c r="JTR100" s="42"/>
      <c r="JTS100" s="42"/>
      <c r="JTT100" s="42"/>
      <c r="JTU100" s="42"/>
      <c r="JTV100" s="42"/>
      <c r="JTW100" s="42"/>
      <c r="JTX100" s="42"/>
      <c r="JTY100" s="42"/>
      <c r="JTZ100" s="42"/>
      <c r="JUA100" s="42"/>
      <c r="JUB100" s="42"/>
      <c r="JUC100" s="42"/>
      <c r="JUD100" s="42"/>
      <c r="JUE100" s="42"/>
      <c r="JUF100" s="42"/>
      <c r="JUG100" s="42"/>
      <c r="JUH100" s="42"/>
      <c r="JUI100" s="42"/>
      <c r="JUJ100" s="42"/>
      <c r="JUK100" s="42"/>
      <c r="JUL100" s="42"/>
      <c r="JUM100" s="42"/>
      <c r="JUN100" s="42"/>
      <c r="JUO100" s="42"/>
      <c r="JUP100" s="42"/>
      <c r="JUQ100" s="42"/>
      <c r="JUR100" s="42"/>
      <c r="JUS100" s="42"/>
      <c r="JUT100" s="42"/>
      <c r="JUU100" s="42"/>
      <c r="JUV100" s="42"/>
      <c r="JUW100" s="42"/>
      <c r="JUX100" s="42"/>
      <c r="JUY100" s="42"/>
      <c r="JUZ100" s="42"/>
      <c r="JVA100" s="42"/>
      <c r="JVB100" s="42"/>
      <c r="JVC100" s="42"/>
      <c r="JVD100" s="42"/>
      <c r="JVE100" s="42"/>
      <c r="JVF100" s="42"/>
      <c r="JVG100" s="42"/>
      <c r="JVH100" s="42"/>
      <c r="JVI100" s="42"/>
      <c r="JVJ100" s="42"/>
      <c r="JVK100" s="42"/>
      <c r="JVL100" s="42"/>
      <c r="JVM100" s="42"/>
      <c r="JVN100" s="42"/>
      <c r="JVO100" s="42"/>
      <c r="JVP100" s="42"/>
      <c r="JVQ100" s="42"/>
      <c r="JVR100" s="42"/>
      <c r="JVS100" s="42"/>
      <c r="JVT100" s="42"/>
      <c r="JVU100" s="42"/>
      <c r="JVV100" s="42"/>
      <c r="JVW100" s="42"/>
      <c r="JVX100" s="42"/>
      <c r="JVY100" s="42"/>
      <c r="JVZ100" s="42"/>
      <c r="JWA100" s="42"/>
      <c r="JWB100" s="42"/>
      <c r="JWC100" s="42"/>
      <c r="JWD100" s="42"/>
      <c r="JWE100" s="42"/>
      <c r="JWF100" s="42"/>
      <c r="JWG100" s="42"/>
      <c r="JWH100" s="42"/>
      <c r="JWI100" s="42"/>
      <c r="JWJ100" s="42"/>
      <c r="JWK100" s="42"/>
      <c r="JWL100" s="42"/>
      <c r="JWM100" s="42"/>
      <c r="JWN100" s="42"/>
      <c r="JWO100" s="42"/>
      <c r="JWP100" s="42"/>
      <c r="JWQ100" s="42"/>
      <c r="JWR100" s="42"/>
      <c r="JWS100" s="42"/>
      <c r="JWT100" s="42"/>
      <c r="JWU100" s="42"/>
      <c r="JWV100" s="42"/>
      <c r="JWW100" s="42"/>
      <c r="JWX100" s="42"/>
      <c r="JWY100" s="42"/>
      <c r="JWZ100" s="42"/>
      <c r="JXA100" s="42"/>
      <c r="JXB100" s="42"/>
      <c r="JXC100" s="42"/>
      <c r="JXD100" s="42"/>
      <c r="JXE100" s="42"/>
      <c r="JXF100" s="42"/>
      <c r="JXG100" s="42"/>
      <c r="JXH100" s="42"/>
      <c r="JXI100" s="42"/>
      <c r="JXJ100" s="42"/>
      <c r="JXK100" s="42"/>
      <c r="JXL100" s="42"/>
      <c r="JXM100" s="42"/>
      <c r="JXN100" s="42"/>
      <c r="JXO100" s="42"/>
      <c r="JXP100" s="42"/>
      <c r="JXQ100" s="42"/>
      <c r="JXR100" s="42"/>
      <c r="JXS100" s="42"/>
      <c r="JXT100" s="42"/>
      <c r="JXU100" s="42"/>
      <c r="JXV100" s="42"/>
      <c r="JXW100" s="42"/>
      <c r="JXX100" s="42"/>
      <c r="JXY100" s="42"/>
      <c r="JXZ100" s="42"/>
      <c r="JYA100" s="42"/>
      <c r="JYB100" s="42"/>
      <c r="JYC100" s="42"/>
      <c r="JYD100" s="42"/>
      <c r="JYE100" s="42"/>
      <c r="JYF100" s="42"/>
      <c r="JYG100" s="42"/>
      <c r="JYH100" s="42"/>
      <c r="JYI100" s="42"/>
      <c r="JYJ100" s="42"/>
      <c r="JYK100" s="42"/>
      <c r="JYL100" s="42"/>
      <c r="JYM100" s="42"/>
      <c r="JYN100" s="42"/>
      <c r="JYO100" s="42"/>
      <c r="JYP100" s="42"/>
      <c r="JYQ100" s="42"/>
      <c r="JYR100" s="42"/>
      <c r="JYS100" s="42"/>
      <c r="JYT100" s="42"/>
      <c r="JYU100" s="42"/>
      <c r="JYV100" s="42"/>
      <c r="JYW100" s="42"/>
      <c r="JYX100" s="42"/>
      <c r="JYY100" s="42"/>
      <c r="JYZ100" s="42"/>
      <c r="JZA100" s="42"/>
      <c r="JZB100" s="42"/>
      <c r="JZC100" s="42"/>
      <c r="JZD100" s="42"/>
      <c r="JZE100" s="42"/>
      <c r="JZF100" s="42"/>
      <c r="JZG100" s="42"/>
      <c r="JZH100" s="42"/>
      <c r="JZI100" s="42"/>
      <c r="JZJ100" s="42"/>
      <c r="JZK100" s="42"/>
      <c r="JZL100" s="42"/>
      <c r="JZM100" s="42"/>
      <c r="JZN100" s="42"/>
      <c r="JZO100" s="42"/>
      <c r="JZP100" s="42"/>
      <c r="JZQ100" s="42"/>
      <c r="JZR100" s="42"/>
      <c r="JZS100" s="42"/>
      <c r="JZT100" s="42"/>
      <c r="JZU100" s="42"/>
      <c r="JZV100" s="42"/>
      <c r="JZW100" s="42"/>
      <c r="JZX100" s="42"/>
      <c r="JZY100" s="42"/>
      <c r="JZZ100" s="42"/>
      <c r="KAA100" s="42"/>
      <c r="KAB100" s="42"/>
      <c r="KAC100" s="42"/>
      <c r="KAD100" s="42"/>
      <c r="KAE100" s="42"/>
      <c r="KAF100" s="42"/>
      <c r="KAG100" s="42"/>
      <c r="KAH100" s="42"/>
      <c r="KAI100" s="42"/>
      <c r="KAJ100" s="42"/>
      <c r="KAK100" s="42"/>
      <c r="KAL100" s="42"/>
      <c r="KAM100" s="42"/>
      <c r="KAN100" s="42"/>
      <c r="KAO100" s="42"/>
      <c r="KAP100" s="42"/>
      <c r="KAQ100" s="42"/>
      <c r="KAR100" s="42"/>
      <c r="KAS100" s="42"/>
      <c r="KAT100" s="42"/>
      <c r="KAU100" s="42"/>
      <c r="KAV100" s="42"/>
      <c r="KAW100" s="42"/>
      <c r="KAX100" s="42"/>
      <c r="KAY100" s="42"/>
      <c r="KAZ100" s="42"/>
      <c r="KBA100" s="42"/>
      <c r="KBB100" s="42"/>
      <c r="KBC100" s="42"/>
      <c r="KBD100" s="42"/>
      <c r="KBE100" s="42"/>
      <c r="KBF100" s="42"/>
      <c r="KBG100" s="42"/>
      <c r="KBH100" s="42"/>
      <c r="KBI100" s="42"/>
      <c r="KBJ100" s="42"/>
      <c r="KBK100" s="42"/>
      <c r="KBL100" s="42"/>
      <c r="KBM100" s="42"/>
      <c r="KBN100" s="42"/>
      <c r="KBO100" s="42"/>
      <c r="KBP100" s="42"/>
      <c r="KBQ100" s="42"/>
      <c r="KBR100" s="42"/>
      <c r="KBS100" s="42"/>
      <c r="KBT100" s="42"/>
      <c r="KBU100" s="42"/>
      <c r="KBV100" s="42"/>
      <c r="KBW100" s="42"/>
      <c r="KBX100" s="42"/>
      <c r="KBY100" s="42"/>
      <c r="KBZ100" s="42"/>
      <c r="KCA100" s="42"/>
      <c r="KCB100" s="42"/>
      <c r="KCC100" s="42"/>
      <c r="KCD100" s="42"/>
      <c r="KCE100" s="42"/>
      <c r="KCF100" s="42"/>
      <c r="KCG100" s="42"/>
      <c r="KCH100" s="42"/>
      <c r="KCI100" s="42"/>
      <c r="KCJ100" s="42"/>
      <c r="KCK100" s="42"/>
      <c r="KCL100" s="42"/>
      <c r="KCM100" s="42"/>
      <c r="KCN100" s="42"/>
      <c r="KCO100" s="42"/>
      <c r="KCP100" s="42"/>
      <c r="KCQ100" s="42"/>
      <c r="KCR100" s="42"/>
      <c r="KCS100" s="42"/>
      <c r="KCT100" s="42"/>
      <c r="KCU100" s="42"/>
      <c r="KCV100" s="42"/>
      <c r="KCW100" s="42"/>
      <c r="KCX100" s="42"/>
      <c r="KCY100" s="42"/>
      <c r="KCZ100" s="42"/>
      <c r="KDA100" s="42"/>
      <c r="KDB100" s="42"/>
      <c r="KDC100" s="42"/>
      <c r="KDD100" s="42"/>
      <c r="KDE100" s="42"/>
      <c r="KDF100" s="42"/>
      <c r="KDG100" s="42"/>
      <c r="KDH100" s="42"/>
      <c r="KDI100" s="42"/>
      <c r="KDJ100" s="42"/>
      <c r="KDK100" s="42"/>
      <c r="KDL100" s="42"/>
      <c r="KDM100" s="42"/>
      <c r="KDN100" s="42"/>
      <c r="KDO100" s="42"/>
      <c r="KDP100" s="42"/>
      <c r="KDQ100" s="42"/>
      <c r="KDR100" s="42"/>
      <c r="KDS100" s="42"/>
      <c r="KDT100" s="42"/>
      <c r="KDU100" s="42"/>
      <c r="KDV100" s="42"/>
      <c r="KDW100" s="42"/>
      <c r="KDX100" s="42"/>
      <c r="KDY100" s="42"/>
      <c r="KDZ100" s="42"/>
      <c r="KEA100" s="42"/>
      <c r="KEB100" s="42"/>
      <c r="KEC100" s="42"/>
      <c r="KED100" s="42"/>
      <c r="KEE100" s="42"/>
      <c r="KEF100" s="42"/>
      <c r="KEG100" s="42"/>
      <c r="KEH100" s="42"/>
      <c r="KEI100" s="42"/>
      <c r="KEJ100" s="42"/>
      <c r="KEK100" s="42"/>
      <c r="KEL100" s="42"/>
      <c r="KEM100" s="42"/>
      <c r="KEN100" s="42"/>
      <c r="KEO100" s="42"/>
      <c r="KEP100" s="42"/>
      <c r="KEQ100" s="42"/>
      <c r="KER100" s="42"/>
      <c r="KES100" s="42"/>
      <c r="KET100" s="42"/>
      <c r="KEU100" s="42"/>
      <c r="KEV100" s="42"/>
      <c r="KEW100" s="42"/>
      <c r="KEX100" s="42"/>
      <c r="KEY100" s="42"/>
      <c r="KEZ100" s="42"/>
      <c r="KFA100" s="42"/>
      <c r="KFB100" s="42"/>
      <c r="KFC100" s="42"/>
      <c r="KFD100" s="42"/>
      <c r="KFE100" s="42"/>
      <c r="KFF100" s="42"/>
      <c r="KFG100" s="42"/>
      <c r="KFH100" s="42"/>
      <c r="KFI100" s="42"/>
      <c r="KFJ100" s="42"/>
      <c r="KFK100" s="42"/>
      <c r="KFL100" s="42"/>
      <c r="KFM100" s="42"/>
      <c r="KFN100" s="42"/>
      <c r="KFO100" s="42"/>
      <c r="KFP100" s="42"/>
      <c r="KFQ100" s="42"/>
      <c r="KFR100" s="42"/>
      <c r="KFS100" s="42"/>
      <c r="KFT100" s="42"/>
      <c r="KFU100" s="42"/>
      <c r="KFV100" s="42"/>
      <c r="KFW100" s="42"/>
      <c r="KFX100" s="42"/>
      <c r="KFY100" s="42"/>
      <c r="KFZ100" s="42"/>
      <c r="KGA100" s="42"/>
      <c r="KGB100" s="42"/>
      <c r="KGC100" s="42"/>
      <c r="KGD100" s="42"/>
      <c r="KGE100" s="42"/>
      <c r="KGF100" s="42"/>
      <c r="KGG100" s="42"/>
      <c r="KGH100" s="42"/>
      <c r="KGI100" s="42"/>
      <c r="KGJ100" s="42"/>
      <c r="KGK100" s="42"/>
      <c r="KGL100" s="42"/>
      <c r="KGM100" s="42"/>
      <c r="KGN100" s="42"/>
      <c r="KGO100" s="42"/>
      <c r="KGP100" s="42"/>
      <c r="KGQ100" s="42"/>
      <c r="KGR100" s="42"/>
      <c r="KGS100" s="42"/>
      <c r="KGT100" s="42"/>
      <c r="KGU100" s="42"/>
      <c r="KGV100" s="42"/>
      <c r="KGW100" s="42"/>
      <c r="KGX100" s="42"/>
      <c r="KGY100" s="42"/>
      <c r="KGZ100" s="42"/>
      <c r="KHA100" s="42"/>
      <c r="KHB100" s="42"/>
      <c r="KHC100" s="42"/>
      <c r="KHD100" s="42"/>
      <c r="KHE100" s="42"/>
      <c r="KHF100" s="42"/>
      <c r="KHG100" s="42"/>
      <c r="KHH100" s="42"/>
      <c r="KHI100" s="42"/>
      <c r="KHJ100" s="42"/>
      <c r="KHK100" s="42"/>
      <c r="KHL100" s="42"/>
      <c r="KHM100" s="42"/>
      <c r="KHN100" s="42"/>
      <c r="KHO100" s="42"/>
      <c r="KHP100" s="42"/>
      <c r="KHQ100" s="42"/>
      <c r="KHR100" s="42"/>
      <c r="KHS100" s="42"/>
      <c r="KHT100" s="42"/>
      <c r="KHU100" s="42"/>
      <c r="KHV100" s="42"/>
      <c r="KHW100" s="42"/>
      <c r="KHX100" s="42"/>
      <c r="KHY100" s="42"/>
      <c r="KHZ100" s="42"/>
      <c r="KIA100" s="42"/>
      <c r="KIB100" s="42"/>
      <c r="KIC100" s="42"/>
      <c r="KID100" s="42"/>
      <c r="KIE100" s="42"/>
      <c r="KIF100" s="42"/>
      <c r="KIG100" s="42"/>
      <c r="KIH100" s="42"/>
      <c r="KII100" s="42"/>
      <c r="KIJ100" s="42"/>
      <c r="KIK100" s="42"/>
      <c r="KIL100" s="42"/>
      <c r="KIM100" s="42"/>
      <c r="KIN100" s="42"/>
      <c r="KIO100" s="42"/>
      <c r="KIP100" s="42"/>
      <c r="KIQ100" s="42"/>
      <c r="KIR100" s="42"/>
      <c r="KIS100" s="42"/>
      <c r="KIT100" s="42"/>
      <c r="KIU100" s="42"/>
      <c r="KIV100" s="42"/>
      <c r="KIW100" s="42"/>
      <c r="KIX100" s="42"/>
      <c r="KIY100" s="42"/>
      <c r="KIZ100" s="42"/>
      <c r="KJA100" s="42"/>
      <c r="KJB100" s="42"/>
      <c r="KJC100" s="42"/>
      <c r="KJD100" s="42"/>
      <c r="KJE100" s="42"/>
      <c r="KJF100" s="42"/>
      <c r="KJG100" s="42"/>
      <c r="KJH100" s="42"/>
      <c r="KJI100" s="42"/>
      <c r="KJJ100" s="42"/>
      <c r="KJK100" s="42"/>
      <c r="KJL100" s="42"/>
      <c r="KJM100" s="42"/>
      <c r="KJN100" s="42"/>
      <c r="KJO100" s="42"/>
      <c r="KJP100" s="42"/>
      <c r="KJQ100" s="42"/>
      <c r="KJR100" s="42"/>
      <c r="KJS100" s="42"/>
      <c r="KJT100" s="42"/>
      <c r="KJU100" s="42"/>
      <c r="KJV100" s="42"/>
      <c r="KJW100" s="42"/>
      <c r="KJX100" s="42"/>
      <c r="KJY100" s="42"/>
      <c r="KJZ100" s="42"/>
      <c r="KKA100" s="42"/>
      <c r="KKB100" s="42"/>
      <c r="KKC100" s="42"/>
      <c r="KKD100" s="42"/>
      <c r="KKE100" s="42"/>
      <c r="KKF100" s="42"/>
      <c r="KKG100" s="42"/>
      <c r="KKH100" s="42"/>
      <c r="KKI100" s="42"/>
      <c r="KKJ100" s="42"/>
      <c r="KKK100" s="42"/>
      <c r="KKL100" s="42"/>
      <c r="KKM100" s="42"/>
      <c r="KKN100" s="42"/>
      <c r="KKO100" s="42"/>
      <c r="KKP100" s="42"/>
      <c r="KKQ100" s="42"/>
      <c r="KKR100" s="42"/>
      <c r="KKS100" s="42"/>
      <c r="KKT100" s="42"/>
      <c r="KKU100" s="42"/>
      <c r="KKV100" s="42"/>
      <c r="KKW100" s="42"/>
      <c r="KKX100" s="42"/>
      <c r="KKY100" s="42"/>
      <c r="KKZ100" s="42"/>
      <c r="KLA100" s="42"/>
      <c r="KLB100" s="42"/>
      <c r="KLC100" s="42"/>
      <c r="KLD100" s="42"/>
      <c r="KLE100" s="42"/>
      <c r="KLF100" s="42"/>
      <c r="KLG100" s="42"/>
      <c r="KLH100" s="42"/>
      <c r="KLI100" s="42"/>
      <c r="KLJ100" s="42"/>
      <c r="KLK100" s="42"/>
      <c r="KLL100" s="42"/>
      <c r="KLM100" s="42"/>
      <c r="KLN100" s="42"/>
      <c r="KLO100" s="42"/>
      <c r="KLP100" s="42"/>
      <c r="KLQ100" s="42"/>
      <c r="KLR100" s="42"/>
      <c r="KLS100" s="42"/>
      <c r="KLT100" s="42"/>
      <c r="KLU100" s="42"/>
      <c r="KLV100" s="42"/>
      <c r="KLW100" s="42"/>
      <c r="KLX100" s="42"/>
      <c r="KLY100" s="42"/>
      <c r="KLZ100" s="42"/>
      <c r="KMA100" s="42"/>
      <c r="KMB100" s="42"/>
      <c r="KMC100" s="42"/>
      <c r="KMD100" s="42"/>
      <c r="KME100" s="42"/>
      <c r="KMF100" s="42"/>
      <c r="KMG100" s="42"/>
      <c r="KMH100" s="42"/>
      <c r="KMI100" s="42"/>
      <c r="KMJ100" s="42"/>
      <c r="KMK100" s="42"/>
      <c r="KML100" s="42"/>
      <c r="KMM100" s="42"/>
      <c r="KMN100" s="42"/>
      <c r="KMO100" s="42"/>
      <c r="KMP100" s="42"/>
      <c r="KMQ100" s="42"/>
      <c r="KMR100" s="42"/>
      <c r="KMS100" s="42"/>
      <c r="KMT100" s="42"/>
      <c r="KMU100" s="42"/>
      <c r="KMV100" s="42"/>
      <c r="KMW100" s="42"/>
      <c r="KMX100" s="42"/>
      <c r="KMY100" s="42"/>
      <c r="KMZ100" s="42"/>
      <c r="KNA100" s="42"/>
      <c r="KNB100" s="42"/>
      <c r="KNC100" s="42"/>
      <c r="KND100" s="42"/>
      <c r="KNE100" s="42"/>
      <c r="KNF100" s="42"/>
      <c r="KNG100" s="42"/>
      <c r="KNH100" s="42"/>
      <c r="KNI100" s="42"/>
      <c r="KNJ100" s="42"/>
      <c r="KNK100" s="42"/>
      <c r="KNL100" s="42"/>
      <c r="KNM100" s="42"/>
      <c r="KNN100" s="42"/>
      <c r="KNO100" s="42"/>
      <c r="KNP100" s="42"/>
      <c r="KNQ100" s="42"/>
      <c r="KNR100" s="42"/>
      <c r="KNS100" s="42"/>
      <c r="KNT100" s="42"/>
      <c r="KNU100" s="42"/>
      <c r="KNV100" s="42"/>
      <c r="KNW100" s="42"/>
      <c r="KNX100" s="42"/>
      <c r="KNY100" s="42"/>
      <c r="KNZ100" s="42"/>
      <c r="KOA100" s="42"/>
      <c r="KOB100" s="42"/>
      <c r="KOC100" s="42"/>
      <c r="KOD100" s="42"/>
      <c r="KOE100" s="42"/>
      <c r="KOF100" s="42"/>
      <c r="KOG100" s="42"/>
      <c r="KOH100" s="42"/>
      <c r="KOI100" s="42"/>
      <c r="KOJ100" s="42"/>
      <c r="KOK100" s="42"/>
      <c r="KOL100" s="42"/>
      <c r="KOM100" s="42"/>
      <c r="KON100" s="42"/>
      <c r="KOO100" s="42"/>
      <c r="KOP100" s="42"/>
      <c r="KOQ100" s="42"/>
      <c r="KOR100" s="42"/>
      <c r="KOS100" s="42"/>
      <c r="KOT100" s="42"/>
      <c r="KOU100" s="42"/>
      <c r="KOV100" s="42"/>
      <c r="KOW100" s="42"/>
      <c r="KOX100" s="42"/>
      <c r="KOY100" s="42"/>
      <c r="KOZ100" s="42"/>
      <c r="KPA100" s="42"/>
      <c r="KPB100" s="42"/>
      <c r="KPC100" s="42"/>
      <c r="KPD100" s="42"/>
      <c r="KPE100" s="42"/>
      <c r="KPF100" s="42"/>
      <c r="KPG100" s="42"/>
      <c r="KPH100" s="42"/>
      <c r="KPI100" s="42"/>
      <c r="KPJ100" s="42"/>
      <c r="KPK100" s="42"/>
      <c r="KPL100" s="42"/>
      <c r="KPM100" s="42"/>
      <c r="KPN100" s="42"/>
      <c r="KPO100" s="42"/>
      <c r="KPP100" s="42"/>
      <c r="KPQ100" s="42"/>
      <c r="KPR100" s="42"/>
      <c r="KPS100" s="42"/>
      <c r="KPT100" s="42"/>
      <c r="KPU100" s="42"/>
      <c r="KPV100" s="42"/>
      <c r="KPW100" s="42"/>
      <c r="KPX100" s="42"/>
      <c r="KPY100" s="42"/>
      <c r="KPZ100" s="42"/>
      <c r="KQA100" s="42"/>
      <c r="KQB100" s="42"/>
      <c r="KQC100" s="42"/>
      <c r="KQD100" s="42"/>
      <c r="KQE100" s="42"/>
      <c r="KQF100" s="42"/>
      <c r="KQG100" s="42"/>
      <c r="KQH100" s="42"/>
      <c r="KQI100" s="42"/>
      <c r="KQJ100" s="42"/>
      <c r="KQK100" s="42"/>
      <c r="KQL100" s="42"/>
      <c r="KQM100" s="42"/>
      <c r="KQN100" s="42"/>
      <c r="KQO100" s="42"/>
      <c r="KQP100" s="42"/>
      <c r="KQQ100" s="42"/>
      <c r="KQR100" s="42"/>
      <c r="KQS100" s="42"/>
      <c r="KQT100" s="42"/>
      <c r="KQU100" s="42"/>
      <c r="KQV100" s="42"/>
      <c r="KQW100" s="42"/>
      <c r="KQX100" s="42"/>
      <c r="KQY100" s="42"/>
      <c r="KQZ100" s="42"/>
      <c r="KRA100" s="42"/>
      <c r="KRB100" s="42"/>
      <c r="KRC100" s="42"/>
      <c r="KRD100" s="42"/>
      <c r="KRE100" s="42"/>
      <c r="KRF100" s="42"/>
      <c r="KRG100" s="42"/>
      <c r="KRH100" s="42"/>
      <c r="KRI100" s="42"/>
      <c r="KRJ100" s="42"/>
      <c r="KRK100" s="42"/>
      <c r="KRL100" s="42"/>
      <c r="KRM100" s="42"/>
      <c r="KRN100" s="42"/>
      <c r="KRO100" s="42"/>
      <c r="KRP100" s="42"/>
      <c r="KRQ100" s="42"/>
      <c r="KRR100" s="42"/>
      <c r="KRS100" s="42"/>
      <c r="KRT100" s="42"/>
      <c r="KRU100" s="42"/>
      <c r="KRV100" s="42"/>
      <c r="KRW100" s="42"/>
      <c r="KRX100" s="42"/>
      <c r="KRY100" s="42"/>
      <c r="KRZ100" s="42"/>
      <c r="KSA100" s="42"/>
      <c r="KSB100" s="42"/>
      <c r="KSC100" s="42"/>
      <c r="KSD100" s="42"/>
      <c r="KSE100" s="42"/>
      <c r="KSF100" s="42"/>
      <c r="KSG100" s="42"/>
      <c r="KSH100" s="42"/>
      <c r="KSI100" s="42"/>
      <c r="KSJ100" s="42"/>
      <c r="KSK100" s="42"/>
      <c r="KSL100" s="42"/>
      <c r="KSM100" s="42"/>
      <c r="KSN100" s="42"/>
      <c r="KSO100" s="42"/>
      <c r="KSP100" s="42"/>
      <c r="KSQ100" s="42"/>
      <c r="KSR100" s="42"/>
      <c r="KSS100" s="42"/>
      <c r="KST100" s="42"/>
      <c r="KSU100" s="42"/>
      <c r="KSV100" s="42"/>
      <c r="KSW100" s="42"/>
      <c r="KSX100" s="42"/>
      <c r="KSY100" s="42"/>
      <c r="KSZ100" s="42"/>
      <c r="KTA100" s="42"/>
      <c r="KTB100" s="42"/>
      <c r="KTC100" s="42"/>
      <c r="KTD100" s="42"/>
      <c r="KTE100" s="42"/>
      <c r="KTF100" s="42"/>
      <c r="KTG100" s="42"/>
      <c r="KTH100" s="42"/>
      <c r="KTI100" s="42"/>
      <c r="KTJ100" s="42"/>
      <c r="KTK100" s="42"/>
      <c r="KTL100" s="42"/>
      <c r="KTM100" s="42"/>
      <c r="KTN100" s="42"/>
      <c r="KTO100" s="42"/>
      <c r="KTP100" s="42"/>
      <c r="KTQ100" s="42"/>
      <c r="KTR100" s="42"/>
      <c r="KTS100" s="42"/>
      <c r="KTT100" s="42"/>
      <c r="KTU100" s="42"/>
      <c r="KTV100" s="42"/>
      <c r="KTW100" s="42"/>
      <c r="KTX100" s="42"/>
      <c r="KTY100" s="42"/>
      <c r="KTZ100" s="42"/>
      <c r="KUA100" s="42"/>
      <c r="KUB100" s="42"/>
      <c r="KUC100" s="42"/>
      <c r="KUD100" s="42"/>
      <c r="KUE100" s="42"/>
      <c r="KUF100" s="42"/>
      <c r="KUG100" s="42"/>
      <c r="KUH100" s="42"/>
      <c r="KUI100" s="42"/>
      <c r="KUJ100" s="42"/>
      <c r="KUK100" s="42"/>
      <c r="KUL100" s="42"/>
      <c r="KUM100" s="42"/>
      <c r="KUN100" s="42"/>
      <c r="KUO100" s="42"/>
      <c r="KUP100" s="42"/>
      <c r="KUQ100" s="42"/>
      <c r="KUR100" s="42"/>
      <c r="KUS100" s="42"/>
      <c r="KUT100" s="42"/>
      <c r="KUU100" s="42"/>
      <c r="KUV100" s="42"/>
      <c r="KUW100" s="42"/>
      <c r="KUX100" s="42"/>
      <c r="KUY100" s="42"/>
      <c r="KUZ100" s="42"/>
      <c r="KVA100" s="42"/>
      <c r="KVB100" s="42"/>
      <c r="KVC100" s="42"/>
      <c r="KVD100" s="42"/>
      <c r="KVE100" s="42"/>
      <c r="KVF100" s="42"/>
      <c r="KVG100" s="42"/>
      <c r="KVH100" s="42"/>
      <c r="KVI100" s="42"/>
      <c r="KVJ100" s="42"/>
      <c r="KVK100" s="42"/>
      <c r="KVL100" s="42"/>
      <c r="KVM100" s="42"/>
      <c r="KVN100" s="42"/>
      <c r="KVO100" s="42"/>
      <c r="KVP100" s="42"/>
      <c r="KVQ100" s="42"/>
      <c r="KVR100" s="42"/>
      <c r="KVS100" s="42"/>
      <c r="KVT100" s="42"/>
      <c r="KVU100" s="42"/>
      <c r="KVV100" s="42"/>
      <c r="KVW100" s="42"/>
      <c r="KVX100" s="42"/>
      <c r="KVY100" s="42"/>
      <c r="KVZ100" s="42"/>
      <c r="KWA100" s="42"/>
      <c r="KWB100" s="42"/>
      <c r="KWC100" s="42"/>
      <c r="KWD100" s="42"/>
      <c r="KWE100" s="42"/>
      <c r="KWF100" s="42"/>
      <c r="KWG100" s="42"/>
      <c r="KWH100" s="42"/>
      <c r="KWI100" s="42"/>
      <c r="KWJ100" s="42"/>
      <c r="KWK100" s="42"/>
      <c r="KWL100" s="42"/>
      <c r="KWM100" s="42"/>
      <c r="KWN100" s="42"/>
      <c r="KWO100" s="42"/>
      <c r="KWP100" s="42"/>
      <c r="KWQ100" s="42"/>
      <c r="KWR100" s="42"/>
      <c r="KWS100" s="42"/>
      <c r="KWT100" s="42"/>
      <c r="KWU100" s="42"/>
      <c r="KWV100" s="42"/>
      <c r="KWW100" s="42"/>
      <c r="KWX100" s="42"/>
      <c r="KWY100" s="42"/>
      <c r="KWZ100" s="42"/>
      <c r="KXA100" s="42"/>
      <c r="KXB100" s="42"/>
      <c r="KXC100" s="42"/>
      <c r="KXD100" s="42"/>
      <c r="KXE100" s="42"/>
      <c r="KXF100" s="42"/>
      <c r="KXG100" s="42"/>
      <c r="KXH100" s="42"/>
      <c r="KXI100" s="42"/>
      <c r="KXJ100" s="42"/>
      <c r="KXK100" s="42"/>
      <c r="KXL100" s="42"/>
      <c r="KXM100" s="42"/>
      <c r="KXN100" s="42"/>
      <c r="KXO100" s="42"/>
      <c r="KXP100" s="42"/>
      <c r="KXQ100" s="42"/>
      <c r="KXR100" s="42"/>
      <c r="KXS100" s="42"/>
      <c r="KXT100" s="42"/>
      <c r="KXU100" s="42"/>
      <c r="KXV100" s="42"/>
      <c r="KXW100" s="42"/>
      <c r="KXX100" s="42"/>
      <c r="KXY100" s="42"/>
      <c r="KXZ100" s="42"/>
      <c r="KYA100" s="42"/>
      <c r="KYB100" s="42"/>
      <c r="KYC100" s="42"/>
      <c r="KYD100" s="42"/>
      <c r="KYE100" s="42"/>
      <c r="KYF100" s="42"/>
      <c r="KYG100" s="42"/>
      <c r="KYH100" s="42"/>
      <c r="KYI100" s="42"/>
      <c r="KYJ100" s="42"/>
      <c r="KYK100" s="42"/>
      <c r="KYL100" s="42"/>
      <c r="KYM100" s="42"/>
      <c r="KYN100" s="42"/>
      <c r="KYO100" s="42"/>
      <c r="KYP100" s="42"/>
      <c r="KYQ100" s="42"/>
      <c r="KYR100" s="42"/>
      <c r="KYS100" s="42"/>
      <c r="KYT100" s="42"/>
      <c r="KYU100" s="42"/>
      <c r="KYV100" s="42"/>
      <c r="KYW100" s="42"/>
      <c r="KYX100" s="42"/>
      <c r="KYY100" s="42"/>
      <c r="KYZ100" s="42"/>
      <c r="KZA100" s="42"/>
      <c r="KZB100" s="42"/>
      <c r="KZC100" s="42"/>
      <c r="KZD100" s="42"/>
      <c r="KZE100" s="42"/>
      <c r="KZF100" s="42"/>
      <c r="KZG100" s="42"/>
      <c r="KZH100" s="42"/>
      <c r="KZI100" s="42"/>
      <c r="KZJ100" s="42"/>
      <c r="KZK100" s="42"/>
      <c r="KZL100" s="42"/>
      <c r="KZM100" s="42"/>
      <c r="KZN100" s="42"/>
      <c r="KZO100" s="42"/>
      <c r="KZP100" s="42"/>
      <c r="KZQ100" s="42"/>
      <c r="KZR100" s="42"/>
      <c r="KZS100" s="42"/>
      <c r="KZT100" s="42"/>
      <c r="KZU100" s="42"/>
      <c r="KZV100" s="42"/>
      <c r="KZW100" s="42"/>
      <c r="KZX100" s="42"/>
      <c r="KZY100" s="42"/>
      <c r="KZZ100" s="42"/>
      <c r="LAA100" s="42"/>
      <c r="LAB100" s="42"/>
      <c r="LAC100" s="42"/>
      <c r="LAD100" s="42"/>
      <c r="LAE100" s="42"/>
      <c r="LAF100" s="42"/>
      <c r="LAG100" s="42"/>
      <c r="LAH100" s="42"/>
      <c r="LAI100" s="42"/>
      <c r="LAJ100" s="42"/>
      <c r="LAK100" s="42"/>
      <c r="LAL100" s="42"/>
      <c r="LAM100" s="42"/>
      <c r="LAN100" s="42"/>
      <c r="LAO100" s="42"/>
      <c r="LAP100" s="42"/>
      <c r="LAQ100" s="42"/>
      <c r="LAR100" s="42"/>
      <c r="LAS100" s="42"/>
      <c r="LAT100" s="42"/>
      <c r="LAU100" s="42"/>
      <c r="LAV100" s="42"/>
      <c r="LAW100" s="42"/>
      <c r="LAX100" s="42"/>
      <c r="LAY100" s="42"/>
      <c r="LAZ100" s="42"/>
      <c r="LBA100" s="42"/>
      <c r="LBB100" s="42"/>
      <c r="LBC100" s="42"/>
      <c r="LBD100" s="42"/>
      <c r="LBE100" s="42"/>
      <c r="LBF100" s="42"/>
      <c r="LBG100" s="42"/>
      <c r="LBH100" s="42"/>
      <c r="LBI100" s="42"/>
      <c r="LBJ100" s="42"/>
      <c r="LBK100" s="42"/>
      <c r="LBL100" s="42"/>
      <c r="LBM100" s="42"/>
      <c r="LBN100" s="42"/>
      <c r="LBO100" s="42"/>
      <c r="LBP100" s="42"/>
      <c r="LBQ100" s="42"/>
      <c r="LBR100" s="42"/>
      <c r="LBS100" s="42"/>
      <c r="LBT100" s="42"/>
      <c r="LBU100" s="42"/>
      <c r="LBV100" s="42"/>
      <c r="LBW100" s="42"/>
      <c r="LBX100" s="42"/>
      <c r="LBY100" s="42"/>
      <c r="LBZ100" s="42"/>
      <c r="LCA100" s="42"/>
      <c r="LCB100" s="42"/>
      <c r="LCC100" s="42"/>
      <c r="LCD100" s="42"/>
      <c r="LCE100" s="42"/>
      <c r="LCF100" s="42"/>
      <c r="LCG100" s="42"/>
      <c r="LCH100" s="42"/>
      <c r="LCI100" s="42"/>
      <c r="LCJ100" s="42"/>
      <c r="LCK100" s="42"/>
      <c r="LCL100" s="42"/>
      <c r="LCM100" s="42"/>
      <c r="LCN100" s="42"/>
      <c r="LCO100" s="42"/>
      <c r="LCP100" s="42"/>
      <c r="LCQ100" s="42"/>
      <c r="LCR100" s="42"/>
      <c r="LCS100" s="42"/>
      <c r="LCT100" s="42"/>
      <c r="LCU100" s="42"/>
      <c r="LCV100" s="42"/>
      <c r="LCW100" s="42"/>
      <c r="LCX100" s="42"/>
      <c r="LCY100" s="42"/>
      <c r="LCZ100" s="42"/>
      <c r="LDA100" s="42"/>
      <c r="LDB100" s="42"/>
      <c r="LDC100" s="42"/>
      <c r="LDD100" s="42"/>
      <c r="LDE100" s="42"/>
      <c r="LDF100" s="42"/>
      <c r="LDG100" s="42"/>
      <c r="LDH100" s="42"/>
      <c r="LDI100" s="42"/>
      <c r="LDJ100" s="42"/>
      <c r="LDK100" s="42"/>
      <c r="LDL100" s="42"/>
      <c r="LDM100" s="42"/>
      <c r="LDN100" s="42"/>
      <c r="LDO100" s="42"/>
      <c r="LDP100" s="42"/>
      <c r="LDQ100" s="42"/>
      <c r="LDR100" s="42"/>
      <c r="LDS100" s="42"/>
      <c r="LDT100" s="42"/>
      <c r="LDU100" s="42"/>
      <c r="LDV100" s="42"/>
      <c r="LDW100" s="42"/>
      <c r="LDX100" s="42"/>
      <c r="LDY100" s="42"/>
      <c r="LDZ100" s="42"/>
      <c r="LEA100" s="42"/>
      <c r="LEB100" s="42"/>
      <c r="LEC100" s="42"/>
      <c r="LED100" s="42"/>
      <c r="LEE100" s="42"/>
      <c r="LEF100" s="42"/>
      <c r="LEG100" s="42"/>
      <c r="LEH100" s="42"/>
      <c r="LEI100" s="42"/>
      <c r="LEJ100" s="42"/>
      <c r="LEK100" s="42"/>
      <c r="LEL100" s="42"/>
      <c r="LEM100" s="42"/>
      <c r="LEN100" s="42"/>
      <c r="LEO100" s="42"/>
      <c r="LEP100" s="42"/>
      <c r="LEQ100" s="42"/>
      <c r="LER100" s="42"/>
      <c r="LES100" s="42"/>
      <c r="LET100" s="42"/>
      <c r="LEU100" s="42"/>
      <c r="LEV100" s="42"/>
      <c r="LEW100" s="42"/>
      <c r="LEX100" s="42"/>
      <c r="LEY100" s="42"/>
      <c r="LEZ100" s="42"/>
      <c r="LFA100" s="42"/>
      <c r="LFB100" s="42"/>
      <c r="LFC100" s="42"/>
      <c r="LFD100" s="42"/>
      <c r="LFE100" s="42"/>
      <c r="LFF100" s="42"/>
      <c r="LFG100" s="42"/>
      <c r="LFH100" s="42"/>
      <c r="LFI100" s="42"/>
      <c r="LFJ100" s="42"/>
      <c r="LFK100" s="42"/>
      <c r="LFL100" s="42"/>
      <c r="LFM100" s="42"/>
      <c r="LFN100" s="42"/>
      <c r="LFO100" s="42"/>
      <c r="LFP100" s="42"/>
      <c r="LFQ100" s="42"/>
      <c r="LFR100" s="42"/>
      <c r="LFS100" s="42"/>
      <c r="LFT100" s="42"/>
      <c r="LFU100" s="42"/>
      <c r="LFV100" s="42"/>
      <c r="LFW100" s="42"/>
      <c r="LFX100" s="42"/>
      <c r="LFY100" s="42"/>
      <c r="LFZ100" s="42"/>
      <c r="LGA100" s="42"/>
      <c r="LGB100" s="42"/>
      <c r="LGC100" s="42"/>
      <c r="LGD100" s="42"/>
      <c r="LGE100" s="42"/>
      <c r="LGF100" s="42"/>
      <c r="LGG100" s="42"/>
      <c r="LGH100" s="42"/>
      <c r="LGI100" s="42"/>
      <c r="LGJ100" s="42"/>
      <c r="LGK100" s="42"/>
      <c r="LGL100" s="42"/>
      <c r="LGM100" s="42"/>
      <c r="LGN100" s="42"/>
      <c r="LGO100" s="42"/>
      <c r="LGP100" s="42"/>
      <c r="LGQ100" s="42"/>
      <c r="LGR100" s="42"/>
      <c r="LGS100" s="42"/>
      <c r="LGT100" s="42"/>
      <c r="LGU100" s="42"/>
      <c r="LGV100" s="42"/>
      <c r="LGW100" s="42"/>
      <c r="LGX100" s="42"/>
      <c r="LGY100" s="42"/>
      <c r="LGZ100" s="42"/>
      <c r="LHA100" s="42"/>
      <c r="LHB100" s="42"/>
      <c r="LHC100" s="42"/>
      <c r="LHD100" s="42"/>
      <c r="LHE100" s="42"/>
      <c r="LHF100" s="42"/>
      <c r="LHG100" s="42"/>
      <c r="LHH100" s="42"/>
      <c r="LHI100" s="42"/>
      <c r="LHJ100" s="42"/>
      <c r="LHK100" s="42"/>
      <c r="LHL100" s="42"/>
      <c r="LHM100" s="42"/>
      <c r="LHN100" s="42"/>
      <c r="LHO100" s="42"/>
      <c r="LHP100" s="42"/>
      <c r="LHQ100" s="42"/>
      <c r="LHR100" s="42"/>
      <c r="LHS100" s="42"/>
      <c r="LHT100" s="42"/>
      <c r="LHU100" s="42"/>
      <c r="LHV100" s="42"/>
      <c r="LHW100" s="42"/>
      <c r="LHX100" s="42"/>
      <c r="LHY100" s="42"/>
      <c r="LHZ100" s="42"/>
      <c r="LIA100" s="42"/>
      <c r="LIB100" s="42"/>
      <c r="LIC100" s="42"/>
      <c r="LID100" s="42"/>
      <c r="LIE100" s="42"/>
      <c r="LIF100" s="42"/>
      <c r="LIG100" s="42"/>
      <c r="LIH100" s="42"/>
      <c r="LII100" s="42"/>
      <c r="LIJ100" s="42"/>
      <c r="LIK100" s="42"/>
      <c r="LIL100" s="42"/>
      <c r="LIM100" s="42"/>
      <c r="LIN100" s="42"/>
      <c r="LIO100" s="42"/>
      <c r="LIP100" s="42"/>
      <c r="LIQ100" s="42"/>
      <c r="LIR100" s="42"/>
      <c r="LIS100" s="42"/>
      <c r="LIT100" s="42"/>
      <c r="LIU100" s="42"/>
      <c r="LIV100" s="42"/>
      <c r="LIW100" s="42"/>
      <c r="LIX100" s="42"/>
      <c r="LIY100" s="42"/>
      <c r="LIZ100" s="42"/>
      <c r="LJA100" s="42"/>
      <c r="LJB100" s="42"/>
      <c r="LJC100" s="42"/>
      <c r="LJD100" s="42"/>
      <c r="LJE100" s="42"/>
      <c r="LJF100" s="42"/>
      <c r="LJG100" s="42"/>
      <c r="LJH100" s="42"/>
      <c r="LJI100" s="42"/>
      <c r="LJJ100" s="42"/>
      <c r="LJK100" s="42"/>
      <c r="LJL100" s="42"/>
      <c r="LJM100" s="42"/>
      <c r="LJN100" s="42"/>
      <c r="LJO100" s="42"/>
      <c r="LJP100" s="42"/>
      <c r="LJQ100" s="42"/>
      <c r="LJR100" s="42"/>
      <c r="LJS100" s="42"/>
      <c r="LJT100" s="42"/>
      <c r="LJU100" s="42"/>
      <c r="LJV100" s="42"/>
      <c r="LJW100" s="42"/>
      <c r="LJX100" s="42"/>
      <c r="LJY100" s="42"/>
      <c r="LJZ100" s="42"/>
      <c r="LKA100" s="42"/>
      <c r="LKB100" s="42"/>
      <c r="LKC100" s="42"/>
      <c r="LKD100" s="42"/>
      <c r="LKE100" s="42"/>
      <c r="LKF100" s="42"/>
      <c r="LKG100" s="42"/>
      <c r="LKH100" s="42"/>
      <c r="LKI100" s="42"/>
      <c r="LKJ100" s="42"/>
      <c r="LKK100" s="42"/>
      <c r="LKL100" s="42"/>
      <c r="LKM100" s="42"/>
      <c r="LKN100" s="42"/>
      <c r="LKO100" s="42"/>
      <c r="LKP100" s="42"/>
      <c r="LKQ100" s="42"/>
      <c r="LKR100" s="42"/>
      <c r="LKS100" s="42"/>
      <c r="LKT100" s="42"/>
      <c r="LKU100" s="42"/>
      <c r="LKV100" s="42"/>
      <c r="LKW100" s="42"/>
      <c r="LKX100" s="42"/>
      <c r="LKY100" s="42"/>
      <c r="LKZ100" s="42"/>
      <c r="LLA100" s="42"/>
      <c r="LLB100" s="42"/>
      <c r="LLC100" s="42"/>
      <c r="LLD100" s="42"/>
      <c r="LLE100" s="42"/>
      <c r="LLF100" s="42"/>
      <c r="LLG100" s="42"/>
      <c r="LLH100" s="42"/>
      <c r="LLI100" s="42"/>
      <c r="LLJ100" s="42"/>
      <c r="LLK100" s="42"/>
      <c r="LLL100" s="42"/>
      <c r="LLM100" s="42"/>
      <c r="LLN100" s="42"/>
      <c r="LLO100" s="42"/>
      <c r="LLP100" s="42"/>
      <c r="LLQ100" s="42"/>
      <c r="LLR100" s="42"/>
      <c r="LLS100" s="42"/>
      <c r="LLT100" s="42"/>
      <c r="LLU100" s="42"/>
      <c r="LLV100" s="42"/>
      <c r="LLW100" s="42"/>
      <c r="LLX100" s="42"/>
      <c r="LLY100" s="42"/>
      <c r="LLZ100" s="42"/>
      <c r="LMA100" s="42"/>
      <c r="LMB100" s="42"/>
      <c r="LMC100" s="42"/>
      <c r="LMD100" s="42"/>
      <c r="LME100" s="42"/>
      <c r="LMF100" s="42"/>
      <c r="LMG100" s="42"/>
      <c r="LMH100" s="42"/>
      <c r="LMI100" s="42"/>
      <c r="LMJ100" s="42"/>
      <c r="LMK100" s="42"/>
      <c r="LML100" s="42"/>
      <c r="LMM100" s="42"/>
      <c r="LMN100" s="42"/>
      <c r="LMO100" s="42"/>
      <c r="LMP100" s="42"/>
      <c r="LMQ100" s="42"/>
      <c r="LMR100" s="42"/>
      <c r="LMS100" s="42"/>
      <c r="LMT100" s="42"/>
      <c r="LMU100" s="42"/>
      <c r="LMV100" s="42"/>
      <c r="LMW100" s="42"/>
      <c r="LMX100" s="42"/>
      <c r="LMY100" s="42"/>
      <c r="LMZ100" s="42"/>
      <c r="LNA100" s="42"/>
      <c r="LNB100" s="42"/>
      <c r="LNC100" s="42"/>
      <c r="LND100" s="42"/>
      <c r="LNE100" s="42"/>
      <c r="LNF100" s="42"/>
      <c r="LNG100" s="42"/>
      <c r="LNH100" s="42"/>
      <c r="LNI100" s="42"/>
      <c r="LNJ100" s="42"/>
      <c r="LNK100" s="42"/>
      <c r="LNL100" s="42"/>
      <c r="LNM100" s="42"/>
      <c r="LNN100" s="42"/>
      <c r="LNO100" s="42"/>
      <c r="LNP100" s="42"/>
      <c r="LNQ100" s="42"/>
      <c r="LNR100" s="42"/>
      <c r="LNS100" s="42"/>
      <c r="LNT100" s="42"/>
      <c r="LNU100" s="42"/>
      <c r="LNV100" s="42"/>
      <c r="LNW100" s="42"/>
      <c r="LNX100" s="42"/>
      <c r="LNY100" s="42"/>
      <c r="LNZ100" s="42"/>
      <c r="LOA100" s="42"/>
      <c r="LOB100" s="42"/>
      <c r="LOC100" s="42"/>
      <c r="LOD100" s="42"/>
      <c r="LOE100" s="42"/>
      <c r="LOF100" s="42"/>
      <c r="LOG100" s="42"/>
      <c r="LOH100" s="42"/>
      <c r="LOI100" s="42"/>
      <c r="LOJ100" s="42"/>
      <c r="LOK100" s="42"/>
      <c r="LOL100" s="42"/>
      <c r="LOM100" s="42"/>
      <c r="LON100" s="42"/>
      <c r="LOO100" s="42"/>
      <c r="LOP100" s="42"/>
      <c r="LOQ100" s="42"/>
      <c r="LOR100" s="42"/>
      <c r="LOS100" s="42"/>
      <c r="LOT100" s="42"/>
      <c r="LOU100" s="42"/>
      <c r="LOV100" s="42"/>
      <c r="LOW100" s="42"/>
      <c r="LOX100" s="42"/>
      <c r="LOY100" s="42"/>
      <c r="LOZ100" s="42"/>
      <c r="LPA100" s="42"/>
      <c r="LPB100" s="42"/>
      <c r="LPC100" s="42"/>
      <c r="LPD100" s="42"/>
      <c r="LPE100" s="42"/>
      <c r="LPF100" s="42"/>
      <c r="LPG100" s="42"/>
      <c r="LPH100" s="42"/>
      <c r="LPI100" s="42"/>
      <c r="LPJ100" s="42"/>
      <c r="LPK100" s="42"/>
      <c r="LPL100" s="42"/>
      <c r="LPM100" s="42"/>
      <c r="LPN100" s="42"/>
      <c r="LPO100" s="42"/>
      <c r="LPP100" s="42"/>
      <c r="LPQ100" s="42"/>
      <c r="LPR100" s="42"/>
      <c r="LPS100" s="42"/>
      <c r="LPT100" s="42"/>
      <c r="LPU100" s="42"/>
      <c r="LPV100" s="42"/>
      <c r="LPW100" s="42"/>
      <c r="LPX100" s="42"/>
      <c r="LPY100" s="42"/>
      <c r="LPZ100" s="42"/>
      <c r="LQA100" s="42"/>
      <c r="LQB100" s="42"/>
      <c r="LQC100" s="42"/>
      <c r="LQD100" s="42"/>
      <c r="LQE100" s="42"/>
      <c r="LQF100" s="42"/>
      <c r="LQG100" s="42"/>
      <c r="LQH100" s="42"/>
      <c r="LQI100" s="42"/>
      <c r="LQJ100" s="42"/>
      <c r="LQK100" s="42"/>
      <c r="LQL100" s="42"/>
      <c r="LQM100" s="42"/>
      <c r="LQN100" s="42"/>
      <c r="LQO100" s="42"/>
      <c r="LQP100" s="42"/>
      <c r="LQQ100" s="42"/>
      <c r="LQR100" s="42"/>
      <c r="LQS100" s="42"/>
      <c r="LQT100" s="42"/>
      <c r="LQU100" s="42"/>
      <c r="LQV100" s="42"/>
      <c r="LQW100" s="42"/>
      <c r="LQX100" s="42"/>
      <c r="LQY100" s="42"/>
      <c r="LQZ100" s="42"/>
      <c r="LRA100" s="42"/>
      <c r="LRB100" s="42"/>
      <c r="LRC100" s="42"/>
      <c r="LRD100" s="42"/>
      <c r="LRE100" s="42"/>
      <c r="LRF100" s="42"/>
      <c r="LRG100" s="42"/>
      <c r="LRH100" s="42"/>
      <c r="LRI100" s="42"/>
      <c r="LRJ100" s="42"/>
      <c r="LRK100" s="42"/>
      <c r="LRL100" s="42"/>
      <c r="LRM100" s="42"/>
      <c r="LRN100" s="42"/>
      <c r="LRO100" s="42"/>
      <c r="LRP100" s="42"/>
      <c r="LRQ100" s="42"/>
      <c r="LRR100" s="42"/>
      <c r="LRS100" s="42"/>
      <c r="LRT100" s="42"/>
      <c r="LRU100" s="42"/>
      <c r="LRV100" s="42"/>
      <c r="LRW100" s="42"/>
      <c r="LRX100" s="42"/>
      <c r="LRY100" s="42"/>
      <c r="LRZ100" s="42"/>
      <c r="LSA100" s="42"/>
      <c r="LSB100" s="42"/>
      <c r="LSC100" s="42"/>
      <c r="LSD100" s="42"/>
      <c r="LSE100" s="42"/>
      <c r="LSF100" s="42"/>
      <c r="LSG100" s="42"/>
      <c r="LSH100" s="42"/>
      <c r="LSI100" s="42"/>
      <c r="LSJ100" s="42"/>
      <c r="LSK100" s="42"/>
      <c r="LSL100" s="42"/>
      <c r="LSM100" s="42"/>
      <c r="LSN100" s="42"/>
      <c r="LSO100" s="42"/>
      <c r="LSP100" s="42"/>
      <c r="LSQ100" s="42"/>
      <c r="LSR100" s="42"/>
      <c r="LSS100" s="42"/>
      <c r="LST100" s="42"/>
      <c r="LSU100" s="42"/>
      <c r="LSV100" s="42"/>
      <c r="LSW100" s="42"/>
      <c r="LSX100" s="42"/>
      <c r="LSY100" s="42"/>
      <c r="LSZ100" s="42"/>
      <c r="LTA100" s="42"/>
      <c r="LTB100" s="42"/>
      <c r="LTC100" s="42"/>
      <c r="LTD100" s="42"/>
      <c r="LTE100" s="42"/>
      <c r="LTF100" s="42"/>
      <c r="LTG100" s="42"/>
      <c r="LTH100" s="42"/>
      <c r="LTI100" s="42"/>
      <c r="LTJ100" s="42"/>
      <c r="LTK100" s="42"/>
      <c r="LTL100" s="42"/>
      <c r="LTM100" s="42"/>
      <c r="LTN100" s="42"/>
      <c r="LTO100" s="42"/>
      <c r="LTP100" s="42"/>
      <c r="LTQ100" s="42"/>
      <c r="LTR100" s="42"/>
      <c r="LTS100" s="42"/>
      <c r="LTT100" s="42"/>
      <c r="LTU100" s="42"/>
      <c r="LTV100" s="42"/>
      <c r="LTW100" s="42"/>
      <c r="LTX100" s="42"/>
      <c r="LTY100" s="42"/>
      <c r="LTZ100" s="42"/>
      <c r="LUA100" s="42"/>
      <c r="LUB100" s="42"/>
      <c r="LUC100" s="42"/>
      <c r="LUD100" s="42"/>
      <c r="LUE100" s="42"/>
      <c r="LUF100" s="42"/>
      <c r="LUG100" s="42"/>
      <c r="LUH100" s="42"/>
      <c r="LUI100" s="42"/>
      <c r="LUJ100" s="42"/>
      <c r="LUK100" s="42"/>
      <c r="LUL100" s="42"/>
      <c r="LUM100" s="42"/>
      <c r="LUN100" s="42"/>
      <c r="LUO100" s="42"/>
      <c r="LUP100" s="42"/>
      <c r="LUQ100" s="42"/>
      <c r="LUR100" s="42"/>
      <c r="LUS100" s="42"/>
      <c r="LUT100" s="42"/>
      <c r="LUU100" s="42"/>
      <c r="LUV100" s="42"/>
      <c r="LUW100" s="42"/>
      <c r="LUX100" s="42"/>
      <c r="LUY100" s="42"/>
      <c r="LUZ100" s="42"/>
      <c r="LVA100" s="42"/>
      <c r="LVB100" s="42"/>
      <c r="LVC100" s="42"/>
      <c r="LVD100" s="42"/>
      <c r="LVE100" s="42"/>
      <c r="LVF100" s="42"/>
      <c r="LVG100" s="42"/>
      <c r="LVH100" s="42"/>
      <c r="LVI100" s="42"/>
      <c r="LVJ100" s="42"/>
      <c r="LVK100" s="42"/>
      <c r="LVL100" s="42"/>
      <c r="LVM100" s="42"/>
      <c r="LVN100" s="42"/>
      <c r="LVO100" s="42"/>
      <c r="LVP100" s="42"/>
      <c r="LVQ100" s="42"/>
      <c r="LVR100" s="42"/>
      <c r="LVS100" s="42"/>
      <c r="LVT100" s="42"/>
      <c r="LVU100" s="42"/>
      <c r="LVV100" s="42"/>
      <c r="LVW100" s="42"/>
      <c r="LVX100" s="42"/>
      <c r="LVY100" s="42"/>
      <c r="LVZ100" s="42"/>
      <c r="LWA100" s="42"/>
      <c r="LWB100" s="42"/>
      <c r="LWC100" s="42"/>
      <c r="LWD100" s="42"/>
      <c r="LWE100" s="42"/>
      <c r="LWF100" s="42"/>
      <c r="LWG100" s="42"/>
      <c r="LWH100" s="42"/>
      <c r="LWI100" s="42"/>
      <c r="LWJ100" s="42"/>
      <c r="LWK100" s="42"/>
      <c r="LWL100" s="42"/>
      <c r="LWM100" s="42"/>
      <c r="LWN100" s="42"/>
      <c r="LWO100" s="42"/>
      <c r="LWP100" s="42"/>
      <c r="LWQ100" s="42"/>
      <c r="LWR100" s="42"/>
      <c r="LWS100" s="42"/>
      <c r="LWT100" s="42"/>
      <c r="LWU100" s="42"/>
      <c r="LWV100" s="42"/>
      <c r="LWW100" s="42"/>
      <c r="LWX100" s="42"/>
      <c r="LWY100" s="42"/>
      <c r="LWZ100" s="42"/>
      <c r="LXA100" s="42"/>
      <c r="LXB100" s="42"/>
      <c r="LXC100" s="42"/>
      <c r="LXD100" s="42"/>
      <c r="LXE100" s="42"/>
      <c r="LXF100" s="42"/>
      <c r="LXG100" s="42"/>
      <c r="LXH100" s="42"/>
      <c r="LXI100" s="42"/>
      <c r="LXJ100" s="42"/>
      <c r="LXK100" s="42"/>
      <c r="LXL100" s="42"/>
      <c r="LXM100" s="42"/>
      <c r="LXN100" s="42"/>
      <c r="LXO100" s="42"/>
      <c r="LXP100" s="42"/>
      <c r="LXQ100" s="42"/>
      <c r="LXR100" s="42"/>
      <c r="LXS100" s="42"/>
      <c r="LXT100" s="42"/>
      <c r="LXU100" s="42"/>
      <c r="LXV100" s="42"/>
      <c r="LXW100" s="42"/>
      <c r="LXX100" s="42"/>
      <c r="LXY100" s="42"/>
      <c r="LXZ100" s="42"/>
      <c r="LYA100" s="42"/>
      <c r="LYB100" s="42"/>
      <c r="LYC100" s="42"/>
      <c r="LYD100" s="42"/>
      <c r="LYE100" s="42"/>
      <c r="LYF100" s="42"/>
      <c r="LYG100" s="42"/>
      <c r="LYH100" s="42"/>
      <c r="LYI100" s="42"/>
      <c r="LYJ100" s="42"/>
      <c r="LYK100" s="42"/>
      <c r="LYL100" s="42"/>
      <c r="LYM100" s="42"/>
      <c r="LYN100" s="42"/>
      <c r="LYO100" s="42"/>
      <c r="LYP100" s="42"/>
      <c r="LYQ100" s="42"/>
      <c r="LYR100" s="42"/>
      <c r="LYS100" s="42"/>
      <c r="LYT100" s="42"/>
      <c r="LYU100" s="42"/>
      <c r="LYV100" s="42"/>
      <c r="LYW100" s="42"/>
      <c r="LYX100" s="42"/>
      <c r="LYY100" s="42"/>
      <c r="LYZ100" s="42"/>
      <c r="LZA100" s="42"/>
      <c r="LZB100" s="42"/>
      <c r="LZC100" s="42"/>
      <c r="LZD100" s="42"/>
      <c r="LZE100" s="42"/>
      <c r="LZF100" s="42"/>
      <c r="LZG100" s="42"/>
      <c r="LZH100" s="42"/>
      <c r="LZI100" s="42"/>
      <c r="LZJ100" s="42"/>
      <c r="LZK100" s="42"/>
      <c r="LZL100" s="42"/>
      <c r="LZM100" s="42"/>
      <c r="LZN100" s="42"/>
      <c r="LZO100" s="42"/>
      <c r="LZP100" s="42"/>
      <c r="LZQ100" s="42"/>
      <c r="LZR100" s="42"/>
      <c r="LZS100" s="42"/>
      <c r="LZT100" s="42"/>
      <c r="LZU100" s="42"/>
      <c r="LZV100" s="42"/>
      <c r="LZW100" s="42"/>
      <c r="LZX100" s="42"/>
      <c r="LZY100" s="42"/>
      <c r="LZZ100" s="42"/>
      <c r="MAA100" s="42"/>
      <c r="MAB100" s="42"/>
      <c r="MAC100" s="42"/>
      <c r="MAD100" s="42"/>
      <c r="MAE100" s="42"/>
      <c r="MAF100" s="42"/>
      <c r="MAG100" s="42"/>
      <c r="MAH100" s="42"/>
      <c r="MAI100" s="42"/>
      <c r="MAJ100" s="42"/>
      <c r="MAK100" s="42"/>
      <c r="MAL100" s="42"/>
      <c r="MAM100" s="42"/>
      <c r="MAN100" s="42"/>
      <c r="MAO100" s="42"/>
      <c r="MAP100" s="42"/>
      <c r="MAQ100" s="42"/>
      <c r="MAR100" s="42"/>
      <c r="MAS100" s="42"/>
      <c r="MAT100" s="42"/>
      <c r="MAU100" s="42"/>
      <c r="MAV100" s="42"/>
      <c r="MAW100" s="42"/>
      <c r="MAX100" s="42"/>
      <c r="MAY100" s="42"/>
      <c r="MAZ100" s="42"/>
      <c r="MBA100" s="42"/>
      <c r="MBB100" s="42"/>
      <c r="MBC100" s="42"/>
      <c r="MBD100" s="42"/>
      <c r="MBE100" s="42"/>
      <c r="MBF100" s="42"/>
      <c r="MBG100" s="42"/>
      <c r="MBH100" s="42"/>
      <c r="MBI100" s="42"/>
      <c r="MBJ100" s="42"/>
      <c r="MBK100" s="42"/>
      <c r="MBL100" s="42"/>
      <c r="MBM100" s="42"/>
      <c r="MBN100" s="42"/>
      <c r="MBO100" s="42"/>
      <c r="MBP100" s="42"/>
      <c r="MBQ100" s="42"/>
      <c r="MBR100" s="42"/>
      <c r="MBS100" s="42"/>
      <c r="MBT100" s="42"/>
      <c r="MBU100" s="42"/>
      <c r="MBV100" s="42"/>
      <c r="MBW100" s="42"/>
      <c r="MBX100" s="42"/>
      <c r="MBY100" s="42"/>
      <c r="MBZ100" s="42"/>
      <c r="MCA100" s="42"/>
      <c r="MCB100" s="42"/>
      <c r="MCC100" s="42"/>
      <c r="MCD100" s="42"/>
      <c r="MCE100" s="42"/>
      <c r="MCF100" s="42"/>
      <c r="MCG100" s="42"/>
      <c r="MCH100" s="42"/>
      <c r="MCI100" s="42"/>
      <c r="MCJ100" s="42"/>
      <c r="MCK100" s="42"/>
      <c r="MCL100" s="42"/>
      <c r="MCM100" s="42"/>
      <c r="MCN100" s="42"/>
      <c r="MCO100" s="42"/>
      <c r="MCP100" s="42"/>
      <c r="MCQ100" s="42"/>
      <c r="MCR100" s="42"/>
      <c r="MCS100" s="42"/>
      <c r="MCT100" s="42"/>
      <c r="MCU100" s="42"/>
      <c r="MCV100" s="42"/>
      <c r="MCW100" s="42"/>
      <c r="MCX100" s="42"/>
      <c r="MCY100" s="42"/>
      <c r="MCZ100" s="42"/>
      <c r="MDA100" s="42"/>
      <c r="MDB100" s="42"/>
      <c r="MDC100" s="42"/>
      <c r="MDD100" s="42"/>
      <c r="MDE100" s="42"/>
      <c r="MDF100" s="42"/>
      <c r="MDG100" s="42"/>
      <c r="MDH100" s="42"/>
      <c r="MDI100" s="42"/>
      <c r="MDJ100" s="42"/>
      <c r="MDK100" s="42"/>
      <c r="MDL100" s="42"/>
      <c r="MDM100" s="42"/>
      <c r="MDN100" s="42"/>
      <c r="MDO100" s="42"/>
      <c r="MDP100" s="42"/>
      <c r="MDQ100" s="42"/>
      <c r="MDR100" s="42"/>
      <c r="MDS100" s="42"/>
      <c r="MDT100" s="42"/>
      <c r="MDU100" s="42"/>
      <c r="MDV100" s="42"/>
      <c r="MDW100" s="42"/>
      <c r="MDX100" s="42"/>
      <c r="MDY100" s="42"/>
      <c r="MDZ100" s="42"/>
      <c r="MEA100" s="42"/>
      <c r="MEB100" s="42"/>
      <c r="MEC100" s="42"/>
      <c r="MED100" s="42"/>
      <c r="MEE100" s="42"/>
      <c r="MEF100" s="42"/>
      <c r="MEG100" s="42"/>
      <c r="MEH100" s="42"/>
      <c r="MEI100" s="42"/>
      <c r="MEJ100" s="42"/>
      <c r="MEK100" s="42"/>
      <c r="MEL100" s="42"/>
      <c r="MEM100" s="42"/>
      <c r="MEN100" s="42"/>
      <c r="MEO100" s="42"/>
      <c r="MEP100" s="42"/>
      <c r="MEQ100" s="42"/>
      <c r="MER100" s="42"/>
      <c r="MES100" s="42"/>
      <c r="MET100" s="42"/>
      <c r="MEU100" s="42"/>
      <c r="MEV100" s="42"/>
      <c r="MEW100" s="42"/>
      <c r="MEX100" s="42"/>
      <c r="MEY100" s="42"/>
      <c r="MEZ100" s="42"/>
      <c r="MFA100" s="42"/>
      <c r="MFB100" s="42"/>
      <c r="MFC100" s="42"/>
      <c r="MFD100" s="42"/>
      <c r="MFE100" s="42"/>
      <c r="MFF100" s="42"/>
      <c r="MFG100" s="42"/>
      <c r="MFH100" s="42"/>
      <c r="MFI100" s="42"/>
      <c r="MFJ100" s="42"/>
      <c r="MFK100" s="42"/>
      <c r="MFL100" s="42"/>
      <c r="MFM100" s="42"/>
      <c r="MFN100" s="42"/>
      <c r="MFO100" s="42"/>
      <c r="MFP100" s="42"/>
      <c r="MFQ100" s="42"/>
      <c r="MFR100" s="42"/>
      <c r="MFS100" s="42"/>
      <c r="MFT100" s="42"/>
      <c r="MFU100" s="42"/>
      <c r="MFV100" s="42"/>
      <c r="MFW100" s="42"/>
      <c r="MFX100" s="42"/>
      <c r="MFY100" s="42"/>
      <c r="MFZ100" s="42"/>
      <c r="MGA100" s="42"/>
      <c r="MGB100" s="42"/>
      <c r="MGC100" s="42"/>
      <c r="MGD100" s="42"/>
      <c r="MGE100" s="42"/>
      <c r="MGF100" s="42"/>
      <c r="MGG100" s="42"/>
      <c r="MGH100" s="42"/>
      <c r="MGI100" s="42"/>
      <c r="MGJ100" s="42"/>
      <c r="MGK100" s="42"/>
      <c r="MGL100" s="42"/>
      <c r="MGM100" s="42"/>
      <c r="MGN100" s="42"/>
      <c r="MGO100" s="42"/>
      <c r="MGP100" s="42"/>
      <c r="MGQ100" s="42"/>
      <c r="MGR100" s="42"/>
      <c r="MGS100" s="42"/>
      <c r="MGT100" s="42"/>
      <c r="MGU100" s="42"/>
      <c r="MGV100" s="42"/>
      <c r="MGW100" s="42"/>
      <c r="MGX100" s="42"/>
      <c r="MGY100" s="42"/>
      <c r="MGZ100" s="42"/>
      <c r="MHA100" s="42"/>
      <c r="MHB100" s="42"/>
      <c r="MHC100" s="42"/>
      <c r="MHD100" s="42"/>
      <c r="MHE100" s="42"/>
      <c r="MHF100" s="42"/>
      <c r="MHG100" s="42"/>
      <c r="MHH100" s="42"/>
      <c r="MHI100" s="42"/>
      <c r="MHJ100" s="42"/>
      <c r="MHK100" s="42"/>
      <c r="MHL100" s="42"/>
      <c r="MHM100" s="42"/>
      <c r="MHN100" s="42"/>
      <c r="MHO100" s="42"/>
      <c r="MHP100" s="42"/>
      <c r="MHQ100" s="42"/>
      <c r="MHR100" s="42"/>
      <c r="MHS100" s="42"/>
      <c r="MHT100" s="42"/>
      <c r="MHU100" s="42"/>
      <c r="MHV100" s="42"/>
      <c r="MHW100" s="42"/>
      <c r="MHX100" s="42"/>
      <c r="MHY100" s="42"/>
      <c r="MHZ100" s="42"/>
      <c r="MIA100" s="42"/>
      <c r="MIB100" s="42"/>
      <c r="MIC100" s="42"/>
      <c r="MID100" s="42"/>
      <c r="MIE100" s="42"/>
      <c r="MIF100" s="42"/>
      <c r="MIG100" s="42"/>
      <c r="MIH100" s="42"/>
      <c r="MII100" s="42"/>
      <c r="MIJ100" s="42"/>
      <c r="MIK100" s="42"/>
      <c r="MIL100" s="42"/>
      <c r="MIM100" s="42"/>
      <c r="MIN100" s="42"/>
      <c r="MIO100" s="42"/>
      <c r="MIP100" s="42"/>
      <c r="MIQ100" s="42"/>
      <c r="MIR100" s="42"/>
      <c r="MIS100" s="42"/>
      <c r="MIT100" s="42"/>
      <c r="MIU100" s="42"/>
      <c r="MIV100" s="42"/>
      <c r="MIW100" s="42"/>
      <c r="MIX100" s="42"/>
      <c r="MIY100" s="42"/>
      <c r="MIZ100" s="42"/>
      <c r="MJA100" s="42"/>
      <c r="MJB100" s="42"/>
      <c r="MJC100" s="42"/>
      <c r="MJD100" s="42"/>
      <c r="MJE100" s="42"/>
      <c r="MJF100" s="42"/>
      <c r="MJG100" s="42"/>
      <c r="MJH100" s="42"/>
      <c r="MJI100" s="42"/>
      <c r="MJJ100" s="42"/>
      <c r="MJK100" s="42"/>
      <c r="MJL100" s="42"/>
      <c r="MJM100" s="42"/>
      <c r="MJN100" s="42"/>
      <c r="MJO100" s="42"/>
      <c r="MJP100" s="42"/>
      <c r="MJQ100" s="42"/>
      <c r="MJR100" s="42"/>
      <c r="MJS100" s="42"/>
      <c r="MJT100" s="42"/>
      <c r="MJU100" s="42"/>
      <c r="MJV100" s="42"/>
      <c r="MJW100" s="42"/>
      <c r="MJX100" s="42"/>
      <c r="MJY100" s="42"/>
      <c r="MJZ100" s="42"/>
      <c r="MKA100" s="42"/>
      <c r="MKB100" s="42"/>
      <c r="MKC100" s="42"/>
      <c r="MKD100" s="42"/>
      <c r="MKE100" s="42"/>
      <c r="MKF100" s="42"/>
      <c r="MKG100" s="42"/>
      <c r="MKH100" s="42"/>
      <c r="MKI100" s="42"/>
      <c r="MKJ100" s="42"/>
      <c r="MKK100" s="42"/>
      <c r="MKL100" s="42"/>
      <c r="MKM100" s="42"/>
      <c r="MKN100" s="42"/>
      <c r="MKO100" s="42"/>
      <c r="MKP100" s="42"/>
      <c r="MKQ100" s="42"/>
      <c r="MKR100" s="42"/>
      <c r="MKS100" s="42"/>
      <c r="MKT100" s="42"/>
      <c r="MKU100" s="42"/>
      <c r="MKV100" s="42"/>
      <c r="MKW100" s="42"/>
      <c r="MKX100" s="42"/>
      <c r="MKY100" s="42"/>
      <c r="MKZ100" s="42"/>
      <c r="MLA100" s="42"/>
      <c r="MLB100" s="42"/>
      <c r="MLC100" s="42"/>
      <c r="MLD100" s="42"/>
      <c r="MLE100" s="42"/>
      <c r="MLF100" s="42"/>
      <c r="MLG100" s="42"/>
      <c r="MLH100" s="42"/>
      <c r="MLI100" s="42"/>
      <c r="MLJ100" s="42"/>
      <c r="MLK100" s="42"/>
      <c r="MLL100" s="42"/>
      <c r="MLM100" s="42"/>
      <c r="MLN100" s="42"/>
      <c r="MLO100" s="42"/>
      <c r="MLP100" s="42"/>
      <c r="MLQ100" s="42"/>
      <c r="MLR100" s="42"/>
      <c r="MLS100" s="42"/>
      <c r="MLT100" s="42"/>
      <c r="MLU100" s="42"/>
      <c r="MLV100" s="42"/>
      <c r="MLW100" s="42"/>
      <c r="MLX100" s="42"/>
      <c r="MLY100" s="42"/>
      <c r="MLZ100" s="42"/>
      <c r="MMA100" s="42"/>
      <c r="MMB100" s="42"/>
      <c r="MMC100" s="42"/>
      <c r="MMD100" s="42"/>
      <c r="MME100" s="42"/>
      <c r="MMF100" s="42"/>
      <c r="MMG100" s="42"/>
      <c r="MMH100" s="42"/>
      <c r="MMI100" s="42"/>
      <c r="MMJ100" s="42"/>
      <c r="MMK100" s="42"/>
      <c r="MML100" s="42"/>
      <c r="MMM100" s="42"/>
      <c r="MMN100" s="42"/>
      <c r="MMO100" s="42"/>
      <c r="MMP100" s="42"/>
      <c r="MMQ100" s="42"/>
      <c r="MMR100" s="42"/>
      <c r="MMS100" s="42"/>
      <c r="MMT100" s="42"/>
      <c r="MMU100" s="42"/>
      <c r="MMV100" s="42"/>
      <c r="MMW100" s="42"/>
      <c r="MMX100" s="42"/>
      <c r="MMY100" s="42"/>
      <c r="MMZ100" s="42"/>
      <c r="MNA100" s="42"/>
      <c r="MNB100" s="42"/>
      <c r="MNC100" s="42"/>
      <c r="MND100" s="42"/>
      <c r="MNE100" s="42"/>
      <c r="MNF100" s="42"/>
      <c r="MNG100" s="42"/>
      <c r="MNH100" s="42"/>
      <c r="MNI100" s="42"/>
      <c r="MNJ100" s="42"/>
      <c r="MNK100" s="42"/>
      <c r="MNL100" s="42"/>
      <c r="MNM100" s="42"/>
      <c r="MNN100" s="42"/>
      <c r="MNO100" s="42"/>
      <c r="MNP100" s="42"/>
      <c r="MNQ100" s="42"/>
      <c r="MNR100" s="42"/>
      <c r="MNS100" s="42"/>
      <c r="MNT100" s="42"/>
      <c r="MNU100" s="42"/>
      <c r="MNV100" s="42"/>
      <c r="MNW100" s="42"/>
      <c r="MNX100" s="42"/>
      <c r="MNY100" s="42"/>
      <c r="MNZ100" s="42"/>
      <c r="MOA100" s="42"/>
      <c r="MOB100" s="42"/>
      <c r="MOC100" s="42"/>
      <c r="MOD100" s="42"/>
      <c r="MOE100" s="42"/>
      <c r="MOF100" s="42"/>
      <c r="MOG100" s="42"/>
      <c r="MOH100" s="42"/>
      <c r="MOI100" s="42"/>
      <c r="MOJ100" s="42"/>
      <c r="MOK100" s="42"/>
      <c r="MOL100" s="42"/>
      <c r="MOM100" s="42"/>
      <c r="MON100" s="42"/>
      <c r="MOO100" s="42"/>
      <c r="MOP100" s="42"/>
      <c r="MOQ100" s="42"/>
      <c r="MOR100" s="42"/>
      <c r="MOS100" s="42"/>
      <c r="MOT100" s="42"/>
      <c r="MOU100" s="42"/>
      <c r="MOV100" s="42"/>
      <c r="MOW100" s="42"/>
      <c r="MOX100" s="42"/>
      <c r="MOY100" s="42"/>
      <c r="MOZ100" s="42"/>
      <c r="MPA100" s="42"/>
      <c r="MPB100" s="42"/>
      <c r="MPC100" s="42"/>
      <c r="MPD100" s="42"/>
      <c r="MPE100" s="42"/>
      <c r="MPF100" s="42"/>
      <c r="MPG100" s="42"/>
      <c r="MPH100" s="42"/>
      <c r="MPI100" s="42"/>
      <c r="MPJ100" s="42"/>
      <c r="MPK100" s="42"/>
      <c r="MPL100" s="42"/>
      <c r="MPM100" s="42"/>
      <c r="MPN100" s="42"/>
      <c r="MPO100" s="42"/>
      <c r="MPP100" s="42"/>
      <c r="MPQ100" s="42"/>
      <c r="MPR100" s="42"/>
      <c r="MPS100" s="42"/>
      <c r="MPT100" s="42"/>
      <c r="MPU100" s="42"/>
      <c r="MPV100" s="42"/>
      <c r="MPW100" s="42"/>
      <c r="MPX100" s="42"/>
      <c r="MPY100" s="42"/>
      <c r="MPZ100" s="42"/>
      <c r="MQA100" s="42"/>
      <c r="MQB100" s="42"/>
      <c r="MQC100" s="42"/>
      <c r="MQD100" s="42"/>
      <c r="MQE100" s="42"/>
      <c r="MQF100" s="42"/>
      <c r="MQG100" s="42"/>
      <c r="MQH100" s="42"/>
      <c r="MQI100" s="42"/>
      <c r="MQJ100" s="42"/>
      <c r="MQK100" s="42"/>
      <c r="MQL100" s="42"/>
      <c r="MQM100" s="42"/>
      <c r="MQN100" s="42"/>
      <c r="MQO100" s="42"/>
      <c r="MQP100" s="42"/>
      <c r="MQQ100" s="42"/>
      <c r="MQR100" s="42"/>
      <c r="MQS100" s="42"/>
      <c r="MQT100" s="42"/>
      <c r="MQU100" s="42"/>
      <c r="MQV100" s="42"/>
      <c r="MQW100" s="42"/>
      <c r="MQX100" s="42"/>
      <c r="MQY100" s="42"/>
      <c r="MQZ100" s="42"/>
      <c r="MRA100" s="42"/>
      <c r="MRB100" s="42"/>
      <c r="MRC100" s="42"/>
      <c r="MRD100" s="42"/>
      <c r="MRE100" s="42"/>
      <c r="MRF100" s="42"/>
      <c r="MRG100" s="42"/>
      <c r="MRH100" s="42"/>
      <c r="MRI100" s="42"/>
      <c r="MRJ100" s="42"/>
      <c r="MRK100" s="42"/>
      <c r="MRL100" s="42"/>
      <c r="MRM100" s="42"/>
      <c r="MRN100" s="42"/>
      <c r="MRO100" s="42"/>
      <c r="MRP100" s="42"/>
      <c r="MRQ100" s="42"/>
      <c r="MRR100" s="42"/>
      <c r="MRS100" s="42"/>
      <c r="MRT100" s="42"/>
      <c r="MRU100" s="42"/>
      <c r="MRV100" s="42"/>
      <c r="MRW100" s="42"/>
      <c r="MRX100" s="42"/>
      <c r="MRY100" s="42"/>
      <c r="MRZ100" s="42"/>
      <c r="MSA100" s="42"/>
      <c r="MSB100" s="42"/>
      <c r="MSC100" s="42"/>
      <c r="MSD100" s="42"/>
      <c r="MSE100" s="42"/>
      <c r="MSF100" s="42"/>
      <c r="MSG100" s="42"/>
      <c r="MSH100" s="42"/>
      <c r="MSI100" s="42"/>
      <c r="MSJ100" s="42"/>
      <c r="MSK100" s="42"/>
      <c r="MSL100" s="42"/>
      <c r="MSM100" s="42"/>
      <c r="MSN100" s="42"/>
      <c r="MSO100" s="42"/>
      <c r="MSP100" s="42"/>
      <c r="MSQ100" s="42"/>
      <c r="MSR100" s="42"/>
      <c r="MSS100" s="42"/>
      <c r="MST100" s="42"/>
      <c r="MSU100" s="42"/>
      <c r="MSV100" s="42"/>
      <c r="MSW100" s="42"/>
      <c r="MSX100" s="42"/>
      <c r="MSY100" s="42"/>
      <c r="MSZ100" s="42"/>
      <c r="MTA100" s="42"/>
      <c r="MTB100" s="42"/>
      <c r="MTC100" s="42"/>
      <c r="MTD100" s="42"/>
      <c r="MTE100" s="42"/>
      <c r="MTF100" s="42"/>
      <c r="MTG100" s="42"/>
      <c r="MTH100" s="42"/>
      <c r="MTI100" s="42"/>
      <c r="MTJ100" s="42"/>
      <c r="MTK100" s="42"/>
      <c r="MTL100" s="42"/>
      <c r="MTM100" s="42"/>
      <c r="MTN100" s="42"/>
      <c r="MTO100" s="42"/>
      <c r="MTP100" s="42"/>
      <c r="MTQ100" s="42"/>
      <c r="MTR100" s="42"/>
      <c r="MTS100" s="42"/>
      <c r="MTT100" s="42"/>
      <c r="MTU100" s="42"/>
      <c r="MTV100" s="42"/>
      <c r="MTW100" s="42"/>
      <c r="MTX100" s="42"/>
      <c r="MTY100" s="42"/>
      <c r="MTZ100" s="42"/>
      <c r="MUA100" s="42"/>
      <c r="MUB100" s="42"/>
      <c r="MUC100" s="42"/>
      <c r="MUD100" s="42"/>
      <c r="MUE100" s="42"/>
      <c r="MUF100" s="42"/>
      <c r="MUG100" s="42"/>
      <c r="MUH100" s="42"/>
      <c r="MUI100" s="42"/>
      <c r="MUJ100" s="42"/>
      <c r="MUK100" s="42"/>
      <c r="MUL100" s="42"/>
      <c r="MUM100" s="42"/>
      <c r="MUN100" s="42"/>
      <c r="MUO100" s="42"/>
      <c r="MUP100" s="42"/>
      <c r="MUQ100" s="42"/>
      <c r="MUR100" s="42"/>
      <c r="MUS100" s="42"/>
      <c r="MUT100" s="42"/>
      <c r="MUU100" s="42"/>
      <c r="MUV100" s="42"/>
      <c r="MUW100" s="42"/>
      <c r="MUX100" s="42"/>
      <c r="MUY100" s="42"/>
      <c r="MUZ100" s="42"/>
      <c r="MVA100" s="42"/>
      <c r="MVB100" s="42"/>
      <c r="MVC100" s="42"/>
      <c r="MVD100" s="42"/>
      <c r="MVE100" s="42"/>
      <c r="MVF100" s="42"/>
      <c r="MVG100" s="42"/>
      <c r="MVH100" s="42"/>
      <c r="MVI100" s="42"/>
      <c r="MVJ100" s="42"/>
      <c r="MVK100" s="42"/>
      <c r="MVL100" s="42"/>
      <c r="MVM100" s="42"/>
      <c r="MVN100" s="42"/>
      <c r="MVO100" s="42"/>
      <c r="MVP100" s="42"/>
      <c r="MVQ100" s="42"/>
      <c r="MVR100" s="42"/>
      <c r="MVS100" s="42"/>
      <c r="MVT100" s="42"/>
      <c r="MVU100" s="42"/>
      <c r="MVV100" s="42"/>
      <c r="MVW100" s="42"/>
      <c r="MVX100" s="42"/>
      <c r="MVY100" s="42"/>
      <c r="MVZ100" s="42"/>
      <c r="MWA100" s="42"/>
      <c r="MWB100" s="42"/>
      <c r="MWC100" s="42"/>
      <c r="MWD100" s="42"/>
      <c r="MWE100" s="42"/>
      <c r="MWF100" s="42"/>
      <c r="MWG100" s="42"/>
      <c r="MWH100" s="42"/>
      <c r="MWI100" s="42"/>
      <c r="MWJ100" s="42"/>
      <c r="MWK100" s="42"/>
      <c r="MWL100" s="42"/>
      <c r="MWM100" s="42"/>
      <c r="MWN100" s="42"/>
      <c r="MWO100" s="42"/>
      <c r="MWP100" s="42"/>
      <c r="MWQ100" s="42"/>
      <c r="MWR100" s="42"/>
      <c r="MWS100" s="42"/>
      <c r="MWT100" s="42"/>
      <c r="MWU100" s="42"/>
      <c r="MWV100" s="42"/>
      <c r="MWW100" s="42"/>
      <c r="MWX100" s="42"/>
      <c r="MWY100" s="42"/>
      <c r="MWZ100" s="42"/>
      <c r="MXA100" s="42"/>
      <c r="MXB100" s="42"/>
      <c r="MXC100" s="42"/>
      <c r="MXD100" s="42"/>
      <c r="MXE100" s="42"/>
      <c r="MXF100" s="42"/>
      <c r="MXG100" s="42"/>
      <c r="MXH100" s="42"/>
      <c r="MXI100" s="42"/>
      <c r="MXJ100" s="42"/>
      <c r="MXK100" s="42"/>
      <c r="MXL100" s="42"/>
      <c r="MXM100" s="42"/>
      <c r="MXN100" s="42"/>
      <c r="MXO100" s="42"/>
      <c r="MXP100" s="42"/>
      <c r="MXQ100" s="42"/>
      <c r="MXR100" s="42"/>
      <c r="MXS100" s="42"/>
      <c r="MXT100" s="42"/>
      <c r="MXU100" s="42"/>
      <c r="MXV100" s="42"/>
      <c r="MXW100" s="42"/>
      <c r="MXX100" s="42"/>
      <c r="MXY100" s="42"/>
      <c r="MXZ100" s="42"/>
      <c r="MYA100" s="42"/>
      <c r="MYB100" s="42"/>
      <c r="MYC100" s="42"/>
      <c r="MYD100" s="42"/>
      <c r="MYE100" s="42"/>
      <c r="MYF100" s="42"/>
      <c r="MYG100" s="42"/>
      <c r="MYH100" s="42"/>
      <c r="MYI100" s="42"/>
      <c r="MYJ100" s="42"/>
      <c r="MYK100" s="42"/>
      <c r="MYL100" s="42"/>
      <c r="MYM100" s="42"/>
      <c r="MYN100" s="42"/>
      <c r="MYO100" s="42"/>
      <c r="MYP100" s="42"/>
      <c r="MYQ100" s="42"/>
      <c r="MYR100" s="42"/>
      <c r="MYS100" s="42"/>
      <c r="MYT100" s="42"/>
      <c r="MYU100" s="42"/>
      <c r="MYV100" s="42"/>
      <c r="MYW100" s="42"/>
      <c r="MYX100" s="42"/>
      <c r="MYY100" s="42"/>
      <c r="MYZ100" s="42"/>
      <c r="MZA100" s="42"/>
      <c r="MZB100" s="42"/>
      <c r="MZC100" s="42"/>
      <c r="MZD100" s="42"/>
      <c r="MZE100" s="42"/>
      <c r="MZF100" s="42"/>
      <c r="MZG100" s="42"/>
      <c r="MZH100" s="42"/>
      <c r="MZI100" s="42"/>
      <c r="MZJ100" s="42"/>
      <c r="MZK100" s="42"/>
      <c r="MZL100" s="42"/>
      <c r="MZM100" s="42"/>
      <c r="MZN100" s="42"/>
      <c r="MZO100" s="42"/>
      <c r="MZP100" s="42"/>
      <c r="MZQ100" s="42"/>
      <c r="MZR100" s="42"/>
      <c r="MZS100" s="42"/>
      <c r="MZT100" s="42"/>
      <c r="MZU100" s="42"/>
      <c r="MZV100" s="42"/>
      <c r="MZW100" s="42"/>
      <c r="MZX100" s="42"/>
      <c r="MZY100" s="42"/>
      <c r="MZZ100" s="42"/>
      <c r="NAA100" s="42"/>
      <c r="NAB100" s="42"/>
      <c r="NAC100" s="42"/>
      <c r="NAD100" s="42"/>
      <c r="NAE100" s="42"/>
      <c r="NAF100" s="42"/>
      <c r="NAG100" s="42"/>
      <c r="NAH100" s="42"/>
      <c r="NAI100" s="42"/>
      <c r="NAJ100" s="42"/>
      <c r="NAK100" s="42"/>
      <c r="NAL100" s="42"/>
      <c r="NAM100" s="42"/>
      <c r="NAN100" s="42"/>
      <c r="NAO100" s="42"/>
      <c r="NAP100" s="42"/>
      <c r="NAQ100" s="42"/>
      <c r="NAR100" s="42"/>
      <c r="NAS100" s="42"/>
      <c r="NAT100" s="42"/>
      <c r="NAU100" s="42"/>
      <c r="NAV100" s="42"/>
      <c r="NAW100" s="42"/>
      <c r="NAX100" s="42"/>
      <c r="NAY100" s="42"/>
      <c r="NAZ100" s="42"/>
      <c r="NBA100" s="42"/>
      <c r="NBB100" s="42"/>
      <c r="NBC100" s="42"/>
      <c r="NBD100" s="42"/>
      <c r="NBE100" s="42"/>
      <c r="NBF100" s="42"/>
      <c r="NBG100" s="42"/>
      <c r="NBH100" s="42"/>
      <c r="NBI100" s="42"/>
      <c r="NBJ100" s="42"/>
      <c r="NBK100" s="42"/>
      <c r="NBL100" s="42"/>
      <c r="NBM100" s="42"/>
      <c r="NBN100" s="42"/>
      <c r="NBO100" s="42"/>
      <c r="NBP100" s="42"/>
      <c r="NBQ100" s="42"/>
      <c r="NBR100" s="42"/>
      <c r="NBS100" s="42"/>
      <c r="NBT100" s="42"/>
      <c r="NBU100" s="42"/>
      <c r="NBV100" s="42"/>
      <c r="NBW100" s="42"/>
      <c r="NBX100" s="42"/>
      <c r="NBY100" s="42"/>
      <c r="NBZ100" s="42"/>
      <c r="NCA100" s="42"/>
      <c r="NCB100" s="42"/>
      <c r="NCC100" s="42"/>
      <c r="NCD100" s="42"/>
      <c r="NCE100" s="42"/>
      <c r="NCF100" s="42"/>
      <c r="NCG100" s="42"/>
      <c r="NCH100" s="42"/>
      <c r="NCI100" s="42"/>
      <c r="NCJ100" s="42"/>
      <c r="NCK100" s="42"/>
      <c r="NCL100" s="42"/>
      <c r="NCM100" s="42"/>
      <c r="NCN100" s="42"/>
      <c r="NCO100" s="42"/>
      <c r="NCP100" s="42"/>
      <c r="NCQ100" s="42"/>
      <c r="NCR100" s="42"/>
      <c r="NCS100" s="42"/>
      <c r="NCT100" s="42"/>
      <c r="NCU100" s="42"/>
      <c r="NCV100" s="42"/>
      <c r="NCW100" s="42"/>
      <c r="NCX100" s="42"/>
      <c r="NCY100" s="42"/>
      <c r="NCZ100" s="42"/>
      <c r="NDA100" s="42"/>
      <c r="NDB100" s="42"/>
      <c r="NDC100" s="42"/>
      <c r="NDD100" s="42"/>
      <c r="NDE100" s="42"/>
      <c r="NDF100" s="42"/>
      <c r="NDG100" s="42"/>
      <c r="NDH100" s="42"/>
      <c r="NDI100" s="42"/>
      <c r="NDJ100" s="42"/>
      <c r="NDK100" s="42"/>
      <c r="NDL100" s="42"/>
      <c r="NDM100" s="42"/>
      <c r="NDN100" s="42"/>
      <c r="NDO100" s="42"/>
      <c r="NDP100" s="42"/>
      <c r="NDQ100" s="42"/>
      <c r="NDR100" s="42"/>
      <c r="NDS100" s="42"/>
      <c r="NDT100" s="42"/>
      <c r="NDU100" s="42"/>
      <c r="NDV100" s="42"/>
      <c r="NDW100" s="42"/>
      <c r="NDX100" s="42"/>
      <c r="NDY100" s="42"/>
      <c r="NDZ100" s="42"/>
      <c r="NEA100" s="42"/>
      <c r="NEB100" s="42"/>
      <c r="NEC100" s="42"/>
      <c r="NED100" s="42"/>
      <c r="NEE100" s="42"/>
      <c r="NEF100" s="42"/>
      <c r="NEG100" s="42"/>
      <c r="NEH100" s="42"/>
      <c r="NEI100" s="42"/>
      <c r="NEJ100" s="42"/>
      <c r="NEK100" s="42"/>
      <c r="NEL100" s="42"/>
      <c r="NEM100" s="42"/>
      <c r="NEN100" s="42"/>
      <c r="NEO100" s="42"/>
      <c r="NEP100" s="42"/>
      <c r="NEQ100" s="42"/>
      <c r="NER100" s="42"/>
      <c r="NES100" s="42"/>
      <c r="NET100" s="42"/>
      <c r="NEU100" s="42"/>
      <c r="NEV100" s="42"/>
      <c r="NEW100" s="42"/>
      <c r="NEX100" s="42"/>
      <c r="NEY100" s="42"/>
      <c r="NEZ100" s="42"/>
      <c r="NFA100" s="42"/>
      <c r="NFB100" s="42"/>
      <c r="NFC100" s="42"/>
      <c r="NFD100" s="42"/>
      <c r="NFE100" s="42"/>
      <c r="NFF100" s="42"/>
      <c r="NFG100" s="42"/>
      <c r="NFH100" s="42"/>
      <c r="NFI100" s="42"/>
      <c r="NFJ100" s="42"/>
      <c r="NFK100" s="42"/>
      <c r="NFL100" s="42"/>
      <c r="NFM100" s="42"/>
      <c r="NFN100" s="42"/>
      <c r="NFO100" s="42"/>
      <c r="NFP100" s="42"/>
      <c r="NFQ100" s="42"/>
      <c r="NFR100" s="42"/>
      <c r="NFS100" s="42"/>
      <c r="NFT100" s="42"/>
      <c r="NFU100" s="42"/>
      <c r="NFV100" s="42"/>
      <c r="NFW100" s="42"/>
      <c r="NFX100" s="42"/>
      <c r="NFY100" s="42"/>
      <c r="NFZ100" s="42"/>
      <c r="NGA100" s="42"/>
      <c r="NGB100" s="42"/>
      <c r="NGC100" s="42"/>
      <c r="NGD100" s="42"/>
      <c r="NGE100" s="42"/>
      <c r="NGF100" s="42"/>
      <c r="NGG100" s="42"/>
      <c r="NGH100" s="42"/>
      <c r="NGI100" s="42"/>
      <c r="NGJ100" s="42"/>
      <c r="NGK100" s="42"/>
      <c r="NGL100" s="42"/>
      <c r="NGM100" s="42"/>
      <c r="NGN100" s="42"/>
      <c r="NGO100" s="42"/>
      <c r="NGP100" s="42"/>
      <c r="NGQ100" s="42"/>
      <c r="NGR100" s="42"/>
      <c r="NGS100" s="42"/>
      <c r="NGT100" s="42"/>
      <c r="NGU100" s="42"/>
      <c r="NGV100" s="42"/>
      <c r="NGW100" s="42"/>
      <c r="NGX100" s="42"/>
      <c r="NGY100" s="42"/>
      <c r="NGZ100" s="42"/>
      <c r="NHA100" s="42"/>
      <c r="NHB100" s="42"/>
      <c r="NHC100" s="42"/>
      <c r="NHD100" s="42"/>
      <c r="NHE100" s="42"/>
      <c r="NHF100" s="42"/>
      <c r="NHG100" s="42"/>
      <c r="NHH100" s="42"/>
      <c r="NHI100" s="42"/>
      <c r="NHJ100" s="42"/>
      <c r="NHK100" s="42"/>
      <c r="NHL100" s="42"/>
      <c r="NHM100" s="42"/>
      <c r="NHN100" s="42"/>
      <c r="NHO100" s="42"/>
      <c r="NHP100" s="42"/>
      <c r="NHQ100" s="42"/>
      <c r="NHR100" s="42"/>
      <c r="NHS100" s="42"/>
      <c r="NHT100" s="42"/>
      <c r="NHU100" s="42"/>
      <c r="NHV100" s="42"/>
      <c r="NHW100" s="42"/>
      <c r="NHX100" s="42"/>
      <c r="NHY100" s="42"/>
      <c r="NHZ100" s="42"/>
      <c r="NIA100" s="42"/>
      <c r="NIB100" s="42"/>
      <c r="NIC100" s="42"/>
      <c r="NID100" s="42"/>
      <c r="NIE100" s="42"/>
      <c r="NIF100" s="42"/>
      <c r="NIG100" s="42"/>
      <c r="NIH100" s="42"/>
      <c r="NII100" s="42"/>
      <c r="NIJ100" s="42"/>
      <c r="NIK100" s="42"/>
      <c r="NIL100" s="42"/>
      <c r="NIM100" s="42"/>
      <c r="NIN100" s="42"/>
      <c r="NIO100" s="42"/>
      <c r="NIP100" s="42"/>
      <c r="NIQ100" s="42"/>
      <c r="NIR100" s="42"/>
      <c r="NIS100" s="42"/>
      <c r="NIT100" s="42"/>
      <c r="NIU100" s="42"/>
      <c r="NIV100" s="42"/>
      <c r="NIW100" s="42"/>
      <c r="NIX100" s="42"/>
      <c r="NIY100" s="42"/>
      <c r="NIZ100" s="42"/>
      <c r="NJA100" s="42"/>
      <c r="NJB100" s="42"/>
      <c r="NJC100" s="42"/>
      <c r="NJD100" s="42"/>
      <c r="NJE100" s="42"/>
      <c r="NJF100" s="42"/>
      <c r="NJG100" s="42"/>
      <c r="NJH100" s="42"/>
      <c r="NJI100" s="42"/>
      <c r="NJJ100" s="42"/>
      <c r="NJK100" s="42"/>
      <c r="NJL100" s="42"/>
      <c r="NJM100" s="42"/>
      <c r="NJN100" s="42"/>
      <c r="NJO100" s="42"/>
      <c r="NJP100" s="42"/>
      <c r="NJQ100" s="42"/>
      <c r="NJR100" s="42"/>
      <c r="NJS100" s="42"/>
      <c r="NJT100" s="42"/>
      <c r="NJU100" s="42"/>
      <c r="NJV100" s="42"/>
      <c r="NJW100" s="42"/>
      <c r="NJX100" s="42"/>
      <c r="NJY100" s="42"/>
      <c r="NJZ100" s="42"/>
      <c r="NKA100" s="42"/>
      <c r="NKB100" s="42"/>
      <c r="NKC100" s="42"/>
      <c r="NKD100" s="42"/>
      <c r="NKE100" s="42"/>
      <c r="NKF100" s="42"/>
      <c r="NKG100" s="42"/>
      <c r="NKH100" s="42"/>
      <c r="NKI100" s="42"/>
      <c r="NKJ100" s="42"/>
      <c r="NKK100" s="42"/>
      <c r="NKL100" s="42"/>
      <c r="NKM100" s="42"/>
      <c r="NKN100" s="42"/>
      <c r="NKO100" s="42"/>
      <c r="NKP100" s="42"/>
      <c r="NKQ100" s="42"/>
      <c r="NKR100" s="42"/>
      <c r="NKS100" s="42"/>
      <c r="NKT100" s="42"/>
      <c r="NKU100" s="42"/>
      <c r="NKV100" s="42"/>
      <c r="NKW100" s="42"/>
      <c r="NKX100" s="42"/>
      <c r="NKY100" s="42"/>
      <c r="NKZ100" s="42"/>
      <c r="NLA100" s="42"/>
      <c r="NLB100" s="42"/>
      <c r="NLC100" s="42"/>
      <c r="NLD100" s="42"/>
      <c r="NLE100" s="42"/>
      <c r="NLF100" s="42"/>
      <c r="NLG100" s="42"/>
      <c r="NLH100" s="42"/>
      <c r="NLI100" s="42"/>
      <c r="NLJ100" s="42"/>
      <c r="NLK100" s="42"/>
      <c r="NLL100" s="42"/>
      <c r="NLM100" s="42"/>
      <c r="NLN100" s="42"/>
      <c r="NLO100" s="42"/>
      <c r="NLP100" s="42"/>
      <c r="NLQ100" s="42"/>
      <c r="NLR100" s="42"/>
      <c r="NLS100" s="42"/>
      <c r="NLT100" s="42"/>
      <c r="NLU100" s="42"/>
      <c r="NLV100" s="42"/>
      <c r="NLW100" s="42"/>
      <c r="NLX100" s="42"/>
      <c r="NLY100" s="42"/>
      <c r="NLZ100" s="42"/>
      <c r="NMA100" s="42"/>
      <c r="NMB100" s="42"/>
      <c r="NMC100" s="42"/>
      <c r="NMD100" s="42"/>
      <c r="NME100" s="42"/>
      <c r="NMF100" s="42"/>
      <c r="NMG100" s="42"/>
      <c r="NMH100" s="42"/>
      <c r="NMI100" s="42"/>
      <c r="NMJ100" s="42"/>
      <c r="NMK100" s="42"/>
      <c r="NML100" s="42"/>
      <c r="NMM100" s="42"/>
      <c r="NMN100" s="42"/>
      <c r="NMO100" s="42"/>
      <c r="NMP100" s="42"/>
      <c r="NMQ100" s="42"/>
      <c r="NMR100" s="42"/>
      <c r="NMS100" s="42"/>
      <c r="NMT100" s="42"/>
      <c r="NMU100" s="42"/>
      <c r="NMV100" s="42"/>
      <c r="NMW100" s="42"/>
      <c r="NMX100" s="42"/>
      <c r="NMY100" s="42"/>
      <c r="NMZ100" s="42"/>
      <c r="NNA100" s="42"/>
      <c r="NNB100" s="42"/>
      <c r="NNC100" s="42"/>
      <c r="NND100" s="42"/>
      <c r="NNE100" s="42"/>
      <c r="NNF100" s="42"/>
      <c r="NNG100" s="42"/>
      <c r="NNH100" s="42"/>
      <c r="NNI100" s="42"/>
      <c r="NNJ100" s="42"/>
      <c r="NNK100" s="42"/>
      <c r="NNL100" s="42"/>
      <c r="NNM100" s="42"/>
      <c r="NNN100" s="42"/>
      <c r="NNO100" s="42"/>
      <c r="NNP100" s="42"/>
      <c r="NNQ100" s="42"/>
      <c r="NNR100" s="42"/>
      <c r="NNS100" s="42"/>
      <c r="NNT100" s="42"/>
      <c r="NNU100" s="42"/>
      <c r="NNV100" s="42"/>
      <c r="NNW100" s="42"/>
      <c r="NNX100" s="42"/>
      <c r="NNY100" s="42"/>
      <c r="NNZ100" s="42"/>
      <c r="NOA100" s="42"/>
      <c r="NOB100" s="42"/>
      <c r="NOC100" s="42"/>
      <c r="NOD100" s="42"/>
      <c r="NOE100" s="42"/>
      <c r="NOF100" s="42"/>
      <c r="NOG100" s="42"/>
      <c r="NOH100" s="42"/>
      <c r="NOI100" s="42"/>
      <c r="NOJ100" s="42"/>
      <c r="NOK100" s="42"/>
      <c r="NOL100" s="42"/>
      <c r="NOM100" s="42"/>
      <c r="NON100" s="42"/>
      <c r="NOO100" s="42"/>
      <c r="NOP100" s="42"/>
      <c r="NOQ100" s="42"/>
      <c r="NOR100" s="42"/>
      <c r="NOS100" s="42"/>
      <c r="NOT100" s="42"/>
      <c r="NOU100" s="42"/>
      <c r="NOV100" s="42"/>
      <c r="NOW100" s="42"/>
      <c r="NOX100" s="42"/>
      <c r="NOY100" s="42"/>
      <c r="NOZ100" s="42"/>
      <c r="NPA100" s="42"/>
      <c r="NPB100" s="42"/>
      <c r="NPC100" s="42"/>
      <c r="NPD100" s="42"/>
      <c r="NPE100" s="42"/>
      <c r="NPF100" s="42"/>
      <c r="NPG100" s="42"/>
      <c r="NPH100" s="42"/>
      <c r="NPI100" s="42"/>
      <c r="NPJ100" s="42"/>
      <c r="NPK100" s="42"/>
      <c r="NPL100" s="42"/>
      <c r="NPM100" s="42"/>
      <c r="NPN100" s="42"/>
      <c r="NPO100" s="42"/>
      <c r="NPP100" s="42"/>
      <c r="NPQ100" s="42"/>
      <c r="NPR100" s="42"/>
      <c r="NPS100" s="42"/>
      <c r="NPT100" s="42"/>
      <c r="NPU100" s="42"/>
      <c r="NPV100" s="42"/>
      <c r="NPW100" s="42"/>
      <c r="NPX100" s="42"/>
      <c r="NPY100" s="42"/>
      <c r="NPZ100" s="42"/>
      <c r="NQA100" s="42"/>
      <c r="NQB100" s="42"/>
      <c r="NQC100" s="42"/>
      <c r="NQD100" s="42"/>
      <c r="NQE100" s="42"/>
      <c r="NQF100" s="42"/>
      <c r="NQG100" s="42"/>
      <c r="NQH100" s="42"/>
      <c r="NQI100" s="42"/>
      <c r="NQJ100" s="42"/>
      <c r="NQK100" s="42"/>
      <c r="NQL100" s="42"/>
      <c r="NQM100" s="42"/>
      <c r="NQN100" s="42"/>
      <c r="NQO100" s="42"/>
      <c r="NQP100" s="42"/>
      <c r="NQQ100" s="42"/>
      <c r="NQR100" s="42"/>
      <c r="NQS100" s="42"/>
      <c r="NQT100" s="42"/>
      <c r="NQU100" s="42"/>
      <c r="NQV100" s="42"/>
      <c r="NQW100" s="42"/>
      <c r="NQX100" s="42"/>
      <c r="NQY100" s="42"/>
      <c r="NQZ100" s="42"/>
      <c r="NRA100" s="42"/>
      <c r="NRB100" s="42"/>
      <c r="NRC100" s="42"/>
      <c r="NRD100" s="42"/>
      <c r="NRE100" s="42"/>
      <c r="NRF100" s="42"/>
      <c r="NRG100" s="42"/>
      <c r="NRH100" s="42"/>
      <c r="NRI100" s="42"/>
      <c r="NRJ100" s="42"/>
      <c r="NRK100" s="42"/>
      <c r="NRL100" s="42"/>
      <c r="NRM100" s="42"/>
      <c r="NRN100" s="42"/>
      <c r="NRO100" s="42"/>
      <c r="NRP100" s="42"/>
      <c r="NRQ100" s="42"/>
      <c r="NRR100" s="42"/>
      <c r="NRS100" s="42"/>
      <c r="NRT100" s="42"/>
      <c r="NRU100" s="42"/>
      <c r="NRV100" s="42"/>
      <c r="NRW100" s="42"/>
      <c r="NRX100" s="42"/>
      <c r="NRY100" s="42"/>
      <c r="NRZ100" s="42"/>
      <c r="NSA100" s="42"/>
      <c r="NSB100" s="42"/>
      <c r="NSC100" s="42"/>
      <c r="NSD100" s="42"/>
      <c r="NSE100" s="42"/>
      <c r="NSF100" s="42"/>
      <c r="NSG100" s="42"/>
      <c r="NSH100" s="42"/>
      <c r="NSI100" s="42"/>
      <c r="NSJ100" s="42"/>
      <c r="NSK100" s="42"/>
      <c r="NSL100" s="42"/>
      <c r="NSM100" s="42"/>
      <c r="NSN100" s="42"/>
      <c r="NSO100" s="42"/>
      <c r="NSP100" s="42"/>
      <c r="NSQ100" s="42"/>
      <c r="NSR100" s="42"/>
      <c r="NSS100" s="42"/>
      <c r="NST100" s="42"/>
      <c r="NSU100" s="42"/>
      <c r="NSV100" s="42"/>
      <c r="NSW100" s="42"/>
      <c r="NSX100" s="42"/>
      <c r="NSY100" s="42"/>
      <c r="NSZ100" s="42"/>
      <c r="NTA100" s="42"/>
      <c r="NTB100" s="42"/>
      <c r="NTC100" s="42"/>
      <c r="NTD100" s="42"/>
      <c r="NTE100" s="42"/>
      <c r="NTF100" s="42"/>
      <c r="NTG100" s="42"/>
      <c r="NTH100" s="42"/>
      <c r="NTI100" s="42"/>
      <c r="NTJ100" s="42"/>
      <c r="NTK100" s="42"/>
      <c r="NTL100" s="42"/>
      <c r="NTM100" s="42"/>
      <c r="NTN100" s="42"/>
      <c r="NTO100" s="42"/>
      <c r="NTP100" s="42"/>
      <c r="NTQ100" s="42"/>
      <c r="NTR100" s="42"/>
      <c r="NTS100" s="42"/>
      <c r="NTT100" s="42"/>
      <c r="NTU100" s="42"/>
      <c r="NTV100" s="42"/>
      <c r="NTW100" s="42"/>
      <c r="NTX100" s="42"/>
      <c r="NTY100" s="42"/>
      <c r="NTZ100" s="42"/>
      <c r="NUA100" s="42"/>
      <c r="NUB100" s="42"/>
      <c r="NUC100" s="42"/>
      <c r="NUD100" s="42"/>
      <c r="NUE100" s="42"/>
      <c r="NUF100" s="42"/>
      <c r="NUG100" s="42"/>
      <c r="NUH100" s="42"/>
      <c r="NUI100" s="42"/>
      <c r="NUJ100" s="42"/>
      <c r="NUK100" s="42"/>
      <c r="NUL100" s="42"/>
      <c r="NUM100" s="42"/>
      <c r="NUN100" s="42"/>
      <c r="NUO100" s="42"/>
      <c r="NUP100" s="42"/>
      <c r="NUQ100" s="42"/>
      <c r="NUR100" s="42"/>
      <c r="NUS100" s="42"/>
      <c r="NUT100" s="42"/>
      <c r="NUU100" s="42"/>
      <c r="NUV100" s="42"/>
      <c r="NUW100" s="42"/>
      <c r="NUX100" s="42"/>
      <c r="NUY100" s="42"/>
      <c r="NUZ100" s="42"/>
      <c r="NVA100" s="42"/>
      <c r="NVB100" s="42"/>
      <c r="NVC100" s="42"/>
      <c r="NVD100" s="42"/>
      <c r="NVE100" s="42"/>
      <c r="NVF100" s="42"/>
      <c r="NVG100" s="42"/>
      <c r="NVH100" s="42"/>
      <c r="NVI100" s="42"/>
      <c r="NVJ100" s="42"/>
      <c r="NVK100" s="42"/>
      <c r="NVL100" s="42"/>
      <c r="NVM100" s="42"/>
      <c r="NVN100" s="42"/>
      <c r="NVO100" s="42"/>
      <c r="NVP100" s="42"/>
      <c r="NVQ100" s="42"/>
      <c r="NVR100" s="42"/>
      <c r="NVS100" s="42"/>
      <c r="NVT100" s="42"/>
      <c r="NVU100" s="42"/>
      <c r="NVV100" s="42"/>
      <c r="NVW100" s="42"/>
      <c r="NVX100" s="42"/>
      <c r="NVY100" s="42"/>
      <c r="NVZ100" s="42"/>
      <c r="NWA100" s="42"/>
      <c r="NWB100" s="42"/>
      <c r="NWC100" s="42"/>
      <c r="NWD100" s="42"/>
      <c r="NWE100" s="42"/>
      <c r="NWF100" s="42"/>
      <c r="NWG100" s="42"/>
      <c r="NWH100" s="42"/>
      <c r="NWI100" s="42"/>
      <c r="NWJ100" s="42"/>
      <c r="NWK100" s="42"/>
      <c r="NWL100" s="42"/>
      <c r="NWM100" s="42"/>
      <c r="NWN100" s="42"/>
      <c r="NWO100" s="42"/>
      <c r="NWP100" s="42"/>
      <c r="NWQ100" s="42"/>
      <c r="NWR100" s="42"/>
      <c r="NWS100" s="42"/>
      <c r="NWT100" s="42"/>
      <c r="NWU100" s="42"/>
      <c r="NWV100" s="42"/>
      <c r="NWW100" s="42"/>
      <c r="NWX100" s="42"/>
      <c r="NWY100" s="42"/>
      <c r="NWZ100" s="42"/>
      <c r="NXA100" s="42"/>
      <c r="NXB100" s="42"/>
      <c r="NXC100" s="42"/>
      <c r="NXD100" s="42"/>
      <c r="NXE100" s="42"/>
      <c r="NXF100" s="42"/>
      <c r="NXG100" s="42"/>
      <c r="NXH100" s="42"/>
      <c r="NXI100" s="42"/>
      <c r="NXJ100" s="42"/>
      <c r="NXK100" s="42"/>
      <c r="NXL100" s="42"/>
      <c r="NXM100" s="42"/>
      <c r="NXN100" s="42"/>
      <c r="NXO100" s="42"/>
      <c r="NXP100" s="42"/>
      <c r="NXQ100" s="42"/>
      <c r="NXR100" s="42"/>
      <c r="NXS100" s="42"/>
      <c r="NXT100" s="42"/>
      <c r="NXU100" s="42"/>
      <c r="NXV100" s="42"/>
      <c r="NXW100" s="42"/>
      <c r="NXX100" s="42"/>
      <c r="NXY100" s="42"/>
      <c r="NXZ100" s="42"/>
      <c r="NYA100" s="42"/>
      <c r="NYB100" s="42"/>
      <c r="NYC100" s="42"/>
      <c r="NYD100" s="42"/>
      <c r="NYE100" s="42"/>
      <c r="NYF100" s="42"/>
      <c r="NYG100" s="42"/>
      <c r="NYH100" s="42"/>
      <c r="NYI100" s="42"/>
      <c r="NYJ100" s="42"/>
      <c r="NYK100" s="42"/>
      <c r="NYL100" s="42"/>
      <c r="NYM100" s="42"/>
      <c r="NYN100" s="42"/>
      <c r="NYO100" s="42"/>
      <c r="NYP100" s="42"/>
      <c r="NYQ100" s="42"/>
      <c r="NYR100" s="42"/>
      <c r="NYS100" s="42"/>
      <c r="NYT100" s="42"/>
      <c r="NYU100" s="42"/>
      <c r="NYV100" s="42"/>
      <c r="NYW100" s="42"/>
      <c r="NYX100" s="42"/>
      <c r="NYY100" s="42"/>
      <c r="NYZ100" s="42"/>
      <c r="NZA100" s="42"/>
      <c r="NZB100" s="42"/>
      <c r="NZC100" s="42"/>
      <c r="NZD100" s="42"/>
      <c r="NZE100" s="42"/>
      <c r="NZF100" s="42"/>
      <c r="NZG100" s="42"/>
      <c r="NZH100" s="42"/>
      <c r="NZI100" s="42"/>
      <c r="NZJ100" s="42"/>
      <c r="NZK100" s="42"/>
      <c r="NZL100" s="42"/>
      <c r="NZM100" s="42"/>
      <c r="NZN100" s="42"/>
      <c r="NZO100" s="42"/>
      <c r="NZP100" s="42"/>
      <c r="NZQ100" s="42"/>
      <c r="NZR100" s="42"/>
      <c r="NZS100" s="42"/>
      <c r="NZT100" s="42"/>
      <c r="NZU100" s="42"/>
      <c r="NZV100" s="42"/>
      <c r="NZW100" s="42"/>
      <c r="NZX100" s="42"/>
      <c r="NZY100" s="42"/>
      <c r="NZZ100" s="42"/>
      <c r="OAA100" s="42"/>
      <c r="OAB100" s="42"/>
      <c r="OAC100" s="42"/>
      <c r="OAD100" s="42"/>
      <c r="OAE100" s="42"/>
      <c r="OAF100" s="42"/>
      <c r="OAG100" s="42"/>
      <c r="OAH100" s="42"/>
      <c r="OAI100" s="42"/>
      <c r="OAJ100" s="42"/>
      <c r="OAK100" s="42"/>
      <c r="OAL100" s="42"/>
      <c r="OAM100" s="42"/>
      <c r="OAN100" s="42"/>
      <c r="OAO100" s="42"/>
      <c r="OAP100" s="42"/>
      <c r="OAQ100" s="42"/>
      <c r="OAR100" s="42"/>
      <c r="OAS100" s="42"/>
      <c r="OAT100" s="42"/>
      <c r="OAU100" s="42"/>
      <c r="OAV100" s="42"/>
      <c r="OAW100" s="42"/>
      <c r="OAX100" s="42"/>
      <c r="OAY100" s="42"/>
      <c r="OAZ100" s="42"/>
      <c r="OBA100" s="42"/>
      <c r="OBB100" s="42"/>
      <c r="OBC100" s="42"/>
      <c r="OBD100" s="42"/>
      <c r="OBE100" s="42"/>
      <c r="OBF100" s="42"/>
      <c r="OBG100" s="42"/>
      <c r="OBH100" s="42"/>
      <c r="OBI100" s="42"/>
      <c r="OBJ100" s="42"/>
      <c r="OBK100" s="42"/>
      <c r="OBL100" s="42"/>
      <c r="OBM100" s="42"/>
      <c r="OBN100" s="42"/>
      <c r="OBO100" s="42"/>
      <c r="OBP100" s="42"/>
      <c r="OBQ100" s="42"/>
      <c r="OBR100" s="42"/>
      <c r="OBS100" s="42"/>
      <c r="OBT100" s="42"/>
      <c r="OBU100" s="42"/>
      <c r="OBV100" s="42"/>
      <c r="OBW100" s="42"/>
      <c r="OBX100" s="42"/>
      <c r="OBY100" s="42"/>
      <c r="OBZ100" s="42"/>
      <c r="OCA100" s="42"/>
      <c r="OCB100" s="42"/>
      <c r="OCC100" s="42"/>
      <c r="OCD100" s="42"/>
      <c r="OCE100" s="42"/>
      <c r="OCF100" s="42"/>
      <c r="OCG100" s="42"/>
      <c r="OCH100" s="42"/>
      <c r="OCI100" s="42"/>
      <c r="OCJ100" s="42"/>
      <c r="OCK100" s="42"/>
      <c r="OCL100" s="42"/>
      <c r="OCM100" s="42"/>
      <c r="OCN100" s="42"/>
      <c r="OCO100" s="42"/>
      <c r="OCP100" s="42"/>
      <c r="OCQ100" s="42"/>
      <c r="OCR100" s="42"/>
      <c r="OCS100" s="42"/>
      <c r="OCT100" s="42"/>
      <c r="OCU100" s="42"/>
      <c r="OCV100" s="42"/>
      <c r="OCW100" s="42"/>
      <c r="OCX100" s="42"/>
      <c r="OCY100" s="42"/>
      <c r="OCZ100" s="42"/>
      <c r="ODA100" s="42"/>
      <c r="ODB100" s="42"/>
      <c r="ODC100" s="42"/>
      <c r="ODD100" s="42"/>
      <c r="ODE100" s="42"/>
      <c r="ODF100" s="42"/>
      <c r="ODG100" s="42"/>
      <c r="ODH100" s="42"/>
      <c r="ODI100" s="42"/>
      <c r="ODJ100" s="42"/>
      <c r="ODK100" s="42"/>
      <c r="ODL100" s="42"/>
      <c r="ODM100" s="42"/>
      <c r="ODN100" s="42"/>
      <c r="ODO100" s="42"/>
      <c r="ODP100" s="42"/>
      <c r="ODQ100" s="42"/>
      <c r="ODR100" s="42"/>
      <c r="ODS100" s="42"/>
      <c r="ODT100" s="42"/>
      <c r="ODU100" s="42"/>
      <c r="ODV100" s="42"/>
      <c r="ODW100" s="42"/>
      <c r="ODX100" s="42"/>
      <c r="ODY100" s="42"/>
      <c r="ODZ100" s="42"/>
      <c r="OEA100" s="42"/>
      <c r="OEB100" s="42"/>
      <c r="OEC100" s="42"/>
      <c r="OED100" s="42"/>
      <c r="OEE100" s="42"/>
      <c r="OEF100" s="42"/>
      <c r="OEG100" s="42"/>
      <c r="OEH100" s="42"/>
      <c r="OEI100" s="42"/>
      <c r="OEJ100" s="42"/>
      <c r="OEK100" s="42"/>
      <c r="OEL100" s="42"/>
      <c r="OEM100" s="42"/>
      <c r="OEN100" s="42"/>
      <c r="OEO100" s="42"/>
      <c r="OEP100" s="42"/>
      <c r="OEQ100" s="42"/>
      <c r="OER100" s="42"/>
      <c r="OES100" s="42"/>
      <c r="OET100" s="42"/>
      <c r="OEU100" s="42"/>
      <c r="OEV100" s="42"/>
      <c r="OEW100" s="42"/>
      <c r="OEX100" s="42"/>
      <c r="OEY100" s="42"/>
      <c r="OEZ100" s="42"/>
      <c r="OFA100" s="42"/>
      <c r="OFB100" s="42"/>
      <c r="OFC100" s="42"/>
      <c r="OFD100" s="42"/>
      <c r="OFE100" s="42"/>
      <c r="OFF100" s="42"/>
      <c r="OFG100" s="42"/>
      <c r="OFH100" s="42"/>
      <c r="OFI100" s="42"/>
      <c r="OFJ100" s="42"/>
      <c r="OFK100" s="42"/>
      <c r="OFL100" s="42"/>
      <c r="OFM100" s="42"/>
      <c r="OFN100" s="42"/>
      <c r="OFO100" s="42"/>
      <c r="OFP100" s="42"/>
      <c r="OFQ100" s="42"/>
      <c r="OFR100" s="42"/>
      <c r="OFS100" s="42"/>
      <c r="OFT100" s="42"/>
      <c r="OFU100" s="42"/>
      <c r="OFV100" s="42"/>
      <c r="OFW100" s="42"/>
      <c r="OFX100" s="42"/>
      <c r="OFY100" s="42"/>
      <c r="OFZ100" s="42"/>
      <c r="OGA100" s="42"/>
      <c r="OGB100" s="42"/>
      <c r="OGC100" s="42"/>
      <c r="OGD100" s="42"/>
      <c r="OGE100" s="42"/>
      <c r="OGF100" s="42"/>
      <c r="OGG100" s="42"/>
      <c r="OGH100" s="42"/>
      <c r="OGI100" s="42"/>
      <c r="OGJ100" s="42"/>
      <c r="OGK100" s="42"/>
      <c r="OGL100" s="42"/>
      <c r="OGM100" s="42"/>
      <c r="OGN100" s="42"/>
      <c r="OGO100" s="42"/>
      <c r="OGP100" s="42"/>
      <c r="OGQ100" s="42"/>
      <c r="OGR100" s="42"/>
      <c r="OGS100" s="42"/>
      <c r="OGT100" s="42"/>
      <c r="OGU100" s="42"/>
      <c r="OGV100" s="42"/>
      <c r="OGW100" s="42"/>
      <c r="OGX100" s="42"/>
      <c r="OGY100" s="42"/>
      <c r="OGZ100" s="42"/>
      <c r="OHA100" s="42"/>
      <c r="OHB100" s="42"/>
      <c r="OHC100" s="42"/>
      <c r="OHD100" s="42"/>
      <c r="OHE100" s="42"/>
      <c r="OHF100" s="42"/>
      <c r="OHG100" s="42"/>
      <c r="OHH100" s="42"/>
      <c r="OHI100" s="42"/>
      <c r="OHJ100" s="42"/>
      <c r="OHK100" s="42"/>
      <c r="OHL100" s="42"/>
      <c r="OHM100" s="42"/>
      <c r="OHN100" s="42"/>
      <c r="OHO100" s="42"/>
      <c r="OHP100" s="42"/>
      <c r="OHQ100" s="42"/>
      <c r="OHR100" s="42"/>
      <c r="OHS100" s="42"/>
      <c r="OHT100" s="42"/>
      <c r="OHU100" s="42"/>
      <c r="OHV100" s="42"/>
      <c r="OHW100" s="42"/>
      <c r="OHX100" s="42"/>
      <c r="OHY100" s="42"/>
      <c r="OHZ100" s="42"/>
      <c r="OIA100" s="42"/>
      <c r="OIB100" s="42"/>
      <c r="OIC100" s="42"/>
      <c r="OID100" s="42"/>
      <c r="OIE100" s="42"/>
      <c r="OIF100" s="42"/>
      <c r="OIG100" s="42"/>
      <c r="OIH100" s="42"/>
      <c r="OII100" s="42"/>
      <c r="OIJ100" s="42"/>
      <c r="OIK100" s="42"/>
      <c r="OIL100" s="42"/>
      <c r="OIM100" s="42"/>
      <c r="OIN100" s="42"/>
      <c r="OIO100" s="42"/>
      <c r="OIP100" s="42"/>
      <c r="OIQ100" s="42"/>
      <c r="OIR100" s="42"/>
      <c r="OIS100" s="42"/>
      <c r="OIT100" s="42"/>
      <c r="OIU100" s="42"/>
      <c r="OIV100" s="42"/>
      <c r="OIW100" s="42"/>
      <c r="OIX100" s="42"/>
      <c r="OIY100" s="42"/>
      <c r="OIZ100" s="42"/>
      <c r="OJA100" s="42"/>
      <c r="OJB100" s="42"/>
      <c r="OJC100" s="42"/>
      <c r="OJD100" s="42"/>
      <c r="OJE100" s="42"/>
      <c r="OJF100" s="42"/>
      <c r="OJG100" s="42"/>
      <c r="OJH100" s="42"/>
      <c r="OJI100" s="42"/>
      <c r="OJJ100" s="42"/>
      <c r="OJK100" s="42"/>
      <c r="OJL100" s="42"/>
      <c r="OJM100" s="42"/>
      <c r="OJN100" s="42"/>
      <c r="OJO100" s="42"/>
      <c r="OJP100" s="42"/>
      <c r="OJQ100" s="42"/>
      <c r="OJR100" s="42"/>
      <c r="OJS100" s="42"/>
      <c r="OJT100" s="42"/>
      <c r="OJU100" s="42"/>
      <c r="OJV100" s="42"/>
      <c r="OJW100" s="42"/>
      <c r="OJX100" s="42"/>
      <c r="OJY100" s="42"/>
      <c r="OJZ100" s="42"/>
      <c r="OKA100" s="42"/>
      <c r="OKB100" s="42"/>
      <c r="OKC100" s="42"/>
      <c r="OKD100" s="42"/>
      <c r="OKE100" s="42"/>
      <c r="OKF100" s="42"/>
      <c r="OKG100" s="42"/>
      <c r="OKH100" s="42"/>
      <c r="OKI100" s="42"/>
      <c r="OKJ100" s="42"/>
      <c r="OKK100" s="42"/>
      <c r="OKL100" s="42"/>
      <c r="OKM100" s="42"/>
      <c r="OKN100" s="42"/>
      <c r="OKO100" s="42"/>
      <c r="OKP100" s="42"/>
      <c r="OKQ100" s="42"/>
      <c r="OKR100" s="42"/>
      <c r="OKS100" s="42"/>
      <c r="OKT100" s="42"/>
      <c r="OKU100" s="42"/>
      <c r="OKV100" s="42"/>
      <c r="OKW100" s="42"/>
      <c r="OKX100" s="42"/>
      <c r="OKY100" s="42"/>
      <c r="OKZ100" s="42"/>
      <c r="OLA100" s="42"/>
      <c r="OLB100" s="42"/>
      <c r="OLC100" s="42"/>
      <c r="OLD100" s="42"/>
      <c r="OLE100" s="42"/>
      <c r="OLF100" s="42"/>
      <c r="OLG100" s="42"/>
      <c r="OLH100" s="42"/>
      <c r="OLI100" s="42"/>
      <c r="OLJ100" s="42"/>
      <c r="OLK100" s="42"/>
      <c r="OLL100" s="42"/>
      <c r="OLM100" s="42"/>
      <c r="OLN100" s="42"/>
      <c r="OLO100" s="42"/>
      <c r="OLP100" s="42"/>
      <c r="OLQ100" s="42"/>
      <c r="OLR100" s="42"/>
      <c r="OLS100" s="42"/>
      <c r="OLT100" s="42"/>
      <c r="OLU100" s="42"/>
      <c r="OLV100" s="42"/>
      <c r="OLW100" s="42"/>
      <c r="OLX100" s="42"/>
      <c r="OLY100" s="42"/>
      <c r="OLZ100" s="42"/>
      <c r="OMA100" s="42"/>
      <c r="OMB100" s="42"/>
      <c r="OMC100" s="42"/>
      <c r="OMD100" s="42"/>
      <c r="OME100" s="42"/>
      <c r="OMF100" s="42"/>
      <c r="OMG100" s="42"/>
      <c r="OMH100" s="42"/>
      <c r="OMI100" s="42"/>
      <c r="OMJ100" s="42"/>
      <c r="OMK100" s="42"/>
      <c r="OML100" s="42"/>
      <c r="OMM100" s="42"/>
      <c r="OMN100" s="42"/>
      <c r="OMO100" s="42"/>
      <c r="OMP100" s="42"/>
      <c r="OMQ100" s="42"/>
      <c r="OMR100" s="42"/>
      <c r="OMS100" s="42"/>
      <c r="OMT100" s="42"/>
      <c r="OMU100" s="42"/>
      <c r="OMV100" s="42"/>
      <c r="OMW100" s="42"/>
      <c r="OMX100" s="42"/>
      <c r="OMY100" s="42"/>
      <c r="OMZ100" s="42"/>
      <c r="ONA100" s="42"/>
      <c r="ONB100" s="42"/>
      <c r="ONC100" s="42"/>
      <c r="OND100" s="42"/>
      <c r="ONE100" s="42"/>
      <c r="ONF100" s="42"/>
      <c r="ONG100" s="42"/>
      <c r="ONH100" s="42"/>
      <c r="ONI100" s="42"/>
      <c r="ONJ100" s="42"/>
      <c r="ONK100" s="42"/>
      <c r="ONL100" s="42"/>
      <c r="ONM100" s="42"/>
      <c r="ONN100" s="42"/>
      <c r="ONO100" s="42"/>
      <c r="ONP100" s="42"/>
      <c r="ONQ100" s="42"/>
      <c r="ONR100" s="42"/>
      <c r="ONS100" s="42"/>
      <c r="ONT100" s="42"/>
      <c r="ONU100" s="42"/>
      <c r="ONV100" s="42"/>
      <c r="ONW100" s="42"/>
      <c r="ONX100" s="42"/>
      <c r="ONY100" s="42"/>
      <c r="ONZ100" s="42"/>
      <c r="OOA100" s="42"/>
      <c r="OOB100" s="42"/>
      <c r="OOC100" s="42"/>
      <c r="OOD100" s="42"/>
      <c r="OOE100" s="42"/>
      <c r="OOF100" s="42"/>
      <c r="OOG100" s="42"/>
      <c r="OOH100" s="42"/>
      <c r="OOI100" s="42"/>
      <c r="OOJ100" s="42"/>
      <c r="OOK100" s="42"/>
      <c r="OOL100" s="42"/>
      <c r="OOM100" s="42"/>
      <c r="OON100" s="42"/>
      <c r="OOO100" s="42"/>
      <c r="OOP100" s="42"/>
      <c r="OOQ100" s="42"/>
      <c r="OOR100" s="42"/>
      <c r="OOS100" s="42"/>
      <c r="OOT100" s="42"/>
      <c r="OOU100" s="42"/>
      <c r="OOV100" s="42"/>
      <c r="OOW100" s="42"/>
      <c r="OOX100" s="42"/>
      <c r="OOY100" s="42"/>
      <c r="OOZ100" s="42"/>
      <c r="OPA100" s="42"/>
      <c r="OPB100" s="42"/>
      <c r="OPC100" s="42"/>
      <c r="OPD100" s="42"/>
      <c r="OPE100" s="42"/>
      <c r="OPF100" s="42"/>
      <c r="OPG100" s="42"/>
      <c r="OPH100" s="42"/>
      <c r="OPI100" s="42"/>
      <c r="OPJ100" s="42"/>
      <c r="OPK100" s="42"/>
      <c r="OPL100" s="42"/>
      <c r="OPM100" s="42"/>
      <c r="OPN100" s="42"/>
      <c r="OPO100" s="42"/>
      <c r="OPP100" s="42"/>
      <c r="OPQ100" s="42"/>
      <c r="OPR100" s="42"/>
      <c r="OPS100" s="42"/>
      <c r="OPT100" s="42"/>
      <c r="OPU100" s="42"/>
      <c r="OPV100" s="42"/>
      <c r="OPW100" s="42"/>
      <c r="OPX100" s="42"/>
      <c r="OPY100" s="42"/>
      <c r="OPZ100" s="42"/>
      <c r="OQA100" s="42"/>
      <c r="OQB100" s="42"/>
      <c r="OQC100" s="42"/>
      <c r="OQD100" s="42"/>
      <c r="OQE100" s="42"/>
      <c r="OQF100" s="42"/>
      <c r="OQG100" s="42"/>
      <c r="OQH100" s="42"/>
      <c r="OQI100" s="42"/>
      <c r="OQJ100" s="42"/>
      <c r="OQK100" s="42"/>
      <c r="OQL100" s="42"/>
      <c r="OQM100" s="42"/>
      <c r="OQN100" s="42"/>
      <c r="OQO100" s="42"/>
      <c r="OQP100" s="42"/>
      <c r="OQQ100" s="42"/>
      <c r="OQR100" s="42"/>
      <c r="OQS100" s="42"/>
      <c r="OQT100" s="42"/>
      <c r="OQU100" s="42"/>
      <c r="OQV100" s="42"/>
      <c r="OQW100" s="42"/>
      <c r="OQX100" s="42"/>
      <c r="OQY100" s="42"/>
      <c r="OQZ100" s="42"/>
      <c r="ORA100" s="42"/>
      <c r="ORB100" s="42"/>
      <c r="ORC100" s="42"/>
      <c r="ORD100" s="42"/>
      <c r="ORE100" s="42"/>
      <c r="ORF100" s="42"/>
      <c r="ORG100" s="42"/>
      <c r="ORH100" s="42"/>
      <c r="ORI100" s="42"/>
      <c r="ORJ100" s="42"/>
      <c r="ORK100" s="42"/>
      <c r="ORL100" s="42"/>
      <c r="ORM100" s="42"/>
      <c r="ORN100" s="42"/>
      <c r="ORO100" s="42"/>
      <c r="ORP100" s="42"/>
      <c r="ORQ100" s="42"/>
      <c r="ORR100" s="42"/>
      <c r="ORS100" s="42"/>
      <c r="ORT100" s="42"/>
      <c r="ORU100" s="42"/>
      <c r="ORV100" s="42"/>
      <c r="ORW100" s="42"/>
      <c r="ORX100" s="42"/>
      <c r="ORY100" s="42"/>
      <c r="ORZ100" s="42"/>
      <c r="OSA100" s="42"/>
      <c r="OSB100" s="42"/>
      <c r="OSC100" s="42"/>
      <c r="OSD100" s="42"/>
      <c r="OSE100" s="42"/>
      <c r="OSF100" s="42"/>
      <c r="OSG100" s="42"/>
      <c r="OSH100" s="42"/>
      <c r="OSI100" s="42"/>
      <c r="OSJ100" s="42"/>
      <c r="OSK100" s="42"/>
      <c r="OSL100" s="42"/>
      <c r="OSM100" s="42"/>
      <c r="OSN100" s="42"/>
      <c r="OSO100" s="42"/>
      <c r="OSP100" s="42"/>
      <c r="OSQ100" s="42"/>
      <c r="OSR100" s="42"/>
      <c r="OSS100" s="42"/>
      <c r="OST100" s="42"/>
      <c r="OSU100" s="42"/>
      <c r="OSV100" s="42"/>
      <c r="OSW100" s="42"/>
      <c r="OSX100" s="42"/>
      <c r="OSY100" s="42"/>
      <c r="OSZ100" s="42"/>
      <c r="OTA100" s="42"/>
      <c r="OTB100" s="42"/>
      <c r="OTC100" s="42"/>
      <c r="OTD100" s="42"/>
      <c r="OTE100" s="42"/>
      <c r="OTF100" s="42"/>
      <c r="OTG100" s="42"/>
      <c r="OTH100" s="42"/>
      <c r="OTI100" s="42"/>
      <c r="OTJ100" s="42"/>
      <c r="OTK100" s="42"/>
      <c r="OTL100" s="42"/>
      <c r="OTM100" s="42"/>
      <c r="OTN100" s="42"/>
      <c r="OTO100" s="42"/>
      <c r="OTP100" s="42"/>
      <c r="OTQ100" s="42"/>
      <c r="OTR100" s="42"/>
      <c r="OTS100" s="42"/>
      <c r="OTT100" s="42"/>
      <c r="OTU100" s="42"/>
      <c r="OTV100" s="42"/>
      <c r="OTW100" s="42"/>
      <c r="OTX100" s="42"/>
      <c r="OTY100" s="42"/>
      <c r="OTZ100" s="42"/>
      <c r="OUA100" s="42"/>
      <c r="OUB100" s="42"/>
      <c r="OUC100" s="42"/>
      <c r="OUD100" s="42"/>
      <c r="OUE100" s="42"/>
      <c r="OUF100" s="42"/>
      <c r="OUG100" s="42"/>
      <c r="OUH100" s="42"/>
      <c r="OUI100" s="42"/>
      <c r="OUJ100" s="42"/>
      <c r="OUK100" s="42"/>
      <c r="OUL100" s="42"/>
      <c r="OUM100" s="42"/>
      <c r="OUN100" s="42"/>
      <c r="OUO100" s="42"/>
      <c r="OUP100" s="42"/>
      <c r="OUQ100" s="42"/>
      <c r="OUR100" s="42"/>
      <c r="OUS100" s="42"/>
      <c r="OUT100" s="42"/>
      <c r="OUU100" s="42"/>
      <c r="OUV100" s="42"/>
      <c r="OUW100" s="42"/>
      <c r="OUX100" s="42"/>
      <c r="OUY100" s="42"/>
      <c r="OUZ100" s="42"/>
      <c r="OVA100" s="42"/>
      <c r="OVB100" s="42"/>
      <c r="OVC100" s="42"/>
      <c r="OVD100" s="42"/>
      <c r="OVE100" s="42"/>
      <c r="OVF100" s="42"/>
      <c r="OVG100" s="42"/>
      <c r="OVH100" s="42"/>
      <c r="OVI100" s="42"/>
      <c r="OVJ100" s="42"/>
      <c r="OVK100" s="42"/>
      <c r="OVL100" s="42"/>
      <c r="OVM100" s="42"/>
      <c r="OVN100" s="42"/>
      <c r="OVO100" s="42"/>
      <c r="OVP100" s="42"/>
      <c r="OVQ100" s="42"/>
      <c r="OVR100" s="42"/>
      <c r="OVS100" s="42"/>
      <c r="OVT100" s="42"/>
      <c r="OVU100" s="42"/>
      <c r="OVV100" s="42"/>
      <c r="OVW100" s="42"/>
      <c r="OVX100" s="42"/>
      <c r="OVY100" s="42"/>
      <c r="OVZ100" s="42"/>
      <c r="OWA100" s="42"/>
      <c r="OWB100" s="42"/>
      <c r="OWC100" s="42"/>
      <c r="OWD100" s="42"/>
      <c r="OWE100" s="42"/>
      <c r="OWF100" s="42"/>
      <c r="OWG100" s="42"/>
      <c r="OWH100" s="42"/>
      <c r="OWI100" s="42"/>
      <c r="OWJ100" s="42"/>
      <c r="OWK100" s="42"/>
      <c r="OWL100" s="42"/>
      <c r="OWM100" s="42"/>
      <c r="OWN100" s="42"/>
      <c r="OWO100" s="42"/>
      <c r="OWP100" s="42"/>
      <c r="OWQ100" s="42"/>
      <c r="OWR100" s="42"/>
      <c r="OWS100" s="42"/>
      <c r="OWT100" s="42"/>
      <c r="OWU100" s="42"/>
      <c r="OWV100" s="42"/>
      <c r="OWW100" s="42"/>
      <c r="OWX100" s="42"/>
      <c r="OWY100" s="42"/>
      <c r="OWZ100" s="42"/>
      <c r="OXA100" s="42"/>
      <c r="OXB100" s="42"/>
      <c r="OXC100" s="42"/>
      <c r="OXD100" s="42"/>
      <c r="OXE100" s="42"/>
      <c r="OXF100" s="42"/>
      <c r="OXG100" s="42"/>
      <c r="OXH100" s="42"/>
      <c r="OXI100" s="42"/>
      <c r="OXJ100" s="42"/>
      <c r="OXK100" s="42"/>
      <c r="OXL100" s="42"/>
      <c r="OXM100" s="42"/>
      <c r="OXN100" s="42"/>
      <c r="OXO100" s="42"/>
      <c r="OXP100" s="42"/>
      <c r="OXQ100" s="42"/>
      <c r="OXR100" s="42"/>
      <c r="OXS100" s="42"/>
      <c r="OXT100" s="42"/>
      <c r="OXU100" s="42"/>
      <c r="OXV100" s="42"/>
      <c r="OXW100" s="42"/>
      <c r="OXX100" s="42"/>
      <c r="OXY100" s="42"/>
      <c r="OXZ100" s="42"/>
      <c r="OYA100" s="42"/>
      <c r="OYB100" s="42"/>
      <c r="OYC100" s="42"/>
      <c r="OYD100" s="42"/>
      <c r="OYE100" s="42"/>
      <c r="OYF100" s="42"/>
      <c r="OYG100" s="42"/>
      <c r="OYH100" s="42"/>
      <c r="OYI100" s="42"/>
      <c r="OYJ100" s="42"/>
      <c r="OYK100" s="42"/>
      <c r="OYL100" s="42"/>
      <c r="OYM100" s="42"/>
      <c r="OYN100" s="42"/>
      <c r="OYO100" s="42"/>
      <c r="OYP100" s="42"/>
      <c r="OYQ100" s="42"/>
      <c r="OYR100" s="42"/>
      <c r="OYS100" s="42"/>
      <c r="OYT100" s="42"/>
      <c r="OYU100" s="42"/>
      <c r="OYV100" s="42"/>
      <c r="OYW100" s="42"/>
      <c r="OYX100" s="42"/>
      <c r="OYY100" s="42"/>
      <c r="OYZ100" s="42"/>
      <c r="OZA100" s="42"/>
      <c r="OZB100" s="42"/>
      <c r="OZC100" s="42"/>
      <c r="OZD100" s="42"/>
      <c r="OZE100" s="42"/>
      <c r="OZF100" s="42"/>
      <c r="OZG100" s="42"/>
      <c r="OZH100" s="42"/>
      <c r="OZI100" s="42"/>
      <c r="OZJ100" s="42"/>
      <c r="OZK100" s="42"/>
      <c r="OZL100" s="42"/>
      <c r="OZM100" s="42"/>
      <c r="OZN100" s="42"/>
      <c r="OZO100" s="42"/>
      <c r="OZP100" s="42"/>
      <c r="OZQ100" s="42"/>
      <c r="OZR100" s="42"/>
      <c r="OZS100" s="42"/>
      <c r="OZT100" s="42"/>
      <c r="OZU100" s="42"/>
      <c r="OZV100" s="42"/>
      <c r="OZW100" s="42"/>
      <c r="OZX100" s="42"/>
      <c r="OZY100" s="42"/>
      <c r="OZZ100" s="42"/>
      <c r="PAA100" s="42"/>
      <c r="PAB100" s="42"/>
      <c r="PAC100" s="42"/>
      <c r="PAD100" s="42"/>
      <c r="PAE100" s="42"/>
      <c r="PAF100" s="42"/>
      <c r="PAG100" s="42"/>
      <c r="PAH100" s="42"/>
      <c r="PAI100" s="42"/>
      <c r="PAJ100" s="42"/>
      <c r="PAK100" s="42"/>
      <c r="PAL100" s="42"/>
      <c r="PAM100" s="42"/>
      <c r="PAN100" s="42"/>
      <c r="PAO100" s="42"/>
      <c r="PAP100" s="42"/>
      <c r="PAQ100" s="42"/>
      <c r="PAR100" s="42"/>
      <c r="PAS100" s="42"/>
      <c r="PAT100" s="42"/>
      <c r="PAU100" s="42"/>
      <c r="PAV100" s="42"/>
      <c r="PAW100" s="42"/>
      <c r="PAX100" s="42"/>
      <c r="PAY100" s="42"/>
      <c r="PAZ100" s="42"/>
      <c r="PBA100" s="42"/>
      <c r="PBB100" s="42"/>
      <c r="PBC100" s="42"/>
      <c r="PBD100" s="42"/>
      <c r="PBE100" s="42"/>
      <c r="PBF100" s="42"/>
      <c r="PBG100" s="42"/>
      <c r="PBH100" s="42"/>
      <c r="PBI100" s="42"/>
      <c r="PBJ100" s="42"/>
      <c r="PBK100" s="42"/>
      <c r="PBL100" s="42"/>
      <c r="PBM100" s="42"/>
      <c r="PBN100" s="42"/>
      <c r="PBO100" s="42"/>
      <c r="PBP100" s="42"/>
      <c r="PBQ100" s="42"/>
      <c r="PBR100" s="42"/>
      <c r="PBS100" s="42"/>
      <c r="PBT100" s="42"/>
      <c r="PBU100" s="42"/>
      <c r="PBV100" s="42"/>
      <c r="PBW100" s="42"/>
      <c r="PBX100" s="42"/>
      <c r="PBY100" s="42"/>
      <c r="PBZ100" s="42"/>
      <c r="PCA100" s="42"/>
      <c r="PCB100" s="42"/>
      <c r="PCC100" s="42"/>
      <c r="PCD100" s="42"/>
      <c r="PCE100" s="42"/>
      <c r="PCF100" s="42"/>
      <c r="PCG100" s="42"/>
      <c r="PCH100" s="42"/>
      <c r="PCI100" s="42"/>
      <c r="PCJ100" s="42"/>
      <c r="PCK100" s="42"/>
      <c r="PCL100" s="42"/>
      <c r="PCM100" s="42"/>
      <c r="PCN100" s="42"/>
      <c r="PCO100" s="42"/>
      <c r="PCP100" s="42"/>
      <c r="PCQ100" s="42"/>
      <c r="PCR100" s="42"/>
      <c r="PCS100" s="42"/>
      <c r="PCT100" s="42"/>
      <c r="PCU100" s="42"/>
      <c r="PCV100" s="42"/>
      <c r="PCW100" s="42"/>
      <c r="PCX100" s="42"/>
      <c r="PCY100" s="42"/>
      <c r="PCZ100" s="42"/>
      <c r="PDA100" s="42"/>
      <c r="PDB100" s="42"/>
      <c r="PDC100" s="42"/>
      <c r="PDD100" s="42"/>
      <c r="PDE100" s="42"/>
      <c r="PDF100" s="42"/>
      <c r="PDG100" s="42"/>
      <c r="PDH100" s="42"/>
      <c r="PDI100" s="42"/>
      <c r="PDJ100" s="42"/>
      <c r="PDK100" s="42"/>
      <c r="PDL100" s="42"/>
      <c r="PDM100" s="42"/>
      <c r="PDN100" s="42"/>
      <c r="PDO100" s="42"/>
      <c r="PDP100" s="42"/>
      <c r="PDQ100" s="42"/>
      <c r="PDR100" s="42"/>
      <c r="PDS100" s="42"/>
      <c r="PDT100" s="42"/>
      <c r="PDU100" s="42"/>
      <c r="PDV100" s="42"/>
      <c r="PDW100" s="42"/>
      <c r="PDX100" s="42"/>
      <c r="PDY100" s="42"/>
      <c r="PDZ100" s="42"/>
      <c r="PEA100" s="42"/>
      <c r="PEB100" s="42"/>
      <c r="PEC100" s="42"/>
      <c r="PED100" s="42"/>
      <c r="PEE100" s="42"/>
      <c r="PEF100" s="42"/>
      <c r="PEG100" s="42"/>
      <c r="PEH100" s="42"/>
      <c r="PEI100" s="42"/>
      <c r="PEJ100" s="42"/>
      <c r="PEK100" s="42"/>
      <c r="PEL100" s="42"/>
      <c r="PEM100" s="42"/>
      <c r="PEN100" s="42"/>
      <c r="PEO100" s="42"/>
      <c r="PEP100" s="42"/>
      <c r="PEQ100" s="42"/>
      <c r="PER100" s="42"/>
      <c r="PES100" s="42"/>
      <c r="PET100" s="42"/>
      <c r="PEU100" s="42"/>
      <c r="PEV100" s="42"/>
      <c r="PEW100" s="42"/>
      <c r="PEX100" s="42"/>
      <c r="PEY100" s="42"/>
      <c r="PEZ100" s="42"/>
      <c r="PFA100" s="42"/>
      <c r="PFB100" s="42"/>
      <c r="PFC100" s="42"/>
      <c r="PFD100" s="42"/>
      <c r="PFE100" s="42"/>
      <c r="PFF100" s="42"/>
      <c r="PFG100" s="42"/>
      <c r="PFH100" s="42"/>
      <c r="PFI100" s="42"/>
      <c r="PFJ100" s="42"/>
      <c r="PFK100" s="42"/>
      <c r="PFL100" s="42"/>
      <c r="PFM100" s="42"/>
      <c r="PFN100" s="42"/>
      <c r="PFO100" s="42"/>
      <c r="PFP100" s="42"/>
      <c r="PFQ100" s="42"/>
      <c r="PFR100" s="42"/>
      <c r="PFS100" s="42"/>
      <c r="PFT100" s="42"/>
      <c r="PFU100" s="42"/>
      <c r="PFV100" s="42"/>
      <c r="PFW100" s="42"/>
      <c r="PFX100" s="42"/>
      <c r="PFY100" s="42"/>
      <c r="PFZ100" s="42"/>
      <c r="PGA100" s="42"/>
      <c r="PGB100" s="42"/>
      <c r="PGC100" s="42"/>
      <c r="PGD100" s="42"/>
      <c r="PGE100" s="42"/>
      <c r="PGF100" s="42"/>
      <c r="PGG100" s="42"/>
      <c r="PGH100" s="42"/>
      <c r="PGI100" s="42"/>
      <c r="PGJ100" s="42"/>
      <c r="PGK100" s="42"/>
      <c r="PGL100" s="42"/>
      <c r="PGM100" s="42"/>
      <c r="PGN100" s="42"/>
      <c r="PGO100" s="42"/>
      <c r="PGP100" s="42"/>
      <c r="PGQ100" s="42"/>
      <c r="PGR100" s="42"/>
      <c r="PGS100" s="42"/>
      <c r="PGT100" s="42"/>
      <c r="PGU100" s="42"/>
      <c r="PGV100" s="42"/>
      <c r="PGW100" s="42"/>
      <c r="PGX100" s="42"/>
      <c r="PGY100" s="42"/>
      <c r="PGZ100" s="42"/>
      <c r="PHA100" s="42"/>
      <c r="PHB100" s="42"/>
      <c r="PHC100" s="42"/>
      <c r="PHD100" s="42"/>
      <c r="PHE100" s="42"/>
      <c r="PHF100" s="42"/>
      <c r="PHG100" s="42"/>
      <c r="PHH100" s="42"/>
      <c r="PHI100" s="42"/>
      <c r="PHJ100" s="42"/>
      <c r="PHK100" s="42"/>
      <c r="PHL100" s="42"/>
      <c r="PHM100" s="42"/>
      <c r="PHN100" s="42"/>
      <c r="PHO100" s="42"/>
      <c r="PHP100" s="42"/>
      <c r="PHQ100" s="42"/>
      <c r="PHR100" s="42"/>
      <c r="PHS100" s="42"/>
      <c r="PHT100" s="42"/>
      <c r="PHU100" s="42"/>
      <c r="PHV100" s="42"/>
      <c r="PHW100" s="42"/>
      <c r="PHX100" s="42"/>
      <c r="PHY100" s="42"/>
      <c r="PHZ100" s="42"/>
      <c r="PIA100" s="42"/>
      <c r="PIB100" s="42"/>
      <c r="PIC100" s="42"/>
      <c r="PID100" s="42"/>
      <c r="PIE100" s="42"/>
      <c r="PIF100" s="42"/>
      <c r="PIG100" s="42"/>
      <c r="PIH100" s="42"/>
      <c r="PII100" s="42"/>
      <c r="PIJ100" s="42"/>
      <c r="PIK100" s="42"/>
      <c r="PIL100" s="42"/>
      <c r="PIM100" s="42"/>
      <c r="PIN100" s="42"/>
      <c r="PIO100" s="42"/>
      <c r="PIP100" s="42"/>
      <c r="PIQ100" s="42"/>
      <c r="PIR100" s="42"/>
      <c r="PIS100" s="42"/>
      <c r="PIT100" s="42"/>
      <c r="PIU100" s="42"/>
      <c r="PIV100" s="42"/>
      <c r="PIW100" s="42"/>
      <c r="PIX100" s="42"/>
      <c r="PIY100" s="42"/>
      <c r="PIZ100" s="42"/>
      <c r="PJA100" s="42"/>
      <c r="PJB100" s="42"/>
      <c r="PJC100" s="42"/>
      <c r="PJD100" s="42"/>
      <c r="PJE100" s="42"/>
      <c r="PJF100" s="42"/>
      <c r="PJG100" s="42"/>
      <c r="PJH100" s="42"/>
      <c r="PJI100" s="42"/>
      <c r="PJJ100" s="42"/>
      <c r="PJK100" s="42"/>
      <c r="PJL100" s="42"/>
      <c r="PJM100" s="42"/>
      <c r="PJN100" s="42"/>
      <c r="PJO100" s="42"/>
      <c r="PJP100" s="42"/>
      <c r="PJQ100" s="42"/>
      <c r="PJR100" s="42"/>
      <c r="PJS100" s="42"/>
      <c r="PJT100" s="42"/>
      <c r="PJU100" s="42"/>
      <c r="PJV100" s="42"/>
      <c r="PJW100" s="42"/>
      <c r="PJX100" s="42"/>
      <c r="PJY100" s="42"/>
      <c r="PJZ100" s="42"/>
      <c r="PKA100" s="42"/>
      <c r="PKB100" s="42"/>
      <c r="PKC100" s="42"/>
      <c r="PKD100" s="42"/>
      <c r="PKE100" s="42"/>
      <c r="PKF100" s="42"/>
      <c r="PKG100" s="42"/>
      <c r="PKH100" s="42"/>
      <c r="PKI100" s="42"/>
      <c r="PKJ100" s="42"/>
      <c r="PKK100" s="42"/>
      <c r="PKL100" s="42"/>
      <c r="PKM100" s="42"/>
      <c r="PKN100" s="42"/>
      <c r="PKO100" s="42"/>
      <c r="PKP100" s="42"/>
      <c r="PKQ100" s="42"/>
      <c r="PKR100" s="42"/>
      <c r="PKS100" s="42"/>
      <c r="PKT100" s="42"/>
      <c r="PKU100" s="42"/>
      <c r="PKV100" s="42"/>
      <c r="PKW100" s="42"/>
      <c r="PKX100" s="42"/>
      <c r="PKY100" s="42"/>
      <c r="PKZ100" s="42"/>
      <c r="PLA100" s="42"/>
      <c r="PLB100" s="42"/>
      <c r="PLC100" s="42"/>
      <c r="PLD100" s="42"/>
      <c r="PLE100" s="42"/>
      <c r="PLF100" s="42"/>
      <c r="PLG100" s="42"/>
      <c r="PLH100" s="42"/>
      <c r="PLI100" s="42"/>
      <c r="PLJ100" s="42"/>
      <c r="PLK100" s="42"/>
      <c r="PLL100" s="42"/>
      <c r="PLM100" s="42"/>
      <c r="PLN100" s="42"/>
      <c r="PLO100" s="42"/>
      <c r="PLP100" s="42"/>
      <c r="PLQ100" s="42"/>
      <c r="PLR100" s="42"/>
      <c r="PLS100" s="42"/>
      <c r="PLT100" s="42"/>
      <c r="PLU100" s="42"/>
      <c r="PLV100" s="42"/>
      <c r="PLW100" s="42"/>
      <c r="PLX100" s="42"/>
      <c r="PLY100" s="42"/>
      <c r="PLZ100" s="42"/>
      <c r="PMA100" s="42"/>
      <c r="PMB100" s="42"/>
      <c r="PMC100" s="42"/>
      <c r="PMD100" s="42"/>
      <c r="PME100" s="42"/>
      <c r="PMF100" s="42"/>
      <c r="PMG100" s="42"/>
      <c r="PMH100" s="42"/>
      <c r="PMI100" s="42"/>
      <c r="PMJ100" s="42"/>
      <c r="PMK100" s="42"/>
      <c r="PML100" s="42"/>
      <c r="PMM100" s="42"/>
      <c r="PMN100" s="42"/>
      <c r="PMO100" s="42"/>
      <c r="PMP100" s="42"/>
      <c r="PMQ100" s="42"/>
      <c r="PMR100" s="42"/>
      <c r="PMS100" s="42"/>
      <c r="PMT100" s="42"/>
      <c r="PMU100" s="42"/>
      <c r="PMV100" s="42"/>
      <c r="PMW100" s="42"/>
      <c r="PMX100" s="42"/>
      <c r="PMY100" s="42"/>
      <c r="PMZ100" s="42"/>
      <c r="PNA100" s="42"/>
      <c r="PNB100" s="42"/>
      <c r="PNC100" s="42"/>
      <c r="PND100" s="42"/>
      <c r="PNE100" s="42"/>
      <c r="PNF100" s="42"/>
      <c r="PNG100" s="42"/>
      <c r="PNH100" s="42"/>
      <c r="PNI100" s="42"/>
      <c r="PNJ100" s="42"/>
      <c r="PNK100" s="42"/>
      <c r="PNL100" s="42"/>
      <c r="PNM100" s="42"/>
      <c r="PNN100" s="42"/>
      <c r="PNO100" s="42"/>
      <c r="PNP100" s="42"/>
      <c r="PNQ100" s="42"/>
      <c r="PNR100" s="42"/>
      <c r="PNS100" s="42"/>
      <c r="PNT100" s="42"/>
      <c r="PNU100" s="42"/>
      <c r="PNV100" s="42"/>
      <c r="PNW100" s="42"/>
      <c r="PNX100" s="42"/>
      <c r="PNY100" s="42"/>
      <c r="PNZ100" s="42"/>
      <c r="POA100" s="42"/>
      <c r="POB100" s="42"/>
      <c r="POC100" s="42"/>
      <c r="POD100" s="42"/>
      <c r="POE100" s="42"/>
      <c r="POF100" s="42"/>
      <c r="POG100" s="42"/>
      <c r="POH100" s="42"/>
      <c r="POI100" s="42"/>
      <c r="POJ100" s="42"/>
      <c r="POK100" s="42"/>
      <c r="POL100" s="42"/>
      <c r="POM100" s="42"/>
      <c r="PON100" s="42"/>
      <c r="POO100" s="42"/>
      <c r="POP100" s="42"/>
      <c r="POQ100" s="42"/>
      <c r="POR100" s="42"/>
      <c r="POS100" s="42"/>
      <c r="POT100" s="42"/>
      <c r="POU100" s="42"/>
      <c r="POV100" s="42"/>
      <c r="POW100" s="42"/>
      <c r="POX100" s="42"/>
      <c r="POY100" s="42"/>
      <c r="POZ100" s="42"/>
      <c r="PPA100" s="42"/>
      <c r="PPB100" s="42"/>
      <c r="PPC100" s="42"/>
      <c r="PPD100" s="42"/>
      <c r="PPE100" s="42"/>
      <c r="PPF100" s="42"/>
      <c r="PPG100" s="42"/>
      <c r="PPH100" s="42"/>
      <c r="PPI100" s="42"/>
      <c r="PPJ100" s="42"/>
      <c r="PPK100" s="42"/>
      <c r="PPL100" s="42"/>
      <c r="PPM100" s="42"/>
      <c r="PPN100" s="42"/>
      <c r="PPO100" s="42"/>
      <c r="PPP100" s="42"/>
      <c r="PPQ100" s="42"/>
      <c r="PPR100" s="42"/>
      <c r="PPS100" s="42"/>
      <c r="PPT100" s="42"/>
      <c r="PPU100" s="42"/>
      <c r="PPV100" s="42"/>
      <c r="PPW100" s="42"/>
      <c r="PPX100" s="42"/>
      <c r="PPY100" s="42"/>
      <c r="PPZ100" s="42"/>
      <c r="PQA100" s="42"/>
      <c r="PQB100" s="42"/>
      <c r="PQC100" s="42"/>
      <c r="PQD100" s="42"/>
      <c r="PQE100" s="42"/>
      <c r="PQF100" s="42"/>
      <c r="PQG100" s="42"/>
      <c r="PQH100" s="42"/>
      <c r="PQI100" s="42"/>
      <c r="PQJ100" s="42"/>
      <c r="PQK100" s="42"/>
      <c r="PQL100" s="42"/>
      <c r="PQM100" s="42"/>
      <c r="PQN100" s="42"/>
      <c r="PQO100" s="42"/>
      <c r="PQP100" s="42"/>
      <c r="PQQ100" s="42"/>
      <c r="PQR100" s="42"/>
      <c r="PQS100" s="42"/>
      <c r="PQT100" s="42"/>
      <c r="PQU100" s="42"/>
      <c r="PQV100" s="42"/>
      <c r="PQW100" s="42"/>
      <c r="PQX100" s="42"/>
      <c r="PQY100" s="42"/>
      <c r="PQZ100" s="42"/>
      <c r="PRA100" s="42"/>
      <c r="PRB100" s="42"/>
      <c r="PRC100" s="42"/>
      <c r="PRD100" s="42"/>
      <c r="PRE100" s="42"/>
      <c r="PRF100" s="42"/>
      <c r="PRG100" s="42"/>
      <c r="PRH100" s="42"/>
      <c r="PRI100" s="42"/>
      <c r="PRJ100" s="42"/>
      <c r="PRK100" s="42"/>
      <c r="PRL100" s="42"/>
      <c r="PRM100" s="42"/>
      <c r="PRN100" s="42"/>
      <c r="PRO100" s="42"/>
      <c r="PRP100" s="42"/>
      <c r="PRQ100" s="42"/>
      <c r="PRR100" s="42"/>
      <c r="PRS100" s="42"/>
      <c r="PRT100" s="42"/>
      <c r="PRU100" s="42"/>
      <c r="PRV100" s="42"/>
      <c r="PRW100" s="42"/>
      <c r="PRX100" s="42"/>
      <c r="PRY100" s="42"/>
      <c r="PRZ100" s="42"/>
      <c r="PSA100" s="42"/>
      <c r="PSB100" s="42"/>
      <c r="PSC100" s="42"/>
      <c r="PSD100" s="42"/>
      <c r="PSE100" s="42"/>
      <c r="PSF100" s="42"/>
      <c r="PSG100" s="42"/>
      <c r="PSH100" s="42"/>
      <c r="PSI100" s="42"/>
      <c r="PSJ100" s="42"/>
      <c r="PSK100" s="42"/>
      <c r="PSL100" s="42"/>
      <c r="PSM100" s="42"/>
      <c r="PSN100" s="42"/>
      <c r="PSO100" s="42"/>
      <c r="PSP100" s="42"/>
      <c r="PSQ100" s="42"/>
      <c r="PSR100" s="42"/>
      <c r="PSS100" s="42"/>
      <c r="PST100" s="42"/>
      <c r="PSU100" s="42"/>
      <c r="PSV100" s="42"/>
      <c r="PSW100" s="42"/>
      <c r="PSX100" s="42"/>
      <c r="PSY100" s="42"/>
      <c r="PSZ100" s="42"/>
      <c r="PTA100" s="42"/>
      <c r="PTB100" s="42"/>
      <c r="PTC100" s="42"/>
      <c r="PTD100" s="42"/>
      <c r="PTE100" s="42"/>
      <c r="PTF100" s="42"/>
      <c r="PTG100" s="42"/>
      <c r="PTH100" s="42"/>
      <c r="PTI100" s="42"/>
      <c r="PTJ100" s="42"/>
      <c r="PTK100" s="42"/>
      <c r="PTL100" s="42"/>
      <c r="PTM100" s="42"/>
      <c r="PTN100" s="42"/>
      <c r="PTO100" s="42"/>
      <c r="PTP100" s="42"/>
      <c r="PTQ100" s="42"/>
      <c r="PTR100" s="42"/>
      <c r="PTS100" s="42"/>
      <c r="PTT100" s="42"/>
      <c r="PTU100" s="42"/>
      <c r="PTV100" s="42"/>
      <c r="PTW100" s="42"/>
      <c r="PTX100" s="42"/>
      <c r="PTY100" s="42"/>
      <c r="PTZ100" s="42"/>
      <c r="PUA100" s="42"/>
      <c r="PUB100" s="42"/>
      <c r="PUC100" s="42"/>
      <c r="PUD100" s="42"/>
      <c r="PUE100" s="42"/>
      <c r="PUF100" s="42"/>
      <c r="PUG100" s="42"/>
      <c r="PUH100" s="42"/>
      <c r="PUI100" s="42"/>
      <c r="PUJ100" s="42"/>
      <c r="PUK100" s="42"/>
      <c r="PUL100" s="42"/>
      <c r="PUM100" s="42"/>
      <c r="PUN100" s="42"/>
      <c r="PUO100" s="42"/>
      <c r="PUP100" s="42"/>
      <c r="PUQ100" s="42"/>
      <c r="PUR100" s="42"/>
      <c r="PUS100" s="42"/>
      <c r="PUT100" s="42"/>
      <c r="PUU100" s="42"/>
      <c r="PUV100" s="42"/>
      <c r="PUW100" s="42"/>
      <c r="PUX100" s="42"/>
      <c r="PUY100" s="42"/>
      <c r="PUZ100" s="42"/>
      <c r="PVA100" s="42"/>
      <c r="PVB100" s="42"/>
      <c r="PVC100" s="42"/>
      <c r="PVD100" s="42"/>
      <c r="PVE100" s="42"/>
      <c r="PVF100" s="42"/>
      <c r="PVG100" s="42"/>
      <c r="PVH100" s="42"/>
      <c r="PVI100" s="42"/>
      <c r="PVJ100" s="42"/>
      <c r="PVK100" s="42"/>
      <c r="PVL100" s="42"/>
      <c r="PVM100" s="42"/>
      <c r="PVN100" s="42"/>
      <c r="PVO100" s="42"/>
      <c r="PVP100" s="42"/>
      <c r="PVQ100" s="42"/>
      <c r="PVR100" s="42"/>
      <c r="PVS100" s="42"/>
      <c r="PVT100" s="42"/>
      <c r="PVU100" s="42"/>
      <c r="PVV100" s="42"/>
      <c r="PVW100" s="42"/>
      <c r="PVX100" s="42"/>
      <c r="PVY100" s="42"/>
      <c r="PVZ100" s="42"/>
      <c r="PWA100" s="42"/>
      <c r="PWB100" s="42"/>
      <c r="PWC100" s="42"/>
      <c r="PWD100" s="42"/>
      <c r="PWE100" s="42"/>
      <c r="PWF100" s="42"/>
      <c r="PWG100" s="42"/>
      <c r="PWH100" s="42"/>
      <c r="PWI100" s="42"/>
      <c r="PWJ100" s="42"/>
      <c r="PWK100" s="42"/>
      <c r="PWL100" s="42"/>
      <c r="PWM100" s="42"/>
      <c r="PWN100" s="42"/>
      <c r="PWO100" s="42"/>
      <c r="PWP100" s="42"/>
      <c r="PWQ100" s="42"/>
      <c r="PWR100" s="42"/>
      <c r="PWS100" s="42"/>
      <c r="PWT100" s="42"/>
      <c r="PWU100" s="42"/>
      <c r="PWV100" s="42"/>
      <c r="PWW100" s="42"/>
      <c r="PWX100" s="42"/>
      <c r="PWY100" s="42"/>
      <c r="PWZ100" s="42"/>
      <c r="PXA100" s="42"/>
      <c r="PXB100" s="42"/>
      <c r="PXC100" s="42"/>
      <c r="PXD100" s="42"/>
      <c r="PXE100" s="42"/>
      <c r="PXF100" s="42"/>
      <c r="PXG100" s="42"/>
      <c r="PXH100" s="42"/>
      <c r="PXI100" s="42"/>
      <c r="PXJ100" s="42"/>
      <c r="PXK100" s="42"/>
      <c r="PXL100" s="42"/>
      <c r="PXM100" s="42"/>
      <c r="PXN100" s="42"/>
      <c r="PXO100" s="42"/>
      <c r="PXP100" s="42"/>
      <c r="PXQ100" s="42"/>
      <c r="PXR100" s="42"/>
      <c r="PXS100" s="42"/>
      <c r="PXT100" s="42"/>
      <c r="PXU100" s="42"/>
      <c r="PXV100" s="42"/>
      <c r="PXW100" s="42"/>
      <c r="PXX100" s="42"/>
      <c r="PXY100" s="42"/>
      <c r="PXZ100" s="42"/>
      <c r="PYA100" s="42"/>
      <c r="PYB100" s="42"/>
      <c r="PYC100" s="42"/>
      <c r="PYD100" s="42"/>
      <c r="PYE100" s="42"/>
      <c r="PYF100" s="42"/>
      <c r="PYG100" s="42"/>
      <c r="PYH100" s="42"/>
      <c r="PYI100" s="42"/>
      <c r="PYJ100" s="42"/>
      <c r="PYK100" s="42"/>
      <c r="PYL100" s="42"/>
      <c r="PYM100" s="42"/>
      <c r="PYN100" s="42"/>
      <c r="PYO100" s="42"/>
      <c r="PYP100" s="42"/>
      <c r="PYQ100" s="42"/>
      <c r="PYR100" s="42"/>
      <c r="PYS100" s="42"/>
      <c r="PYT100" s="42"/>
      <c r="PYU100" s="42"/>
      <c r="PYV100" s="42"/>
      <c r="PYW100" s="42"/>
      <c r="PYX100" s="42"/>
      <c r="PYY100" s="42"/>
      <c r="PYZ100" s="42"/>
      <c r="PZA100" s="42"/>
      <c r="PZB100" s="42"/>
      <c r="PZC100" s="42"/>
      <c r="PZD100" s="42"/>
      <c r="PZE100" s="42"/>
      <c r="PZF100" s="42"/>
      <c r="PZG100" s="42"/>
      <c r="PZH100" s="42"/>
      <c r="PZI100" s="42"/>
      <c r="PZJ100" s="42"/>
      <c r="PZK100" s="42"/>
      <c r="PZL100" s="42"/>
      <c r="PZM100" s="42"/>
      <c r="PZN100" s="42"/>
      <c r="PZO100" s="42"/>
      <c r="PZP100" s="42"/>
      <c r="PZQ100" s="42"/>
      <c r="PZR100" s="42"/>
      <c r="PZS100" s="42"/>
      <c r="PZT100" s="42"/>
      <c r="PZU100" s="42"/>
      <c r="PZV100" s="42"/>
      <c r="PZW100" s="42"/>
      <c r="PZX100" s="42"/>
      <c r="PZY100" s="42"/>
      <c r="PZZ100" s="42"/>
      <c r="QAA100" s="42"/>
      <c r="QAB100" s="42"/>
      <c r="QAC100" s="42"/>
      <c r="QAD100" s="42"/>
      <c r="QAE100" s="42"/>
      <c r="QAF100" s="42"/>
      <c r="QAG100" s="42"/>
      <c r="QAH100" s="42"/>
      <c r="QAI100" s="42"/>
      <c r="QAJ100" s="42"/>
      <c r="QAK100" s="42"/>
      <c r="QAL100" s="42"/>
      <c r="QAM100" s="42"/>
      <c r="QAN100" s="42"/>
      <c r="QAO100" s="42"/>
      <c r="QAP100" s="42"/>
      <c r="QAQ100" s="42"/>
      <c r="QAR100" s="42"/>
      <c r="QAS100" s="42"/>
      <c r="QAT100" s="42"/>
      <c r="QAU100" s="42"/>
      <c r="QAV100" s="42"/>
      <c r="QAW100" s="42"/>
      <c r="QAX100" s="42"/>
      <c r="QAY100" s="42"/>
      <c r="QAZ100" s="42"/>
      <c r="QBA100" s="42"/>
      <c r="QBB100" s="42"/>
      <c r="QBC100" s="42"/>
      <c r="QBD100" s="42"/>
      <c r="QBE100" s="42"/>
      <c r="QBF100" s="42"/>
      <c r="QBG100" s="42"/>
      <c r="QBH100" s="42"/>
      <c r="QBI100" s="42"/>
      <c r="QBJ100" s="42"/>
      <c r="QBK100" s="42"/>
      <c r="QBL100" s="42"/>
      <c r="QBM100" s="42"/>
      <c r="QBN100" s="42"/>
      <c r="QBO100" s="42"/>
      <c r="QBP100" s="42"/>
      <c r="QBQ100" s="42"/>
      <c r="QBR100" s="42"/>
      <c r="QBS100" s="42"/>
      <c r="QBT100" s="42"/>
      <c r="QBU100" s="42"/>
      <c r="QBV100" s="42"/>
      <c r="QBW100" s="42"/>
      <c r="QBX100" s="42"/>
      <c r="QBY100" s="42"/>
      <c r="QBZ100" s="42"/>
      <c r="QCA100" s="42"/>
      <c r="QCB100" s="42"/>
      <c r="QCC100" s="42"/>
      <c r="QCD100" s="42"/>
      <c r="QCE100" s="42"/>
      <c r="QCF100" s="42"/>
      <c r="QCG100" s="42"/>
      <c r="QCH100" s="42"/>
      <c r="QCI100" s="42"/>
      <c r="QCJ100" s="42"/>
      <c r="QCK100" s="42"/>
      <c r="QCL100" s="42"/>
      <c r="QCM100" s="42"/>
      <c r="QCN100" s="42"/>
      <c r="QCO100" s="42"/>
      <c r="QCP100" s="42"/>
      <c r="QCQ100" s="42"/>
      <c r="QCR100" s="42"/>
      <c r="QCS100" s="42"/>
      <c r="QCT100" s="42"/>
      <c r="QCU100" s="42"/>
      <c r="QCV100" s="42"/>
      <c r="QCW100" s="42"/>
      <c r="QCX100" s="42"/>
      <c r="QCY100" s="42"/>
      <c r="QCZ100" s="42"/>
      <c r="QDA100" s="42"/>
      <c r="QDB100" s="42"/>
      <c r="QDC100" s="42"/>
      <c r="QDD100" s="42"/>
      <c r="QDE100" s="42"/>
      <c r="QDF100" s="42"/>
      <c r="QDG100" s="42"/>
      <c r="QDH100" s="42"/>
      <c r="QDI100" s="42"/>
      <c r="QDJ100" s="42"/>
      <c r="QDK100" s="42"/>
      <c r="QDL100" s="42"/>
      <c r="QDM100" s="42"/>
      <c r="QDN100" s="42"/>
      <c r="QDO100" s="42"/>
      <c r="QDP100" s="42"/>
      <c r="QDQ100" s="42"/>
      <c r="QDR100" s="42"/>
      <c r="QDS100" s="42"/>
      <c r="QDT100" s="42"/>
      <c r="QDU100" s="42"/>
      <c r="QDV100" s="42"/>
      <c r="QDW100" s="42"/>
      <c r="QDX100" s="42"/>
      <c r="QDY100" s="42"/>
      <c r="QDZ100" s="42"/>
      <c r="QEA100" s="42"/>
      <c r="QEB100" s="42"/>
      <c r="QEC100" s="42"/>
      <c r="QED100" s="42"/>
      <c r="QEE100" s="42"/>
      <c r="QEF100" s="42"/>
      <c r="QEG100" s="42"/>
      <c r="QEH100" s="42"/>
      <c r="QEI100" s="42"/>
      <c r="QEJ100" s="42"/>
      <c r="QEK100" s="42"/>
      <c r="QEL100" s="42"/>
      <c r="QEM100" s="42"/>
      <c r="QEN100" s="42"/>
      <c r="QEO100" s="42"/>
      <c r="QEP100" s="42"/>
      <c r="QEQ100" s="42"/>
      <c r="QER100" s="42"/>
      <c r="QES100" s="42"/>
      <c r="QET100" s="42"/>
      <c r="QEU100" s="42"/>
      <c r="QEV100" s="42"/>
      <c r="QEW100" s="42"/>
      <c r="QEX100" s="42"/>
      <c r="QEY100" s="42"/>
      <c r="QEZ100" s="42"/>
      <c r="QFA100" s="42"/>
      <c r="QFB100" s="42"/>
      <c r="QFC100" s="42"/>
      <c r="QFD100" s="42"/>
      <c r="QFE100" s="42"/>
      <c r="QFF100" s="42"/>
      <c r="QFG100" s="42"/>
      <c r="QFH100" s="42"/>
      <c r="QFI100" s="42"/>
      <c r="QFJ100" s="42"/>
      <c r="QFK100" s="42"/>
      <c r="QFL100" s="42"/>
      <c r="QFM100" s="42"/>
      <c r="QFN100" s="42"/>
      <c r="QFO100" s="42"/>
      <c r="QFP100" s="42"/>
      <c r="QFQ100" s="42"/>
      <c r="QFR100" s="42"/>
      <c r="QFS100" s="42"/>
      <c r="QFT100" s="42"/>
      <c r="QFU100" s="42"/>
      <c r="QFV100" s="42"/>
      <c r="QFW100" s="42"/>
      <c r="QFX100" s="42"/>
      <c r="QFY100" s="42"/>
      <c r="QFZ100" s="42"/>
      <c r="QGA100" s="42"/>
      <c r="QGB100" s="42"/>
      <c r="QGC100" s="42"/>
      <c r="QGD100" s="42"/>
      <c r="QGE100" s="42"/>
      <c r="QGF100" s="42"/>
      <c r="QGG100" s="42"/>
      <c r="QGH100" s="42"/>
      <c r="QGI100" s="42"/>
      <c r="QGJ100" s="42"/>
      <c r="QGK100" s="42"/>
      <c r="QGL100" s="42"/>
      <c r="QGM100" s="42"/>
      <c r="QGN100" s="42"/>
      <c r="QGO100" s="42"/>
      <c r="QGP100" s="42"/>
      <c r="QGQ100" s="42"/>
      <c r="QGR100" s="42"/>
      <c r="QGS100" s="42"/>
      <c r="QGT100" s="42"/>
      <c r="QGU100" s="42"/>
      <c r="QGV100" s="42"/>
      <c r="QGW100" s="42"/>
      <c r="QGX100" s="42"/>
      <c r="QGY100" s="42"/>
      <c r="QGZ100" s="42"/>
      <c r="QHA100" s="42"/>
      <c r="QHB100" s="42"/>
      <c r="QHC100" s="42"/>
      <c r="QHD100" s="42"/>
      <c r="QHE100" s="42"/>
      <c r="QHF100" s="42"/>
      <c r="QHG100" s="42"/>
      <c r="QHH100" s="42"/>
      <c r="QHI100" s="42"/>
      <c r="QHJ100" s="42"/>
      <c r="QHK100" s="42"/>
      <c r="QHL100" s="42"/>
      <c r="QHM100" s="42"/>
      <c r="QHN100" s="42"/>
      <c r="QHO100" s="42"/>
      <c r="QHP100" s="42"/>
      <c r="QHQ100" s="42"/>
      <c r="QHR100" s="42"/>
      <c r="QHS100" s="42"/>
      <c r="QHT100" s="42"/>
      <c r="QHU100" s="42"/>
      <c r="QHV100" s="42"/>
      <c r="QHW100" s="42"/>
      <c r="QHX100" s="42"/>
      <c r="QHY100" s="42"/>
      <c r="QHZ100" s="42"/>
      <c r="QIA100" s="42"/>
      <c r="QIB100" s="42"/>
      <c r="QIC100" s="42"/>
      <c r="QID100" s="42"/>
      <c r="QIE100" s="42"/>
      <c r="QIF100" s="42"/>
      <c r="QIG100" s="42"/>
      <c r="QIH100" s="42"/>
      <c r="QII100" s="42"/>
      <c r="QIJ100" s="42"/>
      <c r="QIK100" s="42"/>
      <c r="QIL100" s="42"/>
      <c r="QIM100" s="42"/>
      <c r="QIN100" s="42"/>
      <c r="QIO100" s="42"/>
      <c r="QIP100" s="42"/>
      <c r="QIQ100" s="42"/>
      <c r="QIR100" s="42"/>
      <c r="QIS100" s="42"/>
      <c r="QIT100" s="42"/>
      <c r="QIU100" s="42"/>
      <c r="QIV100" s="42"/>
      <c r="QIW100" s="42"/>
      <c r="QIX100" s="42"/>
      <c r="QIY100" s="42"/>
      <c r="QIZ100" s="42"/>
      <c r="QJA100" s="42"/>
      <c r="QJB100" s="42"/>
      <c r="QJC100" s="42"/>
      <c r="QJD100" s="42"/>
      <c r="QJE100" s="42"/>
      <c r="QJF100" s="42"/>
      <c r="QJG100" s="42"/>
      <c r="QJH100" s="42"/>
      <c r="QJI100" s="42"/>
      <c r="QJJ100" s="42"/>
      <c r="QJK100" s="42"/>
      <c r="QJL100" s="42"/>
      <c r="QJM100" s="42"/>
      <c r="QJN100" s="42"/>
      <c r="QJO100" s="42"/>
      <c r="QJP100" s="42"/>
      <c r="QJQ100" s="42"/>
      <c r="QJR100" s="42"/>
      <c r="QJS100" s="42"/>
      <c r="QJT100" s="42"/>
      <c r="QJU100" s="42"/>
      <c r="QJV100" s="42"/>
      <c r="QJW100" s="42"/>
      <c r="QJX100" s="42"/>
      <c r="QJY100" s="42"/>
      <c r="QJZ100" s="42"/>
      <c r="QKA100" s="42"/>
      <c r="QKB100" s="42"/>
      <c r="QKC100" s="42"/>
      <c r="QKD100" s="42"/>
      <c r="QKE100" s="42"/>
      <c r="QKF100" s="42"/>
      <c r="QKG100" s="42"/>
      <c r="QKH100" s="42"/>
      <c r="QKI100" s="42"/>
      <c r="QKJ100" s="42"/>
      <c r="QKK100" s="42"/>
      <c r="QKL100" s="42"/>
      <c r="QKM100" s="42"/>
      <c r="QKN100" s="42"/>
      <c r="QKO100" s="42"/>
      <c r="QKP100" s="42"/>
      <c r="QKQ100" s="42"/>
      <c r="QKR100" s="42"/>
      <c r="QKS100" s="42"/>
      <c r="QKT100" s="42"/>
      <c r="QKU100" s="42"/>
      <c r="QKV100" s="42"/>
      <c r="QKW100" s="42"/>
      <c r="QKX100" s="42"/>
      <c r="QKY100" s="42"/>
      <c r="QKZ100" s="42"/>
      <c r="QLA100" s="42"/>
      <c r="QLB100" s="42"/>
      <c r="QLC100" s="42"/>
      <c r="QLD100" s="42"/>
      <c r="QLE100" s="42"/>
      <c r="QLF100" s="42"/>
      <c r="QLG100" s="42"/>
      <c r="QLH100" s="42"/>
      <c r="QLI100" s="42"/>
      <c r="QLJ100" s="42"/>
      <c r="QLK100" s="42"/>
      <c r="QLL100" s="42"/>
      <c r="QLM100" s="42"/>
      <c r="QLN100" s="42"/>
      <c r="QLO100" s="42"/>
      <c r="QLP100" s="42"/>
      <c r="QLQ100" s="42"/>
      <c r="QLR100" s="42"/>
      <c r="QLS100" s="42"/>
      <c r="QLT100" s="42"/>
      <c r="QLU100" s="42"/>
      <c r="QLV100" s="42"/>
      <c r="QLW100" s="42"/>
      <c r="QLX100" s="42"/>
      <c r="QLY100" s="42"/>
      <c r="QLZ100" s="42"/>
      <c r="QMA100" s="42"/>
      <c r="QMB100" s="42"/>
      <c r="QMC100" s="42"/>
      <c r="QMD100" s="42"/>
      <c r="QME100" s="42"/>
      <c r="QMF100" s="42"/>
      <c r="QMG100" s="42"/>
      <c r="QMH100" s="42"/>
      <c r="QMI100" s="42"/>
      <c r="QMJ100" s="42"/>
      <c r="QMK100" s="42"/>
      <c r="QML100" s="42"/>
      <c r="QMM100" s="42"/>
      <c r="QMN100" s="42"/>
      <c r="QMO100" s="42"/>
      <c r="QMP100" s="42"/>
      <c r="QMQ100" s="42"/>
      <c r="QMR100" s="42"/>
      <c r="QMS100" s="42"/>
      <c r="QMT100" s="42"/>
      <c r="QMU100" s="42"/>
      <c r="QMV100" s="42"/>
      <c r="QMW100" s="42"/>
      <c r="QMX100" s="42"/>
      <c r="QMY100" s="42"/>
      <c r="QMZ100" s="42"/>
      <c r="QNA100" s="42"/>
      <c r="QNB100" s="42"/>
      <c r="QNC100" s="42"/>
      <c r="QND100" s="42"/>
      <c r="QNE100" s="42"/>
      <c r="QNF100" s="42"/>
      <c r="QNG100" s="42"/>
      <c r="QNH100" s="42"/>
      <c r="QNI100" s="42"/>
      <c r="QNJ100" s="42"/>
      <c r="QNK100" s="42"/>
      <c r="QNL100" s="42"/>
      <c r="QNM100" s="42"/>
      <c r="QNN100" s="42"/>
      <c r="QNO100" s="42"/>
      <c r="QNP100" s="42"/>
      <c r="QNQ100" s="42"/>
      <c r="QNR100" s="42"/>
      <c r="QNS100" s="42"/>
      <c r="QNT100" s="42"/>
      <c r="QNU100" s="42"/>
      <c r="QNV100" s="42"/>
      <c r="QNW100" s="42"/>
      <c r="QNX100" s="42"/>
      <c r="QNY100" s="42"/>
      <c r="QNZ100" s="42"/>
      <c r="QOA100" s="42"/>
      <c r="QOB100" s="42"/>
      <c r="QOC100" s="42"/>
      <c r="QOD100" s="42"/>
      <c r="QOE100" s="42"/>
      <c r="QOF100" s="42"/>
      <c r="QOG100" s="42"/>
      <c r="QOH100" s="42"/>
      <c r="QOI100" s="42"/>
      <c r="QOJ100" s="42"/>
      <c r="QOK100" s="42"/>
      <c r="QOL100" s="42"/>
      <c r="QOM100" s="42"/>
      <c r="QON100" s="42"/>
      <c r="QOO100" s="42"/>
      <c r="QOP100" s="42"/>
      <c r="QOQ100" s="42"/>
      <c r="QOR100" s="42"/>
      <c r="QOS100" s="42"/>
      <c r="QOT100" s="42"/>
      <c r="QOU100" s="42"/>
      <c r="QOV100" s="42"/>
      <c r="QOW100" s="42"/>
      <c r="QOX100" s="42"/>
      <c r="QOY100" s="42"/>
      <c r="QOZ100" s="42"/>
      <c r="QPA100" s="42"/>
      <c r="QPB100" s="42"/>
      <c r="QPC100" s="42"/>
      <c r="QPD100" s="42"/>
      <c r="QPE100" s="42"/>
      <c r="QPF100" s="42"/>
      <c r="QPG100" s="42"/>
      <c r="QPH100" s="42"/>
      <c r="QPI100" s="42"/>
      <c r="QPJ100" s="42"/>
      <c r="QPK100" s="42"/>
      <c r="QPL100" s="42"/>
      <c r="QPM100" s="42"/>
      <c r="QPN100" s="42"/>
      <c r="QPO100" s="42"/>
      <c r="QPP100" s="42"/>
      <c r="QPQ100" s="42"/>
      <c r="QPR100" s="42"/>
      <c r="QPS100" s="42"/>
      <c r="QPT100" s="42"/>
      <c r="QPU100" s="42"/>
      <c r="QPV100" s="42"/>
      <c r="QPW100" s="42"/>
      <c r="QPX100" s="42"/>
      <c r="QPY100" s="42"/>
      <c r="QPZ100" s="42"/>
      <c r="QQA100" s="42"/>
      <c r="QQB100" s="42"/>
      <c r="QQC100" s="42"/>
      <c r="QQD100" s="42"/>
      <c r="QQE100" s="42"/>
      <c r="QQF100" s="42"/>
      <c r="QQG100" s="42"/>
      <c r="QQH100" s="42"/>
      <c r="QQI100" s="42"/>
      <c r="QQJ100" s="42"/>
      <c r="QQK100" s="42"/>
      <c r="QQL100" s="42"/>
      <c r="QQM100" s="42"/>
      <c r="QQN100" s="42"/>
      <c r="QQO100" s="42"/>
      <c r="QQP100" s="42"/>
      <c r="QQQ100" s="42"/>
      <c r="QQR100" s="42"/>
      <c r="QQS100" s="42"/>
      <c r="QQT100" s="42"/>
      <c r="QQU100" s="42"/>
      <c r="QQV100" s="42"/>
      <c r="QQW100" s="42"/>
      <c r="QQX100" s="42"/>
      <c r="QQY100" s="42"/>
      <c r="QQZ100" s="42"/>
      <c r="QRA100" s="42"/>
      <c r="QRB100" s="42"/>
      <c r="QRC100" s="42"/>
      <c r="QRD100" s="42"/>
      <c r="QRE100" s="42"/>
      <c r="QRF100" s="42"/>
      <c r="QRG100" s="42"/>
      <c r="QRH100" s="42"/>
      <c r="QRI100" s="42"/>
      <c r="QRJ100" s="42"/>
      <c r="QRK100" s="42"/>
      <c r="QRL100" s="42"/>
      <c r="QRM100" s="42"/>
      <c r="QRN100" s="42"/>
      <c r="QRO100" s="42"/>
      <c r="QRP100" s="42"/>
      <c r="QRQ100" s="42"/>
      <c r="QRR100" s="42"/>
      <c r="QRS100" s="42"/>
      <c r="QRT100" s="42"/>
      <c r="QRU100" s="42"/>
      <c r="QRV100" s="42"/>
      <c r="QRW100" s="42"/>
      <c r="QRX100" s="42"/>
      <c r="QRY100" s="42"/>
      <c r="QRZ100" s="42"/>
      <c r="QSA100" s="42"/>
      <c r="QSB100" s="42"/>
      <c r="QSC100" s="42"/>
      <c r="QSD100" s="42"/>
      <c r="QSE100" s="42"/>
      <c r="QSF100" s="42"/>
      <c r="QSG100" s="42"/>
      <c r="QSH100" s="42"/>
      <c r="QSI100" s="42"/>
      <c r="QSJ100" s="42"/>
      <c r="QSK100" s="42"/>
      <c r="QSL100" s="42"/>
      <c r="QSM100" s="42"/>
      <c r="QSN100" s="42"/>
      <c r="QSO100" s="42"/>
      <c r="QSP100" s="42"/>
      <c r="QSQ100" s="42"/>
      <c r="QSR100" s="42"/>
      <c r="QSS100" s="42"/>
      <c r="QST100" s="42"/>
      <c r="QSU100" s="42"/>
      <c r="QSV100" s="42"/>
      <c r="QSW100" s="42"/>
      <c r="QSX100" s="42"/>
      <c r="QSY100" s="42"/>
      <c r="QSZ100" s="42"/>
      <c r="QTA100" s="42"/>
      <c r="QTB100" s="42"/>
      <c r="QTC100" s="42"/>
      <c r="QTD100" s="42"/>
      <c r="QTE100" s="42"/>
      <c r="QTF100" s="42"/>
      <c r="QTG100" s="42"/>
      <c r="QTH100" s="42"/>
      <c r="QTI100" s="42"/>
      <c r="QTJ100" s="42"/>
      <c r="QTK100" s="42"/>
      <c r="QTL100" s="42"/>
      <c r="QTM100" s="42"/>
      <c r="QTN100" s="42"/>
      <c r="QTO100" s="42"/>
      <c r="QTP100" s="42"/>
      <c r="QTQ100" s="42"/>
      <c r="QTR100" s="42"/>
      <c r="QTS100" s="42"/>
      <c r="QTT100" s="42"/>
      <c r="QTU100" s="42"/>
      <c r="QTV100" s="42"/>
      <c r="QTW100" s="42"/>
      <c r="QTX100" s="42"/>
      <c r="QTY100" s="42"/>
      <c r="QTZ100" s="42"/>
      <c r="QUA100" s="42"/>
      <c r="QUB100" s="42"/>
      <c r="QUC100" s="42"/>
      <c r="QUD100" s="42"/>
      <c r="QUE100" s="42"/>
      <c r="QUF100" s="42"/>
      <c r="QUG100" s="42"/>
      <c r="QUH100" s="42"/>
      <c r="QUI100" s="42"/>
      <c r="QUJ100" s="42"/>
      <c r="QUK100" s="42"/>
      <c r="QUL100" s="42"/>
      <c r="QUM100" s="42"/>
      <c r="QUN100" s="42"/>
      <c r="QUO100" s="42"/>
      <c r="QUP100" s="42"/>
      <c r="QUQ100" s="42"/>
      <c r="QUR100" s="42"/>
      <c r="QUS100" s="42"/>
      <c r="QUT100" s="42"/>
      <c r="QUU100" s="42"/>
      <c r="QUV100" s="42"/>
      <c r="QUW100" s="42"/>
      <c r="QUX100" s="42"/>
      <c r="QUY100" s="42"/>
      <c r="QUZ100" s="42"/>
      <c r="QVA100" s="42"/>
      <c r="QVB100" s="42"/>
      <c r="QVC100" s="42"/>
      <c r="QVD100" s="42"/>
      <c r="QVE100" s="42"/>
      <c r="QVF100" s="42"/>
      <c r="QVG100" s="42"/>
      <c r="QVH100" s="42"/>
      <c r="QVI100" s="42"/>
      <c r="QVJ100" s="42"/>
      <c r="QVK100" s="42"/>
      <c r="QVL100" s="42"/>
      <c r="QVM100" s="42"/>
      <c r="QVN100" s="42"/>
      <c r="QVO100" s="42"/>
      <c r="QVP100" s="42"/>
      <c r="QVQ100" s="42"/>
      <c r="QVR100" s="42"/>
      <c r="QVS100" s="42"/>
      <c r="QVT100" s="42"/>
      <c r="QVU100" s="42"/>
      <c r="QVV100" s="42"/>
      <c r="QVW100" s="42"/>
      <c r="QVX100" s="42"/>
      <c r="QVY100" s="42"/>
      <c r="QVZ100" s="42"/>
      <c r="QWA100" s="42"/>
      <c r="QWB100" s="42"/>
      <c r="QWC100" s="42"/>
      <c r="QWD100" s="42"/>
      <c r="QWE100" s="42"/>
      <c r="QWF100" s="42"/>
      <c r="QWG100" s="42"/>
      <c r="QWH100" s="42"/>
      <c r="QWI100" s="42"/>
      <c r="QWJ100" s="42"/>
      <c r="QWK100" s="42"/>
      <c r="QWL100" s="42"/>
      <c r="QWM100" s="42"/>
      <c r="QWN100" s="42"/>
      <c r="QWO100" s="42"/>
      <c r="QWP100" s="42"/>
      <c r="QWQ100" s="42"/>
      <c r="QWR100" s="42"/>
      <c r="QWS100" s="42"/>
      <c r="QWT100" s="42"/>
      <c r="QWU100" s="42"/>
      <c r="QWV100" s="42"/>
      <c r="QWW100" s="42"/>
      <c r="QWX100" s="42"/>
      <c r="QWY100" s="42"/>
      <c r="QWZ100" s="42"/>
      <c r="QXA100" s="42"/>
      <c r="QXB100" s="42"/>
      <c r="QXC100" s="42"/>
      <c r="QXD100" s="42"/>
      <c r="QXE100" s="42"/>
      <c r="QXF100" s="42"/>
      <c r="QXG100" s="42"/>
      <c r="QXH100" s="42"/>
      <c r="QXI100" s="42"/>
      <c r="QXJ100" s="42"/>
      <c r="QXK100" s="42"/>
      <c r="QXL100" s="42"/>
      <c r="QXM100" s="42"/>
      <c r="QXN100" s="42"/>
      <c r="QXO100" s="42"/>
      <c r="QXP100" s="42"/>
      <c r="QXQ100" s="42"/>
      <c r="QXR100" s="42"/>
      <c r="QXS100" s="42"/>
      <c r="QXT100" s="42"/>
      <c r="QXU100" s="42"/>
      <c r="QXV100" s="42"/>
      <c r="QXW100" s="42"/>
      <c r="QXX100" s="42"/>
      <c r="QXY100" s="42"/>
      <c r="QXZ100" s="42"/>
      <c r="QYA100" s="42"/>
      <c r="QYB100" s="42"/>
      <c r="QYC100" s="42"/>
      <c r="QYD100" s="42"/>
      <c r="QYE100" s="42"/>
      <c r="QYF100" s="42"/>
      <c r="QYG100" s="42"/>
      <c r="QYH100" s="42"/>
      <c r="QYI100" s="42"/>
      <c r="QYJ100" s="42"/>
      <c r="QYK100" s="42"/>
      <c r="QYL100" s="42"/>
      <c r="QYM100" s="42"/>
      <c r="QYN100" s="42"/>
      <c r="QYO100" s="42"/>
      <c r="QYP100" s="42"/>
      <c r="QYQ100" s="42"/>
      <c r="QYR100" s="42"/>
      <c r="QYS100" s="42"/>
      <c r="QYT100" s="42"/>
      <c r="QYU100" s="42"/>
      <c r="QYV100" s="42"/>
      <c r="QYW100" s="42"/>
      <c r="QYX100" s="42"/>
      <c r="QYY100" s="42"/>
      <c r="QYZ100" s="42"/>
      <c r="QZA100" s="42"/>
      <c r="QZB100" s="42"/>
      <c r="QZC100" s="42"/>
      <c r="QZD100" s="42"/>
      <c r="QZE100" s="42"/>
      <c r="QZF100" s="42"/>
      <c r="QZG100" s="42"/>
      <c r="QZH100" s="42"/>
      <c r="QZI100" s="42"/>
      <c r="QZJ100" s="42"/>
      <c r="QZK100" s="42"/>
      <c r="QZL100" s="42"/>
      <c r="QZM100" s="42"/>
      <c r="QZN100" s="42"/>
      <c r="QZO100" s="42"/>
      <c r="QZP100" s="42"/>
      <c r="QZQ100" s="42"/>
      <c r="QZR100" s="42"/>
      <c r="QZS100" s="42"/>
      <c r="QZT100" s="42"/>
      <c r="QZU100" s="42"/>
      <c r="QZV100" s="42"/>
      <c r="QZW100" s="42"/>
      <c r="QZX100" s="42"/>
      <c r="QZY100" s="42"/>
      <c r="QZZ100" s="42"/>
      <c r="RAA100" s="42"/>
      <c r="RAB100" s="42"/>
      <c r="RAC100" s="42"/>
      <c r="RAD100" s="42"/>
      <c r="RAE100" s="42"/>
      <c r="RAF100" s="42"/>
      <c r="RAG100" s="42"/>
      <c r="RAH100" s="42"/>
      <c r="RAI100" s="42"/>
      <c r="RAJ100" s="42"/>
      <c r="RAK100" s="42"/>
      <c r="RAL100" s="42"/>
      <c r="RAM100" s="42"/>
      <c r="RAN100" s="42"/>
      <c r="RAO100" s="42"/>
      <c r="RAP100" s="42"/>
      <c r="RAQ100" s="42"/>
      <c r="RAR100" s="42"/>
      <c r="RAS100" s="42"/>
      <c r="RAT100" s="42"/>
      <c r="RAU100" s="42"/>
      <c r="RAV100" s="42"/>
      <c r="RAW100" s="42"/>
      <c r="RAX100" s="42"/>
      <c r="RAY100" s="42"/>
      <c r="RAZ100" s="42"/>
      <c r="RBA100" s="42"/>
      <c r="RBB100" s="42"/>
      <c r="RBC100" s="42"/>
      <c r="RBD100" s="42"/>
      <c r="RBE100" s="42"/>
      <c r="RBF100" s="42"/>
      <c r="RBG100" s="42"/>
      <c r="RBH100" s="42"/>
      <c r="RBI100" s="42"/>
      <c r="RBJ100" s="42"/>
      <c r="RBK100" s="42"/>
      <c r="RBL100" s="42"/>
      <c r="RBM100" s="42"/>
      <c r="RBN100" s="42"/>
      <c r="RBO100" s="42"/>
      <c r="RBP100" s="42"/>
      <c r="RBQ100" s="42"/>
      <c r="RBR100" s="42"/>
      <c r="RBS100" s="42"/>
      <c r="RBT100" s="42"/>
      <c r="RBU100" s="42"/>
      <c r="RBV100" s="42"/>
      <c r="RBW100" s="42"/>
      <c r="RBX100" s="42"/>
      <c r="RBY100" s="42"/>
      <c r="RBZ100" s="42"/>
      <c r="RCA100" s="42"/>
      <c r="RCB100" s="42"/>
      <c r="RCC100" s="42"/>
      <c r="RCD100" s="42"/>
      <c r="RCE100" s="42"/>
      <c r="RCF100" s="42"/>
      <c r="RCG100" s="42"/>
      <c r="RCH100" s="42"/>
      <c r="RCI100" s="42"/>
      <c r="RCJ100" s="42"/>
      <c r="RCK100" s="42"/>
      <c r="RCL100" s="42"/>
      <c r="RCM100" s="42"/>
      <c r="RCN100" s="42"/>
      <c r="RCO100" s="42"/>
      <c r="RCP100" s="42"/>
      <c r="RCQ100" s="42"/>
      <c r="RCR100" s="42"/>
      <c r="RCS100" s="42"/>
      <c r="RCT100" s="42"/>
      <c r="RCU100" s="42"/>
      <c r="RCV100" s="42"/>
      <c r="RCW100" s="42"/>
      <c r="RCX100" s="42"/>
      <c r="RCY100" s="42"/>
      <c r="RCZ100" s="42"/>
      <c r="RDA100" s="42"/>
      <c r="RDB100" s="42"/>
      <c r="RDC100" s="42"/>
      <c r="RDD100" s="42"/>
      <c r="RDE100" s="42"/>
      <c r="RDF100" s="42"/>
      <c r="RDG100" s="42"/>
      <c r="RDH100" s="42"/>
      <c r="RDI100" s="42"/>
      <c r="RDJ100" s="42"/>
      <c r="RDK100" s="42"/>
      <c r="RDL100" s="42"/>
      <c r="RDM100" s="42"/>
      <c r="RDN100" s="42"/>
      <c r="RDO100" s="42"/>
      <c r="RDP100" s="42"/>
      <c r="RDQ100" s="42"/>
      <c r="RDR100" s="42"/>
      <c r="RDS100" s="42"/>
      <c r="RDT100" s="42"/>
      <c r="RDU100" s="42"/>
      <c r="RDV100" s="42"/>
      <c r="RDW100" s="42"/>
      <c r="RDX100" s="42"/>
      <c r="RDY100" s="42"/>
      <c r="RDZ100" s="42"/>
      <c r="REA100" s="42"/>
      <c r="REB100" s="42"/>
      <c r="REC100" s="42"/>
      <c r="RED100" s="42"/>
      <c r="REE100" s="42"/>
      <c r="REF100" s="42"/>
      <c r="REG100" s="42"/>
      <c r="REH100" s="42"/>
      <c r="REI100" s="42"/>
      <c r="REJ100" s="42"/>
      <c r="REK100" s="42"/>
      <c r="REL100" s="42"/>
      <c r="REM100" s="42"/>
      <c r="REN100" s="42"/>
      <c r="REO100" s="42"/>
      <c r="REP100" s="42"/>
      <c r="REQ100" s="42"/>
      <c r="RER100" s="42"/>
      <c r="RES100" s="42"/>
      <c r="RET100" s="42"/>
      <c r="REU100" s="42"/>
      <c r="REV100" s="42"/>
      <c r="REW100" s="42"/>
      <c r="REX100" s="42"/>
      <c r="REY100" s="42"/>
      <c r="REZ100" s="42"/>
      <c r="RFA100" s="42"/>
      <c r="RFB100" s="42"/>
      <c r="RFC100" s="42"/>
      <c r="RFD100" s="42"/>
      <c r="RFE100" s="42"/>
      <c r="RFF100" s="42"/>
      <c r="RFG100" s="42"/>
      <c r="RFH100" s="42"/>
      <c r="RFI100" s="42"/>
      <c r="RFJ100" s="42"/>
      <c r="RFK100" s="42"/>
      <c r="RFL100" s="42"/>
      <c r="RFM100" s="42"/>
      <c r="RFN100" s="42"/>
      <c r="RFO100" s="42"/>
      <c r="RFP100" s="42"/>
      <c r="RFQ100" s="42"/>
      <c r="RFR100" s="42"/>
      <c r="RFS100" s="42"/>
      <c r="RFT100" s="42"/>
      <c r="RFU100" s="42"/>
      <c r="RFV100" s="42"/>
      <c r="RFW100" s="42"/>
      <c r="RFX100" s="42"/>
      <c r="RFY100" s="42"/>
      <c r="RFZ100" s="42"/>
      <c r="RGA100" s="42"/>
      <c r="RGB100" s="42"/>
      <c r="RGC100" s="42"/>
      <c r="RGD100" s="42"/>
      <c r="RGE100" s="42"/>
      <c r="RGF100" s="42"/>
      <c r="RGG100" s="42"/>
      <c r="RGH100" s="42"/>
      <c r="RGI100" s="42"/>
      <c r="RGJ100" s="42"/>
      <c r="RGK100" s="42"/>
      <c r="RGL100" s="42"/>
      <c r="RGM100" s="42"/>
      <c r="RGN100" s="42"/>
      <c r="RGO100" s="42"/>
      <c r="RGP100" s="42"/>
      <c r="RGQ100" s="42"/>
      <c r="RGR100" s="42"/>
      <c r="RGS100" s="42"/>
      <c r="RGT100" s="42"/>
      <c r="RGU100" s="42"/>
      <c r="RGV100" s="42"/>
      <c r="RGW100" s="42"/>
      <c r="RGX100" s="42"/>
      <c r="RGY100" s="42"/>
      <c r="RGZ100" s="42"/>
      <c r="RHA100" s="42"/>
      <c r="RHB100" s="42"/>
      <c r="RHC100" s="42"/>
      <c r="RHD100" s="42"/>
      <c r="RHE100" s="42"/>
      <c r="RHF100" s="42"/>
      <c r="RHG100" s="42"/>
      <c r="RHH100" s="42"/>
      <c r="RHI100" s="42"/>
      <c r="RHJ100" s="42"/>
      <c r="RHK100" s="42"/>
      <c r="RHL100" s="42"/>
      <c r="RHM100" s="42"/>
      <c r="RHN100" s="42"/>
      <c r="RHO100" s="42"/>
      <c r="RHP100" s="42"/>
      <c r="RHQ100" s="42"/>
      <c r="RHR100" s="42"/>
      <c r="RHS100" s="42"/>
      <c r="RHT100" s="42"/>
      <c r="RHU100" s="42"/>
      <c r="RHV100" s="42"/>
      <c r="RHW100" s="42"/>
      <c r="RHX100" s="42"/>
      <c r="RHY100" s="42"/>
      <c r="RHZ100" s="42"/>
      <c r="RIA100" s="42"/>
      <c r="RIB100" s="42"/>
      <c r="RIC100" s="42"/>
      <c r="RID100" s="42"/>
      <c r="RIE100" s="42"/>
      <c r="RIF100" s="42"/>
      <c r="RIG100" s="42"/>
      <c r="RIH100" s="42"/>
      <c r="RII100" s="42"/>
      <c r="RIJ100" s="42"/>
      <c r="RIK100" s="42"/>
      <c r="RIL100" s="42"/>
      <c r="RIM100" s="42"/>
      <c r="RIN100" s="42"/>
      <c r="RIO100" s="42"/>
      <c r="RIP100" s="42"/>
      <c r="RIQ100" s="42"/>
      <c r="RIR100" s="42"/>
      <c r="RIS100" s="42"/>
      <c r="RIT100" s="42"/>
      <c r="RIU100" s="42"/>
      <c r="RIV100" s="42"/>
      <c r="RIW100" s="42"/>
      <c r="RIX100" s="42"/>
      <c r="RIY100" s="42"/>
      <c r="RIZ100" s="42"/>
      <c r="RJA100" s="42"/>
      <c r="RJB100" s="42"/>
      <c r="RJC100" s="42"/>
      <c r="RJD100" s="42"/>
      <c r="RJE100" s="42"/>
      <c r="RJF100" s="42"/>
      <c r="RJG100" s="42"/>
      <c r="RJH100" s="42"/>
      <c r="RJI100" s="42"/>
      <c r="RJJ100" s="42"/>
      <c r="RJK100" s="42"/>
      <c r="RJL100" s="42"/>
      <c r="RJM100" s="42"/>
      <c r="RJN100" s="42"/>
      <c r="RJO100" s="42"/>
      <c r="RJP100" s="42"/>
      <c r="RJQ100" s="42"/>
      <c r="RJR100" s="42"/>
      <c r="RJS100" s="42"/>
      <c r="RJT100" s="42"/>
      <c r="RJU100" s="42"/>
      <c r="RJV100" s="42"/>
      <c r="RJW100" s="42"/>
      <c r="RJX100" s="42"/>
      <c r="RJY100" s="42"/>
      <c r="RJZ100" s="42"/>
      <c r="RKA100" s="42"/>
      <c r="RKB100" s="42"/>
      <c r="RKC100" s="42"/>
      <c r="RKD100" s="42"/>
      <c r="RKE100" s="42"/>
      <c r="RKF100" s="42"/>
      <c r="RKG100" s="42"/>
      <c r="RKH100" s="42"/>
      <c r="RKI100" s="42"/>
      <c r="RKJ100" s="42"/>
      <c r="RKK100" s="42"/>
      <c r="RKL100" s="42"/>
      <c r="RKM100" s="42"/>
      <c r="RKN100" s="42"/>
      <c r="RKO100" s="42"/>
      <c r="RKP100" s="42"/>
      <c r="RKQ100" s="42"/>
      <c r="RKR100" s="42"/>
      <c r="RKS100" s="42"/>
      <c r="RKT100" s="42"/>
      <c r="RKU100" s="42"/>
      <c r="RKV100" s="42"/>
      <c r="RKW100" s="42"/>
      <c r="RKX100" s="42"/>
      <c r="RKY100" s="42"/>
      <c r="RKZ100" s="42"/>
      <c r="RLA100" s="42"/>
      <c r="RLB100" s="42"/>
      <c r="RLC100" s="42"/>
      <c r="RLD100" s="42"/>
      <c r="RLE100" s="42"/>
      <c r="RLF100" s="42"/>
      <c r="RLG100" s="42"/>
      <c r="RLH100" s="42"/>
      <c r="RLI100" s="42"/>
      <c r="RLJ100" s="42"/>
      <c r="RLK100" s="42"/>
      <c r="RLL100" s="42"/>
      <c r="RLM100" s="42"/>
      <c r="RLN100" s="42"/>
      <c r="RLO100" s="42"/>
      <c r="RLP100" s="42"/>
      <c r="RLQ100" s="42"/>
      <c r="RLR100" s="42"/>
      <c r="RLS100" s="42"/>
      <c r="RLT100" s="42"/>
      <c r="RLU100" s="42"/>
      <c r="RLV100" s="42"/>
      <c r="RLW100" s="42"/>
      <c r="RLX100" s="42"/>
      <c r="RLY100" s="42"/>
      <c r="RLZ100" s="42"/>
      <c r="RMA100" s="42"/>
      <c r="RMB100" s="42"/>
      <c r="RMC100" s="42"/>
      <c r="RMD100" s="42"/>
      <c r="RME100" s="42"/>
      <c r="RMF100" s="42"/>
      <c r="RMG100" s="42"/>
      <c r="RMH100" s="42"/>
      <c r="RMI100" s="42"/>
      <c r="RMJ100" s="42"/>
      <c r="RMK100" s="42"/>
      <c r="RML100" s="42"/>
      <c r="RMM100" s="42"/>
      <c r="RMN100" s="42"/>
      <c r="RMO100" s="42"/>
      <c r="RMP100" s="42"/>
      <c r="RMQ100" s="42"/>
      <c r="RMR100" s="42"/>
      <c r="RMS100" s="42"/>
      <c r="RMT100" s="42"/>
      <c r="RMU100" s="42"/>
      <c r="RMV100" s="42"/>
      <c r="RMW100" s="42"/>
      <c r="RMX100" s="42"/>
      <c r="RMY100" s="42"/>
      <c r="RMZ100" s="42"/>
      <c r="RNA100" s="42"/>
      <c r="RNB100" s="42"/>
      <c r="RNC100" s="42"/>
      <c r="RND100" s="42"/>
      <c r="RNE100" s="42"/>
      <c r="RNF100" s="42"/>
      <c r="RNG100" s="42"/>
      <c r="RNH100" s="42"/>
      <c r="RNI100" s="42"/>
      <c r="RNJ100" s="42"/>
      <c r="RNK100" s="42"/>
      <c r="RNL100" s="42"/>
      <c r="RNM100" s="42"/>
      <c r="RNN100" s="42"/>
      <c r="RNO100" s="42"/>
      <c r="RNP100" s="42"/>
      <c r="RNQ100" s="42"/>
      <c r="RNR100" s="42"/>
      <c r="RNS100" s="42"/>
      <c r="RNT100" s="42"/>
      <c r="RNU100" s="42"/>
      <c r="RNV100" s="42"/>
      <c r="RNW100" s="42"/>
      <c r="RNX100" s="42"/>
      <c r="RNY100" s="42"/>
      <c r="RNZ100" s="42"/>
      <c r="ROA100" s="42"/>
      <c r="ROB100" s="42"/>
      <c r="ROC100" s="42"/>
      <c r="ROD100" s="42"/>
      <c r="ROE100" s="42"/>
      <c r="ROF100" s="42"/>
      <c r="ROG100" s="42"/>
      <c r="ROH100" s="42"/>
      <c r="ROI100" s="42"/>
      <c r="ROJ100" s="42"/>
      <c r="ROK100" s="42"/>
      <c r="ROL100" s="42"/>
      <c r="ROM100" s="42"/>
      <c r="RON100" s="42"/>
      <c r="ROO100" s="42"/>
      <c r="ROP100" s="42"/>
      <c r="ROQ100" s="42"/>
      <c r="ROR100" s="42"/>
      <c r="ROS100" s="42"/>
      <c r="ROT100" s="42"/>
      <c r="ROU100" s="42"/>
      <c r="ROV100" s="42"/>
      <c r="ROW100" s="42"/>
      <c r="ROX100" s="42"/>
      <c r="ROY100" s="42"/>
      <c r="ROZ100" s="42"/>
      <c r="RPA100" s="42"/>
      <c r="RPB100" s="42"/>
      <c r="RPC100" s="42"/>
      <c r="RPD100" s="42"/>
      <c r="RPE100" s="42"/>
      <c r="RPF100" s="42"/>
      <c r="RPG100" s="42"/>
      <c r="RPH100" s="42"/>
      <c r="RPI100" s="42"/>
      <c r="RPJ100" s="42"/>
      <c r="RPK100" s="42"/>
      <c r="RPL100" s="42"/>
      <c r="RPM100" s="42"/>
      <c r="RPN100" s="42"/>
      <c r="RPO100" s="42"/>
      <c r="RPP100" s="42"/>
      <c r="RPQ100" s="42"/>
      <c r="RPR100" s="42"/>
      <c r="RPS100" s="42"/>
      <c r="RPT100" s="42"/>
      <c r="RPU100" s="42"/>
      <c r="RPV100" s="42"/>
      <c r="RPW100" s="42"/>
      <c r="RPX100" s="42"/>
      <c r="RPY100" s="42"/>
      <c r="RPZ100" s="42"/>
      <c r="RQA100" s="42"/>
      <c r="RQB100" s="42"/>
      <c r="RQC100" s="42"/>
      <c r="RQD100" s="42"/>
      <c r="RQE100" s="42"/>
      <c r="RQF100" s="42"/>
      <c r="RQG100" s="42"/>
      <c r="RQH100" s="42"/>
      <c r="RQI100" s="42"/>
      <c r="RQJ100" s="42"/>
      <c r="RQK100" s="42"/>
      <c r="RQL100" s="42"/>
      <c r="RQM100" s="42"/>
      <c r="RQN100" s="42"/>
      <c r="RQO100" s="42"/>
      <c r="RQP100" s="42"/>
      <c r="RQQ100" s="42"/>
      <c r="RQR100" s="42"/>
      <c r="RQS100" s="42"/>
      <c r="RQT100" s="42"/>
      <c r="RQU100" s="42"/>
      <c r="RQV100" s="42"/>
      <c r="RQW100" s="42"/>
      <c r="RQX100" s="42"/>
      <c r="RQY100" s="42"/>
      <c r="RQZ100" s="42"/>
      <c r="RRA100" s="42"/>
      <c r="RRB100" s="42"/>
      <c r="RRC100" s="42"/>
      <c r="RRD100" s="42"/>
      <c r="RRE100" s="42"/>
      <c r="RRF100" s="42"/>
      <c r="RRG100" s="42"/>
      <c r="RRH100" s="42"/>
      <c r="RRI100" s="42"/>
      <c r="RRJ100" s="42"/>
      <c r="RRK100" s="42"/>
      <c r="RRL100" s="42"/>
      <c r="RRM100" s="42"/>
      <c r="RRN100" s="42"/>
      <c r="RRO100" s="42"/>
      <c r="RRP100" s="42"/>
      <c r="RRQ100" s="42"/>
      <c r="RRR100" s="42"/>
      <c r="RRS100" s="42"/>
      <c r="RRT100" s="42"/>
      <c r="RRU100" s="42"/>
      <c r="RRV100" s="42"/>
      <c r="RRW100" s="42"/>
      <c r="RRX100" s="42"/>
      <c r="RRY100" s="42"/>
      <c r="RRZ100" s="42"/>
      <c r="RSA100" s="42"/>
      <c r="RSB100" s="42"/>
      <c r="RSC100" s="42"/>
      <c r="RSD100" s="42"/>
      <c r="RSE100" s="42"/>
      <c r="RSF100" s="42"/>
      <c r="RSG100" s="42"/>
      <c r="RSH100" s="42"/>
      <c r="RSI100" s="42"/>
      <c r="RSJ100" s="42"/>
      <c r="RSK100" s="42"/>
      <c r="RSL100" s="42"/>
      <c r="RSM100" s="42"/>
      <c r="RSN100" s="42"/>
      <c r="RSO100" s="42"/>
      <c r="RSP100" s="42"/>
      <c r="RSQ100" s="42"/>
      <c r="RSR100" s="42"/>
      <c r="RSS100" s="42"/>
      <c r="RST100" s="42"/>
      <c r="RSU100" s="42"/>
      <c r="RSV100" s="42"/>
      <c r="RSW100" s="42"/>
      <c r="RSX100" s="42"/>
      <c r="RSY100" s="42"/>
      <c r="RSZ100" s="42"/>
      <c r="RTA100" s="42"/>
      <c r="RTB100" s="42"/>
      <c r="RTC100" s="42"/>
      <c r="RTD100" s="42"/>
      <c r="RTE100" s="42"/>
      <c r="RTF100" s="42"/>
      <c r="RTG100" s="42"/>
      <c r="RTH100" s="42"/>
      <c r="RTI100" s="42"/>
      <c r="RTJ100" s="42"/>
      <c r="RTK100" s="42"/>
      <c r="RTL100" s="42"/>
      <c r="RTM100" s="42"/>
      <c r="RTN100" s="42"/>
      <c r="RTO100" s="42"/>
      <c r="RTP100" s="42"/>
      <c r="RTQ100" s="42"/>
      <c r="RTR100" s="42"/>
      <c r="RTS100" s="42"/>
      <c r="RTT100" s="42"/>
      <c r="RTU100" s="42"/>
      <c r="RTV100" s="42"/>
      <c r="RTW100" s="42"/>
      <c r="RTX100" s="42"/>
      <c r="RTY100" s="42"/>
      <c r="RTZ100" s="42"/>
      <c r="RUA100" s="42"/>
      <c r="RUB100" s="42"/>
      <c r="RUC100" s="42"/>
      <c r="RUD100" s="42"/>
      <c r="RUE100" s="42"/>
      <c r="RUF100" s="42"/>
      <c r="RUG100" s="42"/>
      <c r="RUH100" s="42"/>
      <c r="RUI100" s="42"/>
      <c r="RUJ100" s="42"/>
      <c r="RUK100" s="42"/>
      <c r="RUL100" s="42"/>
      <c r="RUM100" s="42"/>
      <c r="RUN100" s="42"/>
      <c r="RUO100" s="42"/>
      <c r="RUP100" s="42"/>
      <c r="RUQ100" s="42"/>
      <c r="RUR100" s="42"/>
      <c r="RUS100" s="42"/>
      <c r="RUT100" s="42"/>
      <c r="RUU100" s="42"/>
      <c r="RUV100" s="42"/>
      <c r="RUW100" s="42"/>
      <c r="RUX100" s="42"/>
      <c r="RUY100" s="42"/>
      <c r="RUZ100" s="42"/>
      <c r="RVA100" s="42"/>
      <c r="RVB100" s="42"/>
      <c r="RVC100" s="42"/>
      <c r="RVD100" s="42"/>
      <c r="RVE100" s="42"/>
      <c r="RVF100" s="42"/>
      <c r="RVG100" s="42"/>
      <c r="RVH100" s="42"/>
      <c r="RVI100" s="42"/>
      <c r="RVJ100" s="42"/>
      <c r="RVK100" s="42"/>
      <c r="RVL100" s="42"/>
      <c r="RVM100" s="42"/>
      <c r="RVN100" s="42"/>
      <c r="RVO100" s="42"/>
      <c r="RVP100" s="42"/>
      <c r="RVQ100" s="42"/>
      <c r="RVR100" s="42"/>
      <c r="RVS100" s="42"/>
      <c r="RVT100" s="42"/>
      <c r="RVU100" s="42"/>
      <c r="RVV100" s="42"/>
      <c r="RVW100" s="42"/>
      <c r="RVX100" s="42"/>
      <c r="RVY100" s="42"/>
      <c r="RVZ100" s="42"/>
      <c r="RWA100" s="42"/>
      <c r="RWB100" s="42"/>
      <c r="RWC100" s="42"/>
      <c r="RWD100" s="42"/>
      <c r="RWE100" s="42"/>
      <c r="RWF100" s="42"/>
      <c r="RWG100" s="42"/>
      <c r="RWH100" s="42"/>
      <c r="RWI100" s="42"/>
      <c r="RWJ100" s="42"/>
      <c r="RWK100" s="42"/>
      <c r="RWL100" s="42"/>
      <c r="RWM100" s="42"/>
      <c r="RWN100" s="42"/>
      <c r="RWO100" s="42"/>
      <c r="RWP100" s="42"/>
      <c r="RWQ100" s="42"/>
      <c r="RWR100" s="42"/>
      <c r="RWS100" s="42"/>
      <c r="RWT100" s="42"/>
      <c r="RWU100" s="42"/>
      <c r="RWV100" s="42"/>
      <c r="RWW100" s="42"/>
      <c r="RWX100" s="42"/>
      <c r="RWY100" s="42"/>
      <c r="RWZ100" s="42"/>
      <c r="RXA100" s="42"/>
      <c r="RXB100" s="42"/>
      <c r="RXC100" s="42"/>
      <c r="RXD100" s="42"/>
      <c r="RXE100" s="42"/>
      <c r="RXF100" s="42"/>
      <c r="RXG100" s="42"/>
      <c r="RXH100" s="42"/>
      <c r="RXI100" s="42"/>
      <c r="RXJ100" s="42"/>
      <c r="RXK100" s="42"/>
      <c r="RXL100" s="42"/>
      <c r="RXM100" s="42"/>
      <c r="RXN100" s="42"/>
      <c r="RXO100" s="42"/>
      <c r="RXP100" s="42"/>
      <c r="RXQ100" s="42"/>
      <c r="RXR100" s="42"/>
      <c r="RXS100" s="42"/>
      <c r="RXT100" s="42"/>
      <c r="RXU100" s="42"/>
      <c r="RXV100" s="42"/>
      <c r="RXW100" s="42"/>
      <c r="RXX100" s="42"/>
      <c r="RXY100" s="42"/>
      <c r="RXZ100" s="42"/>
      <c r="RYA100" s="42"/>
      <c r="RYB100" s="42"/>
      <c r="RYC100" s="42"/>
      <c r="RYD100" s="42"/>
      <c r="RYE100" s="42"/>
      <c r="RYF100" s="42"/>
      <c r="RYG100" s="42"/>
      <c r="RYH100" s="42"/>
      <c r="RYI100" s="42"/>
      <c r="RYJ100" s="42"/>
      <c r="RYK100" s="42"/>
      <c r="RYL100" s="42"/>
      <c r="RYM100" s="42"/>
      <c r="RYN100" s="42"/>
      <c r="RYO100" s="42"/>
      <c r="RYP100" s="42"/>
      <c r="RYQ100" s="42"/>
      <c r="RYR100" s="42"/>
      <c r="RYS100" s="42"/>
      <c r="RYT100" s="42"/>
      <c r="RYU100" s="42"/>
      <c r="RYV100" s="42"/>
      <c r="RYW100" s="42"/>
      <c r="RYX100" s="42"/>
      <c r="RYY100" s="42"/>
      <c r="RYZ100" s="42"/>
      <c r="RZA100" s="42"/>
      <c r="RZB100" s="42"/>
      <c r="RZC100" s="42"/>
      <c r="RZD100" s="42"/>
      <c r="RZE100" s="42"/>
      <c r="RZF100" s="42"/>
      <c r="RZG100" s="42"/>
      <c r="RZH100" s="42"/>
      <c r="RZI100" s="42"/>
      <c r="RZJ100" s="42"/>
      <c r="RZK100" s="42"/>
      <c r="RZL100" s="42"/>
      <c r="RZM100" s="42"/>
      <c r="RZN100" s="42"/>
      <c r="RZO100" s="42"/>
      <c r="RZP100" s="42"/>
      <c r="RZQ100" s="42"/>
      <c r="RZR100" s="42"/>
      <c r="RZS100" s="42"/>
      <c r="RZT100" s="42"/>
      <c r="RZU100" s="42"/>
      <c r="RZV100" s="42"/>
      <c r="RZW100" s="42"/>
      <c r="RZX100" s="42"/>
      <c r="RZY100" s="42"/>
      <c r="RZZ100" s="42"/>
      <c r="SAA100" s="42"/>
      <c r="SAB100" s="42"/>
      <c r="SAC100" s="42"/>
      <c r="SAD100" s="42"/>
      <c r="SAE100" s="42"/>
      <c r="SAF100" s="42"/>
      <c r="SAG100" s="42"/>
      <c r="SAH100" s="42"/>
      <c r="SAI100" s="42"/>
      <c r="SAJ100" s="42"/>
      <c r="SAK100" s="42"/>
      <c r="SAL100" s="42"/>
      <c r="SAM100" s="42"/>
      <c r="SAN100" s="42"/>
      <c r="SAO100" s="42"/>
      <c r="SAP100" s="42"/>
      <c r="SAQ100" s="42"/>
      <c r="SAR100" s="42"/>
      <c r="SAS100" s="42"/>
      <c r="SAT100" s="42"/>
      <c r="SAU100" s="42"/>
      <c r="SAV100" s="42"/>
      <c r="SAW100" s="42"/>
      <c r="SAX100" s="42"/>
      <c r="SAY100" s="42"/>
      <c r="SAZ100" s="42"/>
      <c r="SBA100" s="42"/>
      <c r="SBB100" s="42"/>
      <c r="SBC100" s="42"/>
      <c r="SBD100" s="42"/>
      <c r="SBE100" s="42"/>
      <c r="SBF100" s="42"/>
      <c r="SBG100" s="42"/>
      <c r="SBH100" s="42"/>
      <c r="SBI100" s="42"/>
      <c r="SBJ100" s="42"/>
      <c r="SBK100" s="42"/>
      <c r="SBL100" s="42"/>
      <c r="SBM100" s="42"/>
      <c r="SBN100" s="42"/>
      <c r="SBO100" s="42"/>
      <c r="SBP100" s="42"/>
      <c r="SBQ100" s="42"/>
      <c r="SBR100" s="42"/>
      <c r="SBS100" s="42"/>
      <c r="SBT100" s="42"/>
      <c r="SBU100" s="42"/>
      <c r="SBV100" s="42"/>
      <c r="SBW100" s="42"/>
      <c r="SBX100" s="42"/>
      <c r="SBY100" s="42"/>
      <c r="SBZ100" s="42"/>
      <c r="SCA100" s="42"/>
      <c r="SCB100" s="42"/>
      <c r="SCC100" s="42"/>
      <c r="SCD100" s="42"/>
      <c r="SCE100" s="42"/>
      <c r="SCF100" s="42"/>
      <c r="SCG100" s="42"/>
      <c r="SCH100" s="42"/>
      <c r="SCI100" s="42"/>
      <c r="SCJ100" s="42"/>
      <c r="SCK100" s="42"/>
      <c r="SCL100" s="42"/>
      <c r="SCM100" s="42"/>
      <c r="SCN100" s="42"/>
      <c r="SCO100" s="42"/>
      <c r="SCP100" s="42"/>
      <c r="SCQ100" s="42"/>
      <c r="SCR100" s="42"/>
      <c r="SCS100" s="42"/>
      <c r="SCT100" s="42"/>
      <c r="SCU100" s="42"/>
      <c r="SCV100" s="42"/>
      <c r="SCW100" s="42"/>
      <c r="SCX100" s="42"/>
      <c r="SCY100" s="42"/>
      <c r="SCZ100" s="42"/>
      <c r="SDA100" s="42"/>
      <c r="SDB100" s="42"/>
      <c r="SDC100" s="42"/>
      <c r="SDD100" s="42"/>
      <c r="SDE100" s="42"/>
      <c r="SDF100" s="42"/>
      <c r="SDG100" s="42"/>
      <c r="SDH100" s="42"/>
      <c r="SDI100" s="42"/>
      <c r="SDJ100" s="42"/>
      <c r="SDK100" s="42"/>
      <c r="SDL100" s="42"/>
      <c r="SDM100" s="42"/>
      <c r="SDN100" s="42"/>
      <c r="SDO100" s="42"/>
      <c r="SDP100" s="42"/>
      <c r="SDQ100" s="42"/>
      <c r="SDR100" s="42"/>
      <c r="SDS100" s="42"/>
      <c r="SDT100" s="42"/>
      <c r="SDU100" s="42"/>
      <c r="SDV100" s="42"/>
      <c r="SDW100" s="42"/>
      <c r="SDX100" s="42"/>
      <c r="SDY100" s="42"/>
      <c r="SDZ100" s="42"/>
      <c r="SEA100" s="42"/>
      <c r="SEB100" s="42"/>
      <c r="SEC100" s="42"/>
      <c r="SED100" s="42"/>
      <c r="SEE100" s="42"/>
      <c r="SEF100" s="42"/>
      <c r="SEG100" s="42"/>
      <c r="SEH100" s="42"/>
      <c r="SEI100" s="42"/>
      <c r="SEJ100" s="42"/>
      <c r="SEK100" s="42"/>
      <c r="SEL100" s="42"/>
      <c r="SEM100" s="42"/>
      <c r="SEN100" s="42"/>
      <c r="SEO100" s="42"/>
      <c r="SEP100" s="42"/>
      <c r="SEQ100" s="42"/>
      <c r="SER100" s="42"/>
      <c r="SES100" s="42"/>
      <c r="SET100" s="42"/>
      <c r="SEU100" s="42"/>
      <c r="SEV100" s="42"/>
      <c r="SEW100" s="42"/>
      <c r="SEX100" s="42"/>
      <c r="SEY100" s="42"/>
      <c r="SEZ100" s="42"/>
      <c r="SFA100" s="42"/>
      <c r="SFB100" s="42"/>
      <c r="SFC100" s="42"/>
      <c r="SFD100" s="42"/>
      <c r="SFE100" s="42"/>
      <c r="SFF100" s="42"/>
      <c r="SFG100" s="42"/>
      <c r="SFH100" s="42"/>
      <c r="SFI100" s="42"/>
      <c r="SFJ100" s="42"/>
      <c r="SFK100" s="42"/>
      <c r="SFL100" s="42"/>
      <c r="SFM100" s="42"/>
      <c r="SFN100" s="42"/>
      <c r="SFO100" s="42"/>
      <c r="SFP100" s="42"/>
      <c r="SFQ100" s="42"/>
      <c r="SFR100" s="42"/>
      <c r="SFS100" s="42"/>
      <c r="SFT100" s="42"/>
      <c r="SFU100" s="42"/>
      <c r="SFV100" s="42"/>
      <c r="SFW100" s="42"/>
      <c r="SFX100" s="42"/>
      <c r="SFY100" s="42"/>
      <c r="SFZ100" s="42"/>
      <c r="SGA100" s="42"/>
      <c r="SGB100" s="42"/>
      <c r="SGC100" s="42"/>
      <c r="SGD100" s="42"/>
      <c r="SGE100" s="42"/>
      <c r="SGF100" s="42"/>
      <c r="SGG100" s="42"/>
      <c r="SGH100" s="42"/>
      <c r="SGI100" s="42"/>
      <c r="SGJ100" s="42"/>
      <c r="SGK100" s="42"/>
      <c r="SGL100" s="42"/>
      <c r="SGM100" s="42"/>
      <c r="SGN100" s="42"/>
      <c r="SGO100" s="42"/>
      <c r="SGP100" s="42"/>
      <c r="SGQ100" s="42"/>
      <c r="SGR100" s="42"/>
      <c r="SGS100" s="42"/>
      <c r="SGT100" s="42"/>
      <c r="SGU100" s="42"/>
      <c r="SGV100" s="42"/>
      <c r="SGW100" s="42"/>
      <c r="SGX100" s="42"/>
      <c r="SGY100" s="42"/>
      <c r="SGZ100" s="42"/>
      <c r="SHA100" s="42"/>
      <c r="SHB100" s="42"/>
      <c r="SHC100" s="42"/>
      <c r="SHD100" s="42"/>
      <c r="SHE100" s="42"/>
      <c r="SHF100" s="42"/>
      <c r="SHG100" s="42"/>
      <c r="SHH100" s="42"/>
      <c r="SHI100" s="42"/>
      <c r="SHJ100" s="42"/>
      <c r="SHK100" s="42"/>
      <c r="SHL100" s="42"/>
      <c r="SHM100" s="42"/>
      <c r="SHN100" s="42"/>
      <c r="SHO100" s="42"/>
      <c r="SHP100" s="42"/>
      <c r="SHQ100" s="42"/>
      <c r="SHR100" s="42"/>
      <c r="SHS100" s="42"/>
      <c r="SHT100" s="42"/>
      <c r="SHU100" s="42"/>
      <c r="SHV100" s="42"/>
      <c r="SHW100" s="42"/>
      <c r="SHX100" s="42"/>
      <c r="SHY100" s="42"/>
      <c r="SHZ100" s="42"/>
      <c r="SIA100" s="42"/>
      <c r="SIB100" s="42"/>
      <c r="SIC100" s="42"/>
      <c r="SID100" s="42"/>
      <c r="SIE100" s="42"/>
      <c r="SIF100" s="42"/>
      <c r="SIG100" s="42"/>
      <c r="SIH100" s="42"/>
      <c r="SII100" s="42"/>
      <c r="SIJ100" s="42"/>
      <c r="SIK100" s="42"/>
      <c r="SIL100" s="42"/>
      <c r="SIM100" s="42"/>
      <c r="SIN100" s="42"/>
      <c r="SIO100" s="42"/>
      <c r="SIP100" s="42"/>
      <c r="SIQ100" s="42"/>
      <c r="SIR100" s="42"/>
      <c r="SIS100" s="42"/>
      <c r="SIT100" s="42"/>
      <c r="SIU100" s="42"/>
      <c r="SIV100" s="42"/>
      <c r="SIW100" s="42"/>
      <c r="SIX100" s="42"/>
      <c r="SIY100" s="42"/>
      <c r="SIZ100" s="42"/>
      <c r="SJA100" s="42"/>
      <c r="SJB100" s="42"/>
      <c r="SJC100" s="42"/>
      <c r="SJD100" s="42"/>
      <c r="SJE100" s="42"/>
      <c r="SJF100" s="42"/>
      <c r="SJG100" s="42"/>
      <c r="SJH100" s="42"/>
      <c r="SJI100" s="42"/>
      <c r="SJJ100" s="42"/>
      <c r="SJK100" s="42"/>
      <c r="SJL100" s="42"/>
      <c r="SJM100" s="42"/>
      <c r="SJN100" s="42"/>
      <c r="SJO100" s="42"/>
      <c r="SJP100" s="42"/>
      <c r="SJQ100" s="42"/>
      <c r="SJR100" s="42"/>
      <c r="SJS100" s="42"/>
      <c r="SJT100" s="42"/>
      <c r="SJU100" s="42"/>
      <c r="SJV100" s="42"/>
      <c r="SJW100" s="42"/>
      <c r="SJX100" s="42"/>
      <c r="SJY100" s="42"/>
      <c r="SJZ100" s="42"/>
      <c r="SKA100" s="42"/>
      <c r="SKB100" s="42"/>
      <c r="SKC100" s="42"/>
      <c r="SKD100" s="42"/>
      <c r="SKE100" s="42"/>
      <c r="SKF100" s="42"/>
      <c r="SKG100" s="42"/>
      <c r="SKH100" s="42"/>
      <c r="SKI100" s="42"/>
      <c r="SKJ100" s="42"/>
      <c r="SKK100" s="42"/>
      <c r="SKL100" s="42"/>
      <c r="SKM100" s="42"/>
      <c r="SKN100" s="42"/>
      <c r="SKO100" s="42"/>
      <c r="SKP100" s="42"/>
      <c r="SKQ100" s="42"/>
      <c r="SKR100" s="42"/>
      <c r="SKS100" s="42"/>
      <c r="SKT100" s="42"/>
      <c r="SKU100" s="42"/>
      <c r="SKV100" s="42"/>
      <c r="SKW100" s="42"/>
      <c r="SKX100" s="42"/>
      <c r="SKY100" s="42"/>
      <c r="SKZ100" s="42"/>
      <c r="SLA100" s="42"/>
      <c r="SLB100" s="42"/>
      <c r="SLC100" s="42"/>
      <c r="SLD100" s="42"/>
      <c r="SLE100" s="42"/>
      <c r="SLF100" s="42"/>
      <c r="SLG100" s="42"/>
      <c r="SLH100" s="42"/>
      <c r="SLI100" s="42"/>
      <c r="SLJ100" s="42"/>
      <c r="SLK100" s="42"/>
      <c r="SLL100" s="42"/>
      <c r="SLM100" s="42"/>
      <c r="SLN100" s="42"/>
      <c r="SLO100" s="42"/>
      <c r="SLP100" s="42"/>
      <c r="SLQ100" s="42"/>
      <c r="SLR100" s="42"/>
      <c r="SLS100" s="42"/>
      <c r="SLT100" s="42"/>
      <c r="SLU100" s="42"/>
      <c r="SLV100" s="42"/>
      <c r="SLW100" s="42"/>
      <c r="SLX100" s="42"/>
      <c r="SLY100" s="42"/>
      <c r="SLZ100" s="42"/>
      <c r="SMA100" s="42"/>
      <c r="SMB100" s="42"/>
      <c r="SMC100" s="42"/>
      <c r="SMD100" s="42"/>
      <c r="SME100" s="42"/>
      <c r="SMF100" s="42"/>
      <c r="SMG100" s="42"/>
      <c r="SMH100" s="42"/>
      <c r="SMI100" s="42"/>
      <c r="SMJ100" s="42"/>
      <c r="SMK100" s="42"/>
      <c r="SML100" s="42"/>
      <c r="SMM100" s="42"/>
      <c r="SMN100" s="42"/>
      <c r="SMO100" s="42"/>
      <c r="SMP100" s="42"/>
      <c r="SMQ100" s="42"/>
      <c r="SMR100" s="42"/>
      <c r="SMS100" s="42"/>
      <c r="SMT100" s="42"/>
      <c r="SMU100" s="42"/>
      <c r="SMV100" s="42"/>
      <c r="SMW100" s="42"/>
      <c r="SMX100" s="42"/>
      <c r="SMY100" s="42"/>
      <c r="SMZ100" s="42"/>
      <c r="SNA100" s="42"/>
      <c r="SNB100" s="42"/>
      <c r="SNC100" s="42"/>
      <c r="SND100" s="42"/>
      <c r="SNE100" s="42"/>
      <c r="SNF100" s="42"/>
      <c r="SNG100" s="42"/>
      <c r="SNH100" s="42"/>
      <c r="SNI100" s="42"/>
      <c r="SNJ100" s="42"/>
      <c r="SNK100" s="42"/>
      <c r="SNL100" s="42"/>
      <c r="SNM100" s="42"/>
      <c r="SNN100" s="42"/>
      <c r="SNO100" s="42"/>
      <c r="SNP100" s="42"/>
      <c r="SNQ100" s="42"/>
      <c r="SNR100" s="42"/>
      <c r="SNS100" s="42"/>
      <c r="SNT100" s="42"/>
      <c r="SNU100" s="42"/>
      <c r="SNV100" s="42"/>
      <c r="SNW100" s="42"/>
      <c r="SNX100" s="42"/>
      <c r="SNY100" s="42"/>
      <c r="SNZ100" s="42"/>
      <c r="SOA100" s="42"/>
      <c r="SOB100" s="42"/>
      <c r="SOC100" s="42"/>
      <c r="SOD100" s="42"/>
      <c r="SOE100" s="42"/>
      <c r="SOF100" s="42"/>
      <c r="SOG100" s="42"/>
      <c r="SOH100" s="42"/>
      <c r="SOI100" s="42"/>
      <c r="SOJ100" s="42"/>
      <c r="SOK100" s="42"/>
      <c r="SOL100" s="42"/>
      <c r="SOM100" s="42"/>
      <c r="SON100" s="42"/>
      <c r="SOO100" s="42"/>
      <c r="SOP100" s="42"/>
      <c r="SOQ100" s="42"/>
      <c r="SOR100" s="42"/>
      <c r="SOS100" s="42"/>
      <c r="SOT100" s="42"/>
      <c r="SOU100" s="42"/>
      <c r="SOV100" s="42"/>
      <c r="SOW100" s="42"/>
      <c r="SOX100" s="42"/>
      <c r="SOY100" s="42"/>
      <c r="SOZ100" s="42"/>
      <c r="SPA100" s="42"/>
      <c r="SPB100" s="42"/>
      <c r="SPC100" s="42"/>
      <c r="SPD100" s="42"/>
      <c r="SPE100" s="42"/>
      <c r="SPF100" s="42"/>
      <c r="SPG100" s="42"/>
      <c r="SPH100" s="42"/>
      <c r="SPI100" s="42"/>
      <c r="SPJ100" s="42"/>
      <c r="SPK100" s="42"/>
      <c r="SPL100" s="42"/>
      <c r="SPM100" s="42"/>
      <c r="SPN100" s="42"/>
      <c r="SPO100" s="42"/>
      <c r="SPP100" s="42"/>
      <c r="SPQ100" s="42"/>
      <c r="SPR100" s="42"/>
      <c r="SPS100" s="42"/>
      <c r="SPT100" s="42"/>
      <c r="SPU100" s="42"/>
      <c r="SPV100" s="42"/>
      <c r="SPW100" s="42"/>
      <c r="SPX100" s="42"/>
      <c r="SPY100" s="42"/>
      <c r="SPZ100" s="42"/>
      <c r="SQA100" s="42"/>
      <c r="SQB100" s="42"/>
      <c r="SQC100" s="42"/>
      <c r="SQD100" s="42"/>
      <c r="SQE100" s="42"/>
      <c r="SQF100" s="42"/>
      <c r="SQG100" s="42"/>
      <c r="SQH100" s="42"/>
      <c r="SQI100" s="42"/>
      <c r="SQJ100" s="42"/>
      <c r="SQK100" s="42"/>
      <c r="SQL100" s="42"/>
      <c r="SQM100" s="42"/>
      <c r="SQN100" s="42"/>
      <c r="SQO100" s="42"/>
      <c r="SQP100" s="42"/>
      <c r="SQQ100" s="42"/>
      <c r="SQR100" s="42"/>
      <c r="SQS100" s="42"/>
      <c r="SQT100" s="42"/>
      <c r="SQU100" s="42"/>
      <c r="SQV100" s="42"/>
      <c r="SQW100" s="42"/>
      <c r="SQX100" s="42"/>
      <c r="SQY100" s="42"/>
      <c r="SQZ100" s="42"/>
      <c r="SRA100" s="42"/>
      <c r="SRB100" s="42"/>
      <c r="SRC100" s="42"/>
      <c r="SRD100" s="42"/>
      <c r="SRE100" s="42"/>
      <c r="SRF100" s="42"/>
      <c r="SRG100" s="42"/>
      <c r="SRH100" s="42"/>
      <c r="SRI100" s="42"/>
      <c r="SRJ100" s="42"/>
      <c r="SRK100" s="42"/>
      <c r="SRL100" s="42"/>
      <c r="SRM100" s="42"/>
      <c r="SRN100" s="42"/>
      <c r="SRO100" s="42"/>
      <c r="SRP100" s="42"/>
      <c r="SRQ100" s="42"/>
      <c r="SRR100" s="42"/>
      <c r="SRS100" s="42"/>
      <c r="SRT100" s="42"/>
      <c r="SRU100" s="42"/>
      <c r="SRV100" s="42"/>
      <c r="SRW100" s="42"/>
      <c r="SRX100" s="42"/>
      <c r="SRY100" s="42"/>
      <c r="SRZ100" s="42"/>
      <c r="SSA100" s="42"/>
      <c r="SSB100" s="42"/>
      <c r="SSC100" s="42"/>
      <c r="SSD100" s="42"/>
      <c r="SSE100" s="42"/>
      <c r="SSF100" s="42"/>
      <c r="SSG100" s="42"/>
      <c r="SSH100" s="42"/>
      <c r="SSI100" s="42"/>
      <c r="SSJ100" s="42"/>
      <c r="SSK100" s="42"/>
      <c r="SSL100" s="42"/>
      <c r="SSM100" s="42"/>
      <c r="SSN100" s="42"/>
      <c r="SSO100" s="42"/>
      <c r="SSP100" s="42"/>
      <c r="SSQ100" s="42"/>
      <c r="SSR100" s="42"/>
      <c r="SSS100" s="42"/>
      <c r="SST100" s="42"/>
      <c r="SSU100" s="42"/>
      <c r="SSV100" s="42"/>
      <c r="SSW100" s="42"/>
      <c r="SSX100" s="42"/>
      <c r="SSY100" s="42"/>
      <c r="SSZ100" s="42"/>
      <c r="STA100" s="42"/>
      <c r="STB100" s="42"/>
      <c r="STC100" s="42"/>
      <c r="STD100" s="42"/>
      <c r="STE100" s="42"/>
      <c r="STF100" s="42"/>
      <c r="STG100" s="42"/>
      <c r="STH100" s="42"/>
      <c r="STI100" s="42"/>
      <c r="STJ100" s="42"/>
      <c r="STK100" s="42"/>
      <c r="STL100" s="42"/>
      <c r="STM100" s="42"/>
      <c r="STN100" s="42"/>
      <c r="STO100" s="42"/>
      <c r="STP100" s="42"/>
      <c r="STQ100" s="42"/>
      <c r="STR100" s="42"/>
      <c r="STS100" s="42"/>
      <c r="STT100" s="42"/>
      <c r="STU100" s="42"/>
      <c r="STV100" s="42"/>
      <c r="STW100" s="42"/>
      <c r="STX100" s="42"/>
      <c r="STY100" s="42"/>
      <c r="STZ100" s="42"/>
      <c r="SUA100" s="42"/>
      <c r="SUB100" s="42"/>
      <c r="SUC100" s="42"/>
      <c r="SUD100" s="42"/>
      <c r="SUE100" s="42"/>
      <c r="SUF100" s="42"/>
      <c r="SUG100" s="42"/>
      <c r="SUH100" s="42"/>
      <c r="SUI100" s="42"/>
      <c r="SUJ100" s="42"/>
      <c r="SUK100" s="42"/>
      <c r="SUL100" s="42"/>
      <c r="SUM100" s="42"/>
      <c r="SUN100" s="42"/>
      <c r="SUO100" s="42"/>
      <c r="SUP100" s="42"/>
      <c r="SUQ100" s="42"/>
      <c r="SUR100" s="42"/>
      <c r="SUS100" s="42"/>
      <c r="SUT100" s="42"/>
      <c r="SUU100" s="42"/>
      <c r="SUV100" s="42"/>
      <c r="SUW100" s="42"/>
      <c r="SUX100" s="42"/>
      <c r="SUY100" s="42"/>
      <c r="SUZ100" s="42"/>
      <c r="SVA100" s="42"/>
      <c r="SVB100" s="42"/>
      <c r="SVC100" s="42"/>
      <c r="SVD100" s="42"/>
      <c r="SVE100" s="42"/>
      <c r="SVF100" s="42"/>
      <c r="SVG100" s="42"/>
      <c r="SVH100" s="42"/>
      <c r="SVI100" s="42"/>
      <c r="SVJ100" s="42"/>
      <c r="SVK100" s="42"/>
      <c r="SVL100" s="42"/>
      <c r="SVM100" s="42"/>
      <c r="SVN100" s="42"/>
      <c r="SVO100" s="42"/>
      <c r="SVP100" s="42"/>
      <c r="SVQ100" s="42"/>
      <c r="SVR100" s="42"/>
      <c r="SVS100" s="42"/>
      <c r="SVT100" s="42"/>
      <c r="SVU100" s="42"/>
      <c r="SVV100" s="42"/>
      <c r="SVW100" s="42"/>
      <c r="SVX100" s="42"/>
      <c r="SVY100" s="42"/>
      <c r="SVZ100" s="42"/>
      <c r="SWA100" s="42"/>
      <c r="SWB100" s="42"/>
      <c r="SWC100" s="42"/>
      <c r="SWD100" s="42"/>
      <c r="SWE100" s="42"/>
      <c r="SWF100" s="42"/>
      <c r="SWG100" s="42"/>
      <c r="SWH100" s="42"/>
      <c r="SWI100" s="42"/>
      <c r="SWJ100" s="42"/>
      <c r="SWK100" s="42"/>
      <c r="SWL100" s="42"/>
      <c r="SWM100" s="42"/>
      <c r="SWN100" s="42"/>
      <c r="SWO100" s="42"/>
      <c r="SWP100" s="42"/>
      <c r="SWQ100" s="42"/>
      <c r="SWR100" s="42"/>
      <c r="SWS100" s="42"/>
      <c r="SWT100" s="42"/>
      <c r="SWU100" s="42"/>
      <c r="SWV100" s="42"/>
      <c r="SWW100" s="42"/>
      <c r="SWX100" s="42"/>
      <c r="SWY100" s="42"/>
      <c r="SWZ100" s="42"/>
      <c r="SXA100" s="42"/>
      <c r="SXB100" s="42"/>
      <c r="SXC100" s="42"/>
      <c r="SXD100" s="42"/>
      <c r="SXE100" s="42"/>
      <c r="SXF100" s="42"/>
      <c r="SXG100" s="42"/>
      <c r="SXH100" s="42"/>
      <c r="SXI100" s="42"/>
      <c r="SXJ100" s="42"/>
      <c r="SXK100" s="42"/>
      <c r="SXL100" s="42"/>
      <c r="SXM100" s="42"/>
      <c r="SXN100" s="42"/>
      <c r="SXO100" s="42"/>
      <c r="SXP100" s="42"/>
      <c r="SXQ100" s="42"/>
      <c r="SXR100" s="42"/>
      <c r="SXS100" s="42"/>
      <c r="SXT100" s="42"/>
      <c r="SXU100" s="42"/>
      <c r="SXV100" s="42"/>
      <c r="SXW100" s="42"/>
      <c r="SXX100" s="42"/>
      <c r="SXY100" s="42"/>
      <c r="SXZ100" s="42"/>
      <c r="SYA100" s="42"/>
      <c r="SYB100" s="42"/>
      <c r="SYC100" s="42"/>
      <c r="SYD100" s="42"/>
      <c r="SYE100" s="42"/>
      <c r="SYF100" s="42"/>
      <c r="SYG100" s="42"/>
      <c r="SYH100" s="42"/>
      <c r="SYI100" s="42"/>
      <c r="SYJ100" s="42"/>
      <c r="SYK100" s="42"/>
      <c r="SYL100" s="42"/>
      <c r="SYM100" s="42"/>
      <c r="SYN100" s="42"/>
      <c r="SYO100" s="42"/>
      <c r="SYP100" s="42"/>
      <c r="SYQ100" s="42"/>
      <c r="SYR100" s="42"/>
      <c r="SYS100" s="42"/>
      <c r="SYT100" s="42"/>
      <c r="SYU100" s="42"/>
      <c r="SYV100" s="42"/>
      <c r="SYW100" s="42"/>
      <c r="SYX100" s="42"/>
      <c r="SYY100" s="42"/>
      <c r="SYZ100" s="42"/>
      <c r="SZA100" s="42"/>
      <c r="SZB100" s="42"/>
      <c r="SZC100" s="42"/>
      <c r="SZD100" s="42"/>
      <c r="SZE100" s="42"/>
      <c r="SZF100" s="42"/>
      <c r="SZG100" s="42"/>
      <c r="SZH100" s="42"/>
      <c r="SZI100" s="42"/>
      <c r="SZJ100" s="42"/>
      <c r="SZK100" s="42"/>
      <c r="SZL100" s="42"/>
      <c r="SZM100" s="42"/>
      <c r="SZN100" s="42"/>
      <c r="SZO100" s="42"/>
      <c r="SZP100" s="42"/>
      <c r="SZQ100" s="42"/>
      <c r="SZR100" s="42"/>
      <c r="SZS100" s="42"/>
      <c r="SZT100" s="42"/>
      <c r="SZU100" s="42"/>
      <c r="SZV100" s="42"/>
      <c r="SZW100" s="42"/>
      <c r="SZX100" s="42"/>
      <c r="SZY100" s="42"/>
      <c r="SZZ100" s="42"/>
      <c r="TAA100" s="42"/>
      <c r="TAB100" s="42"/>
      <c r="TAC100" s="42"/>
      <c r="TAD100" s="42"/>
      <c r="TAE100" s="42"/>
      <c r="TAF100" s="42"/>
      <c r="TAG100" s="42"/>
      <c r="TAH100" s="42"/>
      <c r="TAI100" s="42"/>
      <c r="TAJ100" s="42"/>
      <c r="TAK100" s="42"/>
      <c r="TAL100" s="42"/>
      <c r="TAM100" s="42"/>
      <c r="TAN100" s="42"/>
      <c r="TAO100" s="42"/>
      <c r="TAP100" s="42"/>
      <c r="TAQ100" s="42"/>
      <c r="TAR100" s="42"/>
      <c r="TAS100" s="42"/>
      <c r="TAT100" s="42"/>
      <c r="TAU100" s="42"/>
      <c r="TAV100" s="42"/>
      <c r="TAW100" s="42"/>
      <c r="TAX100" s="42"/>
      <c r="TAY100" s="42"/>
      <c r="TAZ100" s="42"/>
      <c r="TBA100" s="42"/>
      <c r="TBB100" s="42"/>
      <c r="TBC100" s="42"/>
      <c r="TBD100" s="42"/>
      <c r="TBE100" s="42"/>
      <c r="TBF100" s="42"/>
      <c r="TBG100" s="42"/>
      <c r="TBH100" s="42"/>
      <c r="TBI100" s="42"/>
      <c r="TBJ100" s="42"/>
      <c r="TBK100" s="42"/>
      <c r="TBL100" s="42"/>
      <c r="TBM100" s="42"/>
      <c r="TBN100" s="42"/>
      <c r="TBO100" s="42"/>
      <c r="TBP100" s="42"/>
      <c r="TBQ100" s="42"/>
      <c r="TBR100" s="42"/>
      <c r="TBS100" s="42"/>
      <c r="TBT100" s="42"/>
      <c r="TBU100" s="42"/>
      <c r="TBV100" s="42"/>
      <c r="TBW100" s="42"/>
      <c r="TBX100" s="42"/>
      <c r="TBY100" s="42"/>
      <c r="TBZ100" s="42"/>
      <c r="TCA100" s="42"/>
      <c r="TCB100" s="42"/>
      <c r="TCC100" s="42"/>
      <c r="TCD100" s="42"/>
      <c r="TCE100" s="42"/>
      <c r="TCF100" s="42"/>
      <c r="TCG100" s="42"/>
      <c r="TCH100" s="42"/>
      <c r="TCI100" s="42"/>
      <c r="TCJ100" s="42"/>
      <c r="TCK100" s="42"/>
      <c r="TCL100" s="42"/>
      <c r="TCM100" s="42"/>
      <c r="TCN100" s="42"/>
      <c r="TCO100" s="42"/>
      <c r="TCP100" s="42"/>
      <c r="TCQ100" s="42"/>
      <c r="TCR100" s="42"/>
      <c r="TCS100" s="42"/>
      <c r="TCT100" s="42"/>
      <c r="TCU100" s="42"/>
      <c r="TCV100" s="42"/>
      <c r="TCW100" s="42"/>
      <c r="TCX100" s="42"/>
      <c r="TCY100" s="42"/>
      <c r="TCZ100" s="42"/>
      <c r="TDA100" s="42"/>
      <c r="TDB100" s="42"/>
      <c r="TDC100" s="42"/>
      <c r="TDD100" s="42"/>
      <c r="TDE100" s="42"/>
      <c r="TDF100" s="42"/>
      <c r="TDG100" s="42"/>
      <c r="TDH100" s="42"/>
      <c r="TDI100" s="42"/>
      <c r="TDJ100" s="42"/>
      <c r="TDK100" s="42"/>
      <c r="TDL100" s="42"/>
      <c r="TDM100" s="42"/>
      <c r="TDN100" s="42"/>
      <c r="TDO100" s="42"/>
      <c r="TDP100" s="42"/>
      <c r="TDQ100" s="42"/>
      <c r="TDR100" s="42"/>
      <c r="TDS100" s="42"/>
      <c r="TDT100" s="42"/>
      <c r="TDU100" s="42"/>
      <c r="TDV100" s="42"/>
      <c r="TDW100" s="42"/>
      <c r="TDX100" s="42"/>
      <c r="TDY100" s="42"/>
      <c r="TDZ100" s="42"/>
      <c r="TEA100" s="42"/>
      <c r="TEB100" s="42"/>
      <c r="TEC100" s="42"/>
      <c r="TED100" s="42"/>
      <c r="TEE100" s="42"/>
      <c r="TEF100" s="42"/>
      <c r="TEG100" s="42"/>
      <c r="TEH100" s="42"/>
      <c r="TEI100" s="42"/>
      <c r="TEJ100" s="42"/>
      <c r="TEK100" s="42"/>
      <c r="TEL100" s="42"/>
      <c r="TEM100" s="42"/>
      <c r="TEN100" s="42"/>
      <c r="TEO100" s="42"/>
      <c r="TEP100" s="42"/>
      <c r="TEQ100" s="42"/>
      <c r="TER100" s="42"/>
      <c r="TES100" s="42"/>
      <c r="TET100" s="42"/>
      <c r="TEU100" s="42"/>
      <c r="TEV100" s="42"/>
      <c r="TEW100" s="42"/>
      <c r="TEX100" s="42"/>
      <c r="TEY100" s="42"/>
      <c r="TEZ100" s="42"/>
      <c r="TFA100" s="42"/>
      <c r="TFB100" s="42"/>
      <c r="TFC100" s="42"/>
      <c r="TFD100" s="42"/>
      <c r="TFE100" s="42"/>
      <c r="TFF100" s="42"/>
      <c r="TFG100" s="42"/>
      <c r="TFH100" s="42"/>
      <c r="TFI100" s="42"/>
      <c r="TFJ100" s="42"/>
      <c r="TFK100" s="42"/>
      <c r="TFL100" s="42"/>
      <c r="TFM100" s="42"/>
      <c r="TFN100" s="42"/>
      <c r="TFO100" s="42"/>
      <c r="TFP100" s="42"/>
      <c r="TFQ100" s="42"/>
      <c r="TFR100" s="42"/>
      <c r="TFS100" s="42"/>
      <c r="TFT100" s="42"/>
      <c r="TFU100" s="42"/>
      <c r="TFV100" s="42"/>
      <c r="TFW100" s="42"/>
      <c r="TFX100" s="42"/>
      <c r="TFY100" s="42"/>
      <c r="TFZ100" s="42"/>
      <c r="TGA100" s="42"/>
      <c r="TGB100" s="42"/>
      <c r="TGC100" s="42"/>
      <c r="TGD100" s="42"/>
      <c r="TGE100" s="42"/>
      <c r="TGF100" s="42"/>
      <c r="TGG100" s="42"/>
      <c r="TGH100" s="42"/>
      <c r="TGI100" s="42"/>
      <c r="TGJ100" s="42"/>
      <c r="TGK100" s="42"/>
      <c r="TGL100" s="42"/>
      <c r="TGM100" s="42"/>
      <c r="TGN100" s="42"/>
      <c r="TGO100" s="42"/>
      <c r="TGP100" s="42"/>
      <c r="TGQ100" s="42"/>
      <c r="TGR100" s="42"/>
      <c r="TGS100" s="42"/>
      <c r="TGT100" s="42"/>
      <c r="TGU100" s="42"/>
      <c r="TGV100" s="42"/>
      <c r="TGW100" s="42"/>
      <c r="TGX100" s="42"/>
      <c r="TGY100" s="42"/>
      <c r="TGZ100" s="42"/>
      <c r="THA100" s="42"/>
      <c r="THB100" s="42"/>
      <c r="THC100" s="42"/>
      <c r="THD100" s="42"/>
      <c r="THE100" s="42"/>
      <c r="THF100" s="42"/>
      <c r="THG100" s="42"/>
      <c r="THH100" s="42"/>
      <c r="THI100" s="42"/>
      <c r="THJ100" s="42"/>
      <c r="THK100" s="42"/>
      <c r="THL100" s="42"/>
      <c r="THM100" s="42"/>
      <c r="THN100" s="42"/>
      <c r="THO100" s="42"/>
      <c r="THP100" s="42"/>
      <c r="THQ100" s="42"/>
      <c r="THR100" s="42"/>
      <c r="THS100" s="42"/>
      <c r="THT100" s="42"/>
      <c r="THU100" s="42"/>
      <c r="THV100" s="42"/>
      <c r="THW100" s="42"/>
      <c r="THX100" s="42"/>
      <c r="THY100" s="42"/>
      <c r="THZ100" s="42"/>
      <c r="TIA100" s="42"/>
      <c r="TIB100" s="42"/>
      <c r="TIC100" s="42"/>
      <c r="TID100" s="42"/>
      <c r="TIE100" s="42"/>
      <c r="TIF100" s="42"/>
      <c r="TIG100" s="42"/>
      <c r="TIH100" s="42"/>
      <c r="TII100" s="42"/>
      <c r="TIJ100" s="42"/>
      <c r="TIK100" s="42"/>
      <c r="TIL100" s="42"/>
      <c r="TIM100" s="42"/>
      <c r="TIN100" s="42"/>
      <c r="TIO100" s="42"/>
      <c r="TIP100" s="42"/>
      <c r="TIQ100" s="42"/>
      <c r="TIR100" s="42"/>
      <c r="TIS100" s="42"/>
      <c r="TIT100" s="42"/>
      <c r="TIU100" s="42"/>
      <c r="TIV100" s="42"/>
      <c r="TIW100" s="42"/>
      <c r="TIX100" s="42"/>
      <c r="TIY100" s="42"/>
      <c r="TIZ100" s="42"/>
      <c r="TJA100" s="42"/>
      <c r="TJB100" s="42"/>
      <c r="TJC100" s="42"/>
      <c r="TJD100" s="42"/>
      <c r="TJE100" s="42"/>
      <c r="TJF100" s="42"/>
      <c r="TJG100" s="42"/>
      <c r="TJH100" s="42"/>
      <c r="TJI100" s="42"/>
      <c r="TJJ100" s="42"/>
      <c r="TJK100" s="42"/>
      <c r="TJL100" s="42"/>
      <c r="TJM100" s="42"/>
      <c r="TJN100" s="42"/>
      <c r="TJO100" s="42"/>
      <c r="TJP100" s="42"/>
      <c r="TJQ100" s="42"/>
      <c r="TJR100" s="42"/>
      <c r="TJS100" s="42"/>
      <c r="TJT100" s="42"/>
      <c r="TJU100" s="42"/>
      <c r="TJV100" s="42"/>
      <c r="TJW100" s="42"/>
      <c r="TJX100" s="42"/>
      <c r="TJY100" s="42"/>
      <c r="TJZ100" s="42"/>
      <c r="TKA100" s="42"/>
      <c r="TKB100" s="42"/>
      <c r="TKC100" s="42"/>
      <c r="TKD100" s="42"/>
      <c r="TKE100" s="42"/>
      <c r="TKF100" s="42"/>
      <c r="TKG100" s="42"/>
      <c r="TKH100" s="42"/>
      <c r="TKI100" s="42"/>
      <c r="TKJ100" s="42"/>
      <c r="TKK100" s="42"/>
      <c r="TKL100" s="42"/>
      <c r="TKM100" s="42"/>
      <c r="TKN100" s="42"/>
      <c r="TKO100" s="42"/>
      <c r="TKP100" s="42"/>
      <c r="TKQ100" s="42"/>
      <c r="TKR100" s="42"/>
      <c r="TKS100" s="42"/>
      <c r="TKT100" s="42"/>
      <c r="TKU100" s="42"/>
      <c r="TKV100" s="42"/>
      <c r="TKW100" s="42"/>
      <c r="TKX100" s="42"/>
      <c r="TKY100" s="42"/>
      <c r="TKZ100" s="42"/>
      <c r="TLA100" s="42"/>
      <c r="TLB100" s="42"/>
      <c r="TLC100" s="42"/>
      <c r="TLD100" s="42"/>
      <c r="TLE100" s="42"/>
      <c r="TLF100" s="42"/>
      <c r="TLG100" s="42"/>
      <c r="TLH100" s="42"/>
      <c r="TLI100" s="42"/>
      <c r="TLJ100" s="42"/>
      <c r="TLK100" s="42"/>
      <c r="TLL100" s="42"/>
      <c r="TLM100" s="42"/>
      <c r="TLN100" s="42"/>
      <c r="TLO100" s="42"/>
      <c r="TLP100" s="42"/>
      <c r="TLQ100" s="42"/>
      <c r="TLR100" s="42"/>
      <c r="TLS100" s="42"/>
      <c r="TLT100" s="42"/>
      <c r="TLU100" s="42"/>
      <c r="TLV100" s="42"/>
      <c r="TLW100" s="42"/>
      <c r="TLX100" s="42"/>
      <c r="TLY100" s="42"/>
      <c r="TLZ100" s="42"/>
      <c r="TMA100" s="42"/>
      <c r="TMB100" s="42"/>
      <c r="TMC100" s="42"/>
      <c r="TMD100" s="42"/>
      <c r="TME100" s="42"/>
      <c r="TMF100" s="42"/>
      <c r="TMG100" s="42"/>
      <c r="TMH100" s="42"/>
      <c r="TMI100" s="42"/>
      <c r="TMJ100" s="42"/>
      <c r="TMK100" s="42"/>
      <c r="TML100" s="42"/>
      <c r="TMM100" s="42"/>
      <c r="TMN100" s="42"/>
      <c r="TMO100" s="42"/>
      <c r="TMP100" s="42"/>
      <c r="TMQ100" s="42"/>
      <c r="TMR100" s="42"/>
      <c r="TMS100" s="42"/>
      <c r="TMT100" s="42"/>
      <c r="TMU100" s="42"/>
      <c r="TMV100" s="42"/>
      <c r="TMW100" s="42"/>
      <c r="TMX100" s="42"/>
      <c r="TMY100" s="42"/>
      <c r="TMZ100" s="42"/>
      <c r="TNA100" s="42"/>
      <c r="TNB100" s="42"/>
      <c r="TNC100" s="42"/>
      <c r="TND100" s="42"/>
      <c r="TNE100" s="42"/>
      <c r="TNF100" s="42"/>
      <c r="TNG100" s="42"/>
      <c r="TNH100" s="42"/>
      <c r="TNI100" s="42"/>
      <c r="TNJ100" s="42"/>
      <c r="TNK100" s="42"/>
      <c r="TNL100" s="42"/>
      <c r="TNM100" s="42"/>
      <c r="TNN100" s="42"/>
      <c r="TNO100" s="42"/>
      <c r="TNP100" s="42"/>
      <c r="TNQ100" s="42"/>
      <c r="TNR100" s="42"/>
      <c r="TNS100" s="42"/>
      <c r="TNT100" s="42"/>
      <c r="TNU100" s="42"/>
      <c r="TNV100" s="42"/>
      <c r="TNW100" s="42"/>
      <c r="TNX100" s="42"/>
      <c r="TNY100" s="42"/>
      <c r="TNZ100" s="42"/>
      <c r="TOA100" s="42"/>
      <c r="TOB100" s="42"/>
      <c r="TOC100" s="42"/>
      <c r="TOD100" s="42"/>
      <c r="TOE100" s="42"/>
      <c r="TOF100" s="42"/>
      <c r="TOG100" s="42"/>
      <c r="TOH100" s="42"/>
      <c r="TOI100" s="42"/>
      <c r="TOJ100" s="42"/>
      <c r="TOK100" s="42"/>
      <c r="TOL100" s="42"/>
      <c r="TOM100" s="42"/>
      <c r="TON100" s="42"/>
      <c r="TOO100" s="42"/>
      <c r="TOP100" s="42"/>
      <c r="TOQ100" s="42"/>
      <c r="TOR100" s="42"/>
      <c r="TOS100" s="42"/>
      <c r="TOT100" s="42"/>
      <c r="TOU100" s="42"/>
      <c r="TOV100" s="42"/>
      <c r="TOW100" s="42"/>
      <c r="TOX100" s="42"/>
      <c r="TOY100" s="42"/>
      <c r="TOZ100" s="42"/>
      <c r="TPA100" s="42"/>
      <c r="TPB100" s="42"/>
      <c r="TPC100" s="42"/>
      <c r="TPD100" s="42"/>
      <c r="TPE100" s="42"/>
      <c r="TPF100" s="42"/>
      <c r="TPG100" s="42"/>
      <c r="TPH100" s="42"/>
      <c r="TPI100" s="42"/>
      <c r="TPJ100" s="42"/>
      <c r="TPK100" s="42"/>
      <c r="TPL100" s="42"/>
      <c r="TPM100" s="42"/>
      <c r="TPN100" s="42"/>
      <c r="TPO100" s="42"/>
      <c r="TPP100" s="42"/>
      <c r="TPQ100" s="42"/>
      <c r="TPR100" s="42"/>
      <c r="TPS100" s="42"/>
      <c r="TPT100" s="42"/>
      <c r="TPU100" s="42"/>
      <c r="TPV100" s="42"/>
      <c r="TPW100" s="42"/>
      <c r="TPX100" s="42"/>
      <c r="TPY100" s="42"/>
      <c r="TPZ100" s="42"/>
      <c r="TQA100" s="42"/>
      <c r="TQB100" s="42"/>
      <c r="TQC100" s="42"/>
      <c r="TQD100" s="42"/>
      <c r="TQE100" s="42"/>
      <c r="TQF100" s="42"/>
      <c r="TQG100" s="42"/>
      <c r="TQH100" s="42"/>
      <c r="TQI100" s="42"/>
      <c r="TQJ100" s="42"/>
      <c r="TQK100" s="42"/>
      <c r="TQL100" s="42"/>
      <c r="TQM100" s="42"/>
      <c r="TQN100" s="42"/>
      <c r="TQO100" s="42"/>
      <c r="TQP100" s="42"/>
      <c r="TQQ100" s="42"/>
      <c r="TQR100" s="42"/>
      <c r="TQS100" s="42"/>
      <c r="TQT100" s="42"/>
      <c r="TQU100" s="42"/>
      <c r="TQV100" s="42"/>
      <c r="TQW100" s="42"/>
      <c r="TQX100" s="42"/>
      <c r="TQY100" s="42"/>
      <c r="TQZ100" s="42"/>
      <c r="TRA100" s="42"/>
      <c r="TRB100" s="42"/>
      <c r="TRC100" s="42"/>
      <c r="TRD100" s="42"/>
      <c r="TRE100" s="42"/>
      <c r="TRF100" s="42"/>
      <c r="TRG100" s="42"/>
      <c r="TRH100" s="42"/>
      <c r="TRI100" s="42"/>
      <c r="TRJ100" s="42"/>
      <c r="TRK100" s="42"/>
      <c r="TRL100" s="42"/>
      <c r="TRM100" s="42"/>
      <c r="TRN100" s="42"/>
      <c r="TRO100" s="42"/>
      <c r="TRP100" s="42"/>
      <c r="TRQ100" s="42"/>
      <c r="TRR100" s="42"/>
      <c r="TRS100" s="42"/>
      <c r="TRT100" s="42"/>
      <c r="TRU100" s="42"/>
      <c r="TRV100" s="42"/>
      <c r="TRW100" s="42"/>
      <c r="TRX100" s="42"/>
      <c r="TRY100" s="42"/>
      <c r="TRZ100" s="42"/>
      <c r="TSA100" s="42"/>
      <c r="TSB100" s="42"/>
      <c r="TSC100" s="42"/>
      <c r="TSD100" s="42"/>
      <c r="TSE100" s="42"/>
      <c r="TSF100" s="42"/>
      <c r="TSG100" s="42"/>
      <c r="TSH100" s="42"/>
      <c r="TSI100" s="42"/>
      <c r="TSJ100" s="42"/>
      <c r="TSK100" s="42"/>
      <c r="TSL100" s="42"/>
      <c r="TSM100" s="42"/>
      <c r="TSN100" s="42"/>
      <c r="TSO100" s="42"/>
      <c r="TSP100" s="42"/>
      <c r="TSQ100" s="42"/>
      <c r="TSR100" s="42"/>
      <c r="TSS100" s="42"/>
      <c r="TST100" s="42"/>
      <c r="TSU100" s="42"/>
      <c r="TSV100" s="42"/>
      <c r="TSW100" s="42"/>
      <c r="TSX100" s="42"/>
      <c r="TSY100" s="42"/>
      <c r="TSZ100" s="42"/>
      <c r="TTA100" s="42"/>
      <c r="TTB100" s="42"/>
      <c r="TTC100" s="42"/>
      <c r="TTD100" s="42"/>
      <c r="TTE100" s="42"/>
      <c r="TTF100" s="42"/>
      <c r="TTG100" s="42"/>
      <c r="TTH100" s="42"/>
      <c r="TTI100" s="42"/>
      <c r="TTJ100" s="42"/>
      <c r="TTK100" s="42"/>
      <c r="TTL100" s="42"/>
      <c r="TTM100" s="42"/>
      <c r="TTN100" s="42"/>
      <c r="TTO100" s="42"/>
      <c r="TTP100" s="42"/>
      <c r="TTQ100" s="42"/>
      <c r="TTR100" s="42"/>
      <c r="TTS100" s="42"/>
      <c r="TTT100" s="42"/>
      <c r="TTU100" s="42"/>
      <c r="TTV100" s="42"/>
      <c r="TTW100" s="42"/>
      <c r="TTX100" s="42"/>
      <c r="TTY100" s="42"/>
      <c r="TTZ100" s="42"/>
      <c r="TUA100" s="42"/>
      <c r="TUB100" s="42"/>
      <c r="TUC100" s="42"/>
      <c r="TUD100" s="42"/>
      <c r="TUE100" s="42"/>
      <c r="TUF100" s="42"/>
      <c r="TUG100" s="42"/>
      <c r="TUH100" s="42"/>
      <c r="TUI100" s="42"/>
      <c r="TUJ100" s="42"/>
      <c r="TUK100" s="42"/>
      <c r="TUL100" s="42"/>
      <c r="TUM100" s="42"/>
      <c r="TUN100" s="42"/>
      <c r="TUO100" s="42"/>
      <c r="TUP100" s="42"/>
      <c r="TUQ100" s="42"/>
      <c r="TUR100" s="42"/>
      <c r="TUS100" s="42"/>
      <c r="TUT100" s="42"/>
      <c r="TUU100" s="42"/>
      <c r="TUV100" s="42"/>
      <c r="TUW100" s="42"/>
      <c r="TUX100" s="42"/>
      <c r="TUY100" s="42"/>
      <c r="TUZ100" s="42"/>
      <c r="TVA100" s="42"/>
      <c r="TVB100" s="42"/>
      <c r="TVC100" s="42"/>
      <c r="TVD100" s="42"/>
      <c r="TVE100" s="42"/>
      <c r="TVF100" s="42"/>
      <c r="TVG100" s="42"/>
      <c r="TVH100" s="42"/>
      <c r="TVI100" s="42"/>
      <c r="TVJ100" s="42"/>
      <c r="TVK100" s="42"/>
      <c r="TVL100" s="42"/>
      <c r="TVM100" s="42"/>
      <c r="TVN100" s="42"/>
      <c r="TVO100" s="42"/>
      <c r="TVP100" s="42"/>
      <c r="TVQ100" s="42"/>
      <c r="TVR100" s="42"/>
      <c r="TVS100" s="42"/>
      <c r="TVT100" s="42"/>
      <c r="TVU100" s="42"/>
      <c r="TVV100" s="42"/>
      <c r="TVW100" s="42"/>
      <c r="TVX100" s="42"/>
      <c r="TVY100" s="42"/>
      <c r="TVZ100" s="42"/>
      <c r="TWA100" s="42"/>
      <c r="TWB100" s="42"/>
      <c r="TWC100" s="42"/>
      <c r="TWD100" s="42"/>
      <c r="TWE100" s="42"/>
      <c r="TWF100" s="42"/>
      <c r="TWG100" s="42"/>
      <c r="TWH100" s="42"/>
      <c r="TWI100" s="42"/>
      <c r="TWJ100" s="42"/>
      <c r="TWK100" s="42"/>
      <c r="TWL100" s="42"/>
      <c r="TWM100" s="42"/>
      <c r="TWN100" s="42"/>
      <c r="TWO100" s="42"/>
      <c r="TWP100" s="42"/>
      <c r="TWQ100" s="42"/>
      <c r="TWR100" s="42"/>
      <c r="TWS100" s="42"/>
      <c r="TWT100" s="42"/>
      <c r="TWU100" s="42"/>
      <c r="TWV100" s="42"/>
      <c r="TWW100" s="42"/>
      <c r="TWX100" s="42"/>
      <c r="TWY100" s="42"/>
      <c r="TWZ100" s="42"/>
      <c r="TXA100" s="42"/>
      <c r="TXB100" s="42"/>
      <c r="TXC100" s="42"/>
      <c r="TXD100" s="42"/>
      <c r="TXE100" s="42"/>
      <c r="TXF100" s="42"/>
      <c r="TXG100" s="42"/>
      <c r="TXH100" s="42"/>
      <c r="TXI100" s="42"/>
      <c r="TXJ100" s="42"/>
      <c r="TXK100" s="42"/>
      <c r="TXL100" s="42"/>
      <c r="TXM100" s="42"/>
      <c r="TXN100" s="42"/>
      <c r="TXO100" s="42"/>
      <c r="TXP100" s="42"/>
      <c r="TXQ100" s="42"/>
      <c r="TXR100" s="42"/>
      <c r="TXS100" s="42"/>
      <c r="TXT100" s="42"/>
      <c r="TXU100" s="42"/>
      <c r="TXV100" s="42"/>
      <c r="TXW100" s="42"/>
      <c r="TXX100" s="42"/>
      <c r="TXY100" s="42"/>
      <c r="TXZ100" s="42"/>
      <c r="TYA100" s="42"/>
      <c r="TYB100" s="42"/>
      <c r="TYC100" s="42"/>
      <c r="TYD100" s="42"/>
      <c r="TYE100" s="42"/>
      <c r="TYF100" s="42"/>
      <c r="TYG100" s="42"/>
      <c r="TYH100" s="42"/>
      <c r="TYI100" s="42"/>
      <c r="TYJ100" s="42"/>
      <c r="TYK100" s="42"/>
      <c r="TYL100" s="42"/>
      <c r="TYM100" s="42"/>
      <c r="TYN100" s="42"/>
      <c r="TYO100" s="42"/>
      <c r="TYP100" s="42"/>
      <c r="TYQ100" s="42"/>
      <c r="TYR100" s="42"/>
      <c r="TYS100" s="42"/>
      <c r="TYT100" s="42"/>
      <c r="TYU100" s="42"/>
      <c r="TYV100" s="42"/>
      <c r="TYW100" s="42"/>
      <c r="TYX100" s="42"/>
      <c r="TYY100" s="42"/>
      <c r="TYZ100" s="42"/>
      <c r="TZA100" s="42"/>
      <c r="TZB100" s="42"/>
      <c r="TZC100" s="42"/>
      <c r="TZD100" s="42"/>
      <c r="TZE100" s="42"/>
      <c r="TZF100" s="42"/>
      <c r="TZG100" s="42"/>
      <c r="TZH100" s="42"/>
      <c r="TZI100" s="42"/>
      <c r="TZJ100" s="42"/>
      <c r="TZK100" s="42"/>
      <c r="TZL100" s="42"/>
      <c r="TZM100" s="42"/>
      <c r="TZN100" s="42"/>
      <c r="TZO100" s="42"/>
      <c r="TZP100" s="42"/>
      <c r="TZQ100" s="42"/>
      <c r="TZR100" s="42"/>
      <c r="TZS100" s="42"/>
      <c r="TZT100" s="42"/>
      <c r="TZU100" s="42"/>
      <c r="TZV100" s="42"/>
      <c r="TZW100" s="42"/>
      <c r="TZX100" s="42"/>
      <c r="TZY100" s="42"/>
      <c r="TZZ100" s="42"/>
      <c r="UAA100" s="42"/>
      <c r="UAB100" s="42"/>
      <c r="UAC100" s="42"/>
      <c r="UAD100" s="42"/>
      <c r="UAE100" s="42"/>
      <c r="UAF100" s="42"/>
      <c r="UAG100" s="42"/>
      <c r="UAH100" s="42"/>
      <c r="UAI100" s="42"/>
      <c r="UAJ100" s="42"/>
      <c r="UAK100" s="42"/>
      <c r="UAL100" s="42"/>
      <c r="UAM100" s="42"/>
      <c r="UAN100" s="42"/>
      <c r="UAO100" s="42"/>
      <c r="UAP100" s="42"/>
      <c r="UAQ100" s="42"/>
      <c r="UAR100" s="42"/>
      <c r="UAS100" s="42"/>
      <c r="UAT100" s="42"/>
      <c r="UAU100" s="42"/>
      <c r="UAV100" s="42"/>
      <c r="UAW100" s="42"/>
      <c r="UAX100" s="42"/>
      <c r="UAY100" s="42"/>
      <c r="UAZ100" s="42"/>
      <c r="UBA100" s="42"/>
      <c r="UBB100" s="42"/>
      <c r="UBC100" s="42"/>
      <c r="UBD100" s="42"/>
      <c r="UBE100" s="42"/>
      <c r="UBF100" s="42"/>
      <c r="UBG100" s="42"/>
      <c r="UBH100" s="42"/>
      <c r="UBI100" s="42"/>
      <c r="UBJ100" s="42"/>
      <c r="UBK100" s="42"/>
      <c r="UBL100" s="42"/>
      <c r="UBM100" s="42"/>
      <c r="UBN100" s="42"/>
      <c r="UBO100" s="42"/>
      <c r="UBP100" s="42"/>
      <c r="UBQ100" s="42"/>
      <c r="UBR100" s="42"/>
      <c r="UBS100" s="42"/>
      <c r="UBT100" s="42"/>
      <c r="UBU100" s="42"/>
      <c r="UBV100" s="42"/>
      <c r="UBW100" s="42"/>
      <c r="UBX100" s="42"/>
      <c r="UBY100" s="42"/>
      <c r="UBZ100" s="42"/>
      <c r="UCA100" s="42"/>
      <c r="UCB100" s="42"/>
      <c r="UCC100" s="42"/>
      <c r="UCD100" s="42"/>
      <c r="UCE100" s="42"/>
      <c r="UCF100" s="42"/>
      <c r="UCG100" s="42"/>
      <c r="UCH100" s="42"/>
      <c r="UCI100" s="42"/>
      <c r="UCJ100" s="42"/>
      <c r="UCK100" s="42"/>
      <c r="UCL100" s="42"/>
      <c r="UCM100" s="42"/>
      <c r="UCN100" s="42"/>
      <c r="UCO100" s="42"/>
      <c r="UCP100" s="42"/>
      <c r="UCQ100" s="42"/>
      <c r="UCR100" s="42"/>
      <c r="UCS100" s="42"/>
      <c r="UCT100" s="42"/>
      <c r="UCU100" s="42"/>
      <c r="UCV100" s="42"/>
      <c r="UCW100" s="42"/>
      <c r="UCX100" s="42"/>
      <c r="UCY100" s="42"/>
      <c r="UCZ100" s="42"/>
      <c r="UDA100" s="42"/>
      <c r="UDB100" s="42"/>
      <c r="UDC100" s="42"/>
      <c r="UDD100" s="42"/>
      <c r="UDE100" s="42"/>
      <c r="UDF100" s="42"/>
      <c r="UDG100" s="42"/>
      <c r="UDH100" s="42"/>
      <c r="UDI100" s="42"/>
      <c r="UDJ100" s="42"/>
      <c r="UDK100" s="42"/>
      <c r="UDL100" s="42"/>
      <c r="UDM100" s="42"/>
      <c r="UDN100" s="42"/>
      <c r="UDO100" s="42"/>
      <c r="UDP100" s="42"/>
      <c r="UDQ100" s="42"/>
      <c r="UDR100" s="42"/>
      <c r="UDS100" s="42"/>
      <c r="UDT100" s="42"/>
      <c r="UDU100" s="42"/>
      <c r="UDV100" s="42"/>
      <c r="UDW100" s="42"/>
      <c r="UDX100" s="42"/>
      <c r="UDY100" s="42"/>
      <c r="UDZ100" s="42"/>
      <c r="UEA100" s="42"/>
      <c r="UEB100" s="42"/>
      <c r="UEC100" s="42"/>
      <c r="UED100" s="42"/>
      <c r="UEE100" s="42"/>
      <c r="UEF100" s="42"/>
      <c r="UEG100" s="42"/>
      <c r="UEH100" s="42"/>
      <c r="UEI100" s="42"/>
      <c r="UEJ100" s="42"/>
      <c r="UEK100" s="42"/>
      <c r="UEL100" s="42"/>
      <c r="UEM100" s="42"/>
      <c r="UEN100" s="42"/>
      <c r="UEO100" s="42"/>
      <c r="UEP100" s="42"/>
      <c r="UEQ100" s="42"/>
      <c r="UER100" s="42"/>
      <c r="UES100" s="42"/>
      <c r="UET100" s="42"/>
      <c r="UEU100" s="42"/>
      <c r="UEV100" s="42"/>
      <c r="UEW100" s="42"/>
      <c r="UEX100" s="42"/>
      <c r="UEY100" s="42"/>
      <c r="UEZ100" s="42"/>
      <c r="UFA100" s="42"/>
      <c r="UFB100" s="42"/>
      <c r="UFC100" s="42"/>
      <c r="UFD100" s="42"/>
      <c r="UFE100" s="42"/>
      <c r="UFF100" s="42"/>
      <c r="UFG100" s="42"/>
      <c r="UFH100" s="42"/>
      <c r="UFI100" s="42"/>
      <c r="UFJ100" s="42"/>
      <c r="UFK100" s="42"/>
      <c r="UFL100" s="42"/>
      <c r="UFM100" s="42"/>
      <c r="UFN100" s="42"/>
      <c r="UFO100" s="42"/>
      <c r="UFP100" s="42"/>
      <c r="UFQ100" s="42"/>
      <c r="UFR100" s="42"/>
      <c r="UFS100" s="42"/>
      <c r="UFT100" s="42"/>
      <c r="UFU100" s="42"/>
      <c r="UFV100" s="42"/>
      <c r="UFW100" s="42"/>
      <c r="UFX100" s="42"/>
      <c r="UFY100" s="42"/>
      <c r="UFZ100" s="42"/>
      <c r="UGA100" s="42"/>
      <c r="UGB100" s="42"/>
      <c r="UGC100" s="42"/>
      <c r="UGD100" s="42"/>
      <c r="UGE100" s="42"/>
      <c r="UGF100" s="42"/>
      <c r="UGG100" s="42"/>
      <c r="UGH100" s="42"/>
      <c r="UGI100" s="42"/>
      <c r="UGJ100" s="42"/>
      <c r="UGK100" s="42"/>
      <c r="UGL100" s="42"/>
      <c r="UGM100" s="42"/>
      <c r="UGN100" s="42"/>
      <c r="UGO100" s="42"/>
      <c r="UGP100" s="42"/>
      <c r="UGQ100" s="42"/>
      <c r="UGR100" s="42"/>
      <c r="UGS100" s="42"/>
      <c r="UGT100" s="42"/>
      <c r="UGU100" s="42"/>
      <c r="UGV100" s="42"/>
      <c r="UGW100" s="42"/>
      <c r="UGX100" s="42"/>
      <c r="UGY100" s="42"/>
      <c r="UGZ100" s="42"/>
      <c r="UHA100" s="42"/>
      <c r="UHB100" s="42"/>
      <c r="UHC100" s="42"/>
      <c r="UHD100" s="42"/>
      <c r="UHE100" s="42"/>
      <c r="UHF100" s="42"/>
      <c r="UHG100" s="42"/>
      <c r="UHH100" s="42"/>
      <c r="UHI100" s="42"/>
      <c r="UHJ100" s="42"/>
      <c r="UHK100" s="42"/>
      <c r="UHL100" s="42"/>
      <c r="UHM100" s="42"/>
      <c r="UHN100" s="42"/>
      <c r="UHO100" s="42"/>
      <c r="UHP100" s="42"/>
      <c r="UHQ100" s="42"/>
      <c r="UHR100" s="42"/>
      <c r="UHS100" s="42"/>
      <c r="UHT100" s="42"/>
      <c r="UHU100" s="42"/>
      <c r="UHV100" s="42"/>
      <c r="UHW100" s="42"/>
      <c r="UHX100" s="42"/>
      <c r="UHY100" s="42"/>
      <c r="UHZ100" s="42"/>
      <c r="UIA100" s="42"/>
      <c r="UIB100" s="42"/>
      <c r="UIC100" s="42"/>
      <c r="UID100" s="42"/>
      <c r="UIE100" s="42"/>
      <c r="UIF100" s="42"/>
      <c r="UIG100" s="42"/>
      <c r="UIH100" s="42"/>
      <c r="UII100" s="42"/>
      <c r="UIJ100" s="42"/>
      <c r="UIK100" s="42"/>
      <c r="UIL100" s="42"/>
      <c r="UIM100" s="42"/>
      <c r="UIN100" s="42"/>
      <c r="UIO100" s="42"/>
      <c r="UIP100" s="42"/>
      <c r="UIQ100" s="42"/>
      <c r="UIR100" s="42"/>
      <c r="UIS100" s="42"/>
      <c r="UIT100" s="42"/>
      <c r="UIU100" s="42"/>
      <c r="UIV100" s="42"/>
      <c r="UIW100" s="42"/>
      <c r="UIX100" s="42"/>
      <c r="UIY100" s="42"/>
      <c r="UIZ100" s="42"/>
      <c r="UJA100" s="42"/>
      <c r="UJB100" s="42"/>
      <c r="UJC100" s="42"/>
      <c r="UJD100" s="42"/>
      <c r="UJE100" s="42"/>
      <c r="UJF100" s="42"/>
      <c r="UJG100" s="42"/>
      <c r="UJH100" s="42"/>
      <c r="UJI100" s="42"/>
      <c r="UJJ100" s="42"/>
      <c r="UJK100" s="42"/>
      <c r="UJL100" s="42"/>
      <c r="UJM100" s="42"/>
      <c r="UJN100" s="42"/>
      <c r="UJO100" s="42"/>
      <c r="UJP100" s="42"/>
      <c r="UJQ100" s="42"/>
      <c r="UJR100" s="42"/>
      <c r="UJS100" s="42"/>
      <c r="UJT100" s="42"/>
      <c r="UJU100" s="42"/>
      <c r="UJV100" s="42"/>
      <c r="UJW100" s="42"/>
      <c r="UJX100" s="42"/>
      <c r="UJY100" s="42"/>
      <c r="UJZ100" s="42"/>
      <c r="UKA100" s="42"/>
      <c r="UKB100" s="42"/>
      <c r="UKC100" s="42"/>
      <c r="UKD100" s="42"/>
      <c r="UKE100" s="42"/>
      <c r="UKF100" s="42"/>
      <c r="UKG100" s="42"/>
      <c r="UKH100" s="42"/>
      <c r="UKI100" s="42"/>
      <c r="UKJ100" s="42"/>
      <c r="UKK100" s="42"/>
      <c r="UKL100" s="42"/>
      <c r="UKM100" s="42"/>
      <c r="UKN100" s="42"/>
      <c r="UKO100" s="42"/>
      <c r="UKP100" s="42"/>
      <c r="UKQ100" s="42"/>
      <c r="UKR100" s="42"/>
      <c r="UKS100" s="42"/>
      <c r="UKT100" s="42"/>
      <c r="UKU100" s="42"/>
      <c r="UKV100" s="42"/>
      <c r="UKW100" s="42"/>
      <c r="UKX100" s="42"/>
      <c r="UKY100" s="42"/>
      <c r="UKZ100" s="42"/>
      <c r="ULA100" s="42"/>
      <c r="ULB100" s="42"/>
      <c r="ULC100" s="42"/>
      <c r="ULD100" s="42"/>
      <c r="ULE100" s="42"/>
      <c r="ULF100" s="42"/>
      <c r="ULG100" s="42"/>
      <c r="ULH100" s="42"/>
      <c r="ULI100" s="42"/>
      <c r="ULJ100" s="42"/>
      <c r="ULK100" s="42"/>
      <c r="ULL100" s="42"/>
      <c r="ULM100" s="42"/>
      <c r="ULN100" s="42"/>
      <c r="ULO100" s="42"/>
      <c r="ULP100" s="42"/>
      <c r="ULQ100" s="42"/>
      <c r="ULR100" s="42"/>
      <c r="ULS100" s="42"/>
      <c r="ULT100" s="42"/>
      <c r="ULU100" s="42"/>
      <c r="ULV100" s="42"/>
      <c r="ULW100" s="42"/>
      <c r="ULX100" s="42"/>
      <c r="ULY100" s="42"/>
      <c r="ULZ100" s="42"/>
      <c r="UMA100" s="42"/>
      <c r="UMB100" s="42"/>
      <c r="UMC100" s="42"/>
      <c r="UMD100" s="42"/>
      <c r="UME100" s="42"/>
      <c r="UMF100" s="42"/>
      <c r="UMG100" s="42"/>
      <c r="UMH100" s="42"/>
      <c r="UMI100" s="42"/>
      <c r="UMJ100" s="42"/>
      <c r="UMK100" s="42"/>
      <c r="UML100" s="42"/>
      <c r="UMM100" s="42"/>
      <c r="UMN100" s="42"/>
      <c r="UMO100" s="42"/>
      <c r="UMP100" s="42"/>
      <c r="UMQ100" s="42"/>
      <c r="UMR100" s="42"/>
      <c r="UMS100" s="42"/>
      <c r="UMT100" s="42"/>
      <c r="UMU100" s="42"/>
      <c r="UMV100" s="42"/>
      <c r="UMW100" s="42"/>
      <c r="UMX100" s="42"/>
      <c r="UMY100" s="42"/>
      <c r="UMZ100" s="42"/>
      <c r="UNA100" s="42"/>
      <c r="UNB100" s="42"/>
      <c r="UNC100" s="42"/>
      <c r="UND100" s="42"/>
      <c r="UNE100" s="42"/>
      <c r="UNF100" s="42"/>
      <c r="UNG100" s="42"/>
      <c r="UNH100" s="42"/>
      <c r="UNI100" s="42"/>
      <c r="UNJ100" s="42"/>
      <c r="UNK100" s="42"/>
      <c r="UNL100" s="42"/>
      <c r="UNM100" s="42"/>
      <c r="UNN100" s="42"/>
      <c r="UNO100" s="42"/>
      <c r="UNP100" s="42"/>
      <c r="UNQ100" s="42"/>
      <c r="UNR100" s="42"/>
      <c r="UNS100" s="42"/>
      <c r="UNT100" s="42"/>
      <c r="UNU100" s="42"/>
      <c r="UNV100" s="42"/>
      <c r="UNW100" s="42"/>
      <c r="UNX100" s="42"/>
      <c r="UNY100" s="42"/>
      <c r="UNZ100" s="42"/>
      <c r="UOA100" s="42"/>
      <c r="UOB100" s="42"/>
      <c r="UOC100" s="42"/>
      <c r="UOD100" s="42"/>
      <c r="UOE100" s="42"/>
      <c r="UOF100" s="42"/>
      <c r="UOG100" s="42"/>
      <c r="UOH100" s="42"/>
      <c r="UOI100" s="42"/>
      <c r="UOJ100" s="42"/>
      <c r="UOK100" s="42"/>
      <c r="UOL100" s="42"/>
      <c r="UOM100" s="42"/>
      <c r="UON100" s="42"/>
      <c r="UOO100" s="42"/>
      <c r="UOP100" s="42"/>
      <c r="UOQ100" s="42"/>
      <c r="UOR100" s="42"/>
      <c r="UOS100" s="42"/>
      <c r="UOT100" s="42"/>
      <c r="UOU100" s="42"/>
      <c r="UOV100" s="42"/>
      <c r="UOW100" s="42"/>
      <c r="UOX100" s="42"/>
      <c r="UOY100" s="42"/>
      <c r="UOZ100" s="42"/>
      <c r="UPA100" s="42"/>
      <c r="UPB100" s="42"/>
      <c r="UPC100" s="42"/>
      <c r="UPD100" s="42"/>
      <c r="UPE100" s="42"/>
      <c r="UPF100" s="42"/>
      <c r="UPG100" s="42"/>
      <c r="UPH100" s="42"/>
      <c r="UPI100" s="42"/>
      <c r="UPJ100" s="42"/>
      <c r="UPK100" s="42"/>
      <c r="UPL100" s="42"/>
      <c r="UPM100" s="42"/>
      <c r="UPN100" s="42"/>
      <c r="UPO100" s="42"/>
      <c r="UPP100" s="42"/>
      <c r="UPQ100" s="42"/>
      <c r="UPR100" s="42"/>
      <c r="UPS100" s="42"/>
      <c r="UPT100" s="42"/>
      <c r="UPU100" s="42"/>
      <c r="UPV100" s="42"/>
      <c r="UPW100" s="42"/>
      <c r="UPX100" s="42"/>
      <c r="UPY100" s="42"/>
      <c r="UPZ100" s="42"/>
      <c r="UQA100" s="42"/>
      <c r="UQB100" s="42"/>
      <c r="UQC100" s="42"/>
      <c r="UQD100" s="42"/>
      <c r="UQE100" s="42"/>
      <c r="UQF100" s="42"/>
      <c r="UQG100" s="42"/>
      <c r="UQH100" s="42"/>
      <c r="UQI100" s="42"/>
      <c r="UQJ100" s="42"/>
      <c r="UQK100" s="42"/>
      <c r="UQL100" s="42"/>
      <c r="UQM100" s="42"/>
      <c r="UQN100" s="42"/>
      <c r="UQO100" s="42"/>
      <c r="UQP100" s="42"/>
      <c r="UQQ100" s="42"/>
      <c r="UQR100" s="42"/>
      <c r="UQS100" s="42"/>
      <c r="UQT100" s="42"/>
      <c r="UQU100" s="42"/>
      <c r="UQV100" s="42"/>
      <c r="UQW100" s="42"/>
      <c r="UQX100" s="42"/>
      <c r="UQY100" s="42"/>
      <c r="UQZ100" s="42"/>
      <c r="URA100" s="42"/>
      <c r="URB100" s="42"/>
      <c r="URC100" s="42"/>
      <c r="URD100" s="42"/>
      <c r="URE100" s="42"/>
      <c r="URF100" s="42"/>
      <c r="URG100" s="42"/>
      <c r="URH100" s="42"/>
      <c r="URI100" s="42"/>
      <c r="URJ100" s="42"/>
      <c r="URK100" s="42"/>
      <c r="URL100" s="42"/>
      <c r="URM100" s="42"/>
      <c r="URN100" s="42"/>
      <c r="URO100" s="42"/>
      <c r="URP100" s="42"/>
      <c r="URQ100" s="42"/>
      <c r="URR100" s="42"/>
      <c r="URS100" s="42"/>
      <c r="URT100" s="42"/>
      <c r="URU100" s="42"/>
      <c r="URV100" s="42"/>
      <c r="URW100" s="42"/>
      <c r="URX100" s="42"/>
      <c r="URY100" s="42"/>
      <c r="URZ100" s="42"/>
      <c r="USA100" s="42"/>
      <c r="USB100" s="42"/>
      <c r="USC100" s="42"/>
      <c r="USD100" s="42"/>
      <c r="USE100" s="42"/>
      <c r="USF100" s="42"/>
      <c r="USG100" s="42"/>
      <c r="USH100" s="42"/>
      <c r="USI100" s="42"/>
      <c r="USJ100" s="42"/>
      <c r="USK100" s="42"/>
      <c r="USL100" s="42"/>
      <c r="USM100" s="42"/>
      <c r="USN100" s="42"/>
      <c r="USO100" s="42"/>
      <c r="USP100" s="42"/>
      <c r="USQ100" s="42"/>
      <c r="USR100" s="42"/>
      <c r="USS100" s="42"/>
      <c r="UST100" s="42"/>
      <c r="USU100" s="42"/>
      <c r="USV100" s="42"/>
      <c r="USW100" s="42"/>
      <c r="USX100" s="42"/>
      <c r="USY100" s="42"/>
      <c r="USZ100" s="42"/>
      <c r="UTA100" s="42"/>
      <c r="UTB100" s="42"/>
      <c r="UTC100" s="42"/>
      <c r="UTD100" s="42"/>
      <c r="UTE100" s="42"/>
      <c r="UTF100" s="42"/>
      <c r="UTG100" s="42"/>
      <c r="UTH100" s="42"/>
      <c r="UTI100" s="42"/>
      <c r="UTJ100" s="42"/>
      <c r="UTK100" s="42"/>
      <c r="UTL100" s="42"/>
      <c r="UTM100" s="42"/>
      <c r="UTN100" s="42"/>
      <c r="UTO100" s="42"/>
      <c r="UTP100" s="42"/>
      <c r="UTQ100" s="42"/>
      <c r="UTR100" s="42"/>
      <c r="UTS100" s="42"/>
      <c r="UTT100" s="42"/>
      <c r="UTU100" s="42"/>
      <c r="UTV100" s="42"/>
      <c r="UTW100" s="42"/>
      <c r="UTX100" s="42"/>
      <c r="UTY100" s="42"/>
      <c r="UTZ100" s="42"/>
      <c r="UUA100" s="42"/>
      <c r="UUB100" s="42"/>
      <c r="UUC100" s="42"/>
      <c r="UUD100" s="42"/>
      <c r="UUE100" s="42"/>
      <c r="UUF100" s="42"/>
      <c r="UUG100" s="42"/>
      <c r="UUH100" s="42"/>
      <c r="UUI100" s="42"/>
      <c r="UUJ100" s="42"/>
      <c r="UUK100" s="42"/>
      <c r="UUL100" s="42"/>
      <c r="UUM100" s="42"/>
      <c r="UUN100" s="42"/>
      <c r="UUO100" s="42"/>
      <c r="UUP100" s="42"/>
      <c r="UUQ100" s="42"/>
      <c r="UUR100" s="42"/>
      <c r="UUS100" s="42"/>
      <c r="UUT100" s="42"/>
      <c r="UUU100" s="42"/>
      <c r="UUV100" s="42"/>
      <c r="UUW100" s="42"/>
      <c r="UUX100" s="42"/>
      <c r="UUY100" s="42"/>
      <c r="UUZ100" s="42"/>
      <c r="UVA100" s="42"/>
      <c r="UVB100" s="42"/>
      <c r="UVC100" s="42"/>
      <c r="UVD100" s="42"/>
      <c r="UVE100" s="42"/>
      <c r="UVF100" s="42"/>
      <c r="UVG100" s="42"/>
      <c r="UVH100" s="42"/>
      <c r="UVI100" s="42"/>
      <c r="UVJ100" s="42"/>
      <c r="UVK100" s="42"/>
      <c r="UVL100" s="42"/>
      <c r="UVM100" s="42"/>
      <c r="UVN100" s="42"/>
      <c r="UVO100" s="42"/>
      <c r="UVP100" s="42"/>
      <c r="UVQ100" s="42"/>
      <c r="UVR100" s="42"/>
      <c r="UVS100" s="42"/>
      <c r="UVT100" s="42"/>
      <c r="UVU100" s="42"/>
      <c r="UVV100" s="42"/>
      <c r="UVW100" s="42"/>
      <c r="UVX100" s="42"/>
      <c r="UVY100" s="42"/>
      <c r="UVZ100" s="42"/>
      <c r="UWA100" s="42"/>
      <c r="UWB100" s="42"/>
      <c r="UWC100" s="42"/>
      <c r="UWD100" s="42"/>
      <c r="UWE100" s="42"/>
      <c r="UWF100" s="42"/>
      <c r="UWG100" s="42"/>
      <c r="UWH100" s="42"/>
      <c r="UWI100" s="42"/>
      <c r="UWJ100" s="42"/>
      <c r="UWK100" s="42"/>
      <c r="UWL100" s="42"/>
      <c r="UWM100" s="42"/>
      <c r="UWN100" s="42"/>
      <c r="UWO100" s="42"/>
      <c r="UWP100" s="42"/>
      <c r="UWQ100" s="42"/>
      <c r="UWR100" s="42"/>
      <c r="UWS100" s="42"/>
      <c r="UWT100" s="42"/>
      <c r="UWU100" s="42"/>
      <c r="UWV100" s="42"/>
      <c r="UWW100" s="42"/>
      <c r="UWX100" s="42"/>
      <c r="UWY100" s="42"/>
      <c r="UWZ100" s="42"/>
      <c r="UXA100" s="42"/>
      <c r="UXB100" s="42"/>
      <c r="UXC100" s="42"/>
      <c r="UXD100" s="42"/>
      <c r="UXE100" s="42"/>
      <c r="UXF100" s="42"/>
      <c r="UXG100" s="42"/>
      <c r="UXH100" s="42"/>
      <c r="UXI100" s="42"/>
      <c r="UXJ100" s="42"/>
      <c r="UXK100" s="42"/>
      <c r="UXL100" s="42"/>
      <c r="UXM100" s="42"/>
      <c r="UXN100" s="42"/>
      <c r="UXO100" s="42"/>
      <c r="UXP100" s="42"/>
      <c r="UXQ100" s="42"/>
      <c r="UXR100" s="42"/>
      <c r="UXS100" s="42"/>
      <c r="UXT100" s="42"/>
      <c r="UXU100" s="42"/>
      <c r="UXV100" s="42"/>
      <c r="UXW100" s="42"/>
      <c r="UXX100" s="42"/>
      <c r="UXY100" s="42"/>
      <c r="UXZ100" s="42"/>
      <c r="UYA100" s="42"/>
      <c r="UYB100" s="42"/>
      <c r="UYC100" s="42"/>
      <c r="UYD100" s="42"/>
      <c r="UYE100" s="42"/>
      <c r="UYF100" s="42"/>
      <c r="UYG100" s="42"/>
      <c r="UYH100" s="42"/>
      <c r="UYI100" s="42"/>
      <c r="UYJ100" s="42"/>
      <c r="UYK100" s="42"/>
      <c r="UYL100" s="42"/>
      <c r="UYM100" s="42"/>
      <c r="UYN100" s="42"/>
      <c r="UYO100" s="42"/>
      <c r="UYP100" s="42"/>
      <c r="UYQ100" s="42"/>
      <c r="UYR100" s="42"/>
      <c r="UYS100" s="42"/>
      <c r="UYT100" s="42"/>
      <c r="UYU100" s="42"/>
      <c r="UYV100" s="42"/>
      <c r="UYW100" s="42"/>
      <c r="UYX100" s="42"/>
      <c r="UYY100" s="42"/>
      <c r="UYZ100" s="42"/>
      <c r="UZA100" s="42"/>
      <c r="UZB100" s="42"/>
      <c r="UZC100" s="42"/>
      <c r="UZD100" s="42"/>
      <c r="UZE100" s="42"/>
      <c r="UZF100" s="42"/>
      <c r="UZG100" s="42"/>
      <c r="UZH100" s="42"/>
      <c r="UZI100" s="42"/>
      <c r="UZJ100" s="42"/>
      <c r="UZK100" s="42"/>
      <c r="UZL100" s="42"/>
      <c r="UZM100" s="42"/>
      <c r="UZN100" s="42"/>
      <c r="UZO100" s="42"/>
      <c r="UZP100" s="42"/>
      <c r="UZQ100" s="42"/>
      <c r="UZR100" s="42"/>
      <c r="UZS100" s="42"/>
      <c r="UZT100" s="42"/>
      <c r="UZU100" s="42"/>
      <c r="UZV100" s="42"/>
      <c r="UZW100" s="42"/>
      <c r="UZX100" s="42"/>
      <c r="UZY100" s="42"/>
      <c r="UZZ100" s="42"/>
      <c r="VAA100" s="42"/>
      <c r="VAB100" s="42"/>
      <c r="VAC100" s="42"/>
      <c r="VAD100" s="42"/>
      <c r="VAE100" s="42"/>
      <c r="VAF100" s="42"/>
      <c r="VAG100" s="42"/>
      <c r="VAH100" s="42"/>
      <c r="VAI100" s="42"/>
      <c r="VAJ100" s="42"/>
      <c r="VAK100" s="42"/>
      <c r="VAL100" s="42"/>
      <c r="VAM100" s="42"/>
      <c r="VAN100" s="42"/>
      <c r="VAO100" s="42"/>
      <c r="VAP100" s="42"/>
      <c r="VAQ100" s="42"/>
      <c r="VAR100" s="42"/>
      <c r="VAS100" s="42"/>
      <c r="VAT100" s="42"/>
      <c r="VAU100" s="42"/>
      <c r="VAV100" s="42"/>
      <c r="VAW100" s="42"/>
      <c r="VAX100" s="42"/>
      <c r="VAY100" s="42"/>
      <c r="VAZ100" s="42"/>
      <c r="VBA100" s="42"/>
      <c r="VBB100" s="42"/>
      <c r="VBC100" s="42"/>
      <c r="VBD100" s="42"/>
      <c r="VBE100" s="42"/>
      <c r="VBF100" s="42"/>
      <c r="VBG100" s="42"/>
      <c r="VBH100" s="42"/>
      <c r="VBI100" s="42"/>
      <c r="VBJ100" s="42"/>
      <c r="VBK100" s="42"/>
      <c r="VBL100" s="42"/>
      <c r="VBM100" s="42"/>
      <c r="VBN100" s="42"/>
      <c r="VBO100" s="42"/>
      <c r="VBP100" s="42"/>
      <c r="VBQ100" s="42"/>
      <c r="VBR100" s="42"/>
      <c r="VBS100" s="42"/>
      <c r="VBT100" s="42"/>
      <c r="VBU100" s="42"/>
      <c r="VBV100" s="42"/>
      <c r="VBW100" s="42"/>
      <c r="VBX100" s="42"/>
      <c r="VBY100" s="42"/>
      <c r="VBZ100" s="42"/>
      <c r="VCA100" s="42"/>
      <c r="VCB100" s="42"/>
      <c r="VCC100" s="42"/>
      <c r="VCD100" s="42"/>
      <c r="VCE100" s="42"/>
      <c r="VCF100" s="42"/>
      <c r="VCG100" s="42"/>
      <c r="VCH100" s="42"/>
      <c r="VCI100" s="42"/>
      <c r="VCJ100" s="42"/>
      <c r="VCK100" s="42"/>
      <c r="VCL100" s="42"/>
      <c r="VCM100" s="42"/>
      <c r="VCN100" s="42"/>
      <c r="VCO100" s="42"/>
      <c r="VCP100" s="42"/>
      <c r="VCQ100" s="42"/>
      <c r="VCR100" s="42"/>
      <c r="VCS100" s="42"/>
      <c r="VCT100" s="42"/>
      <c r="VCU100" s="42"/>
      <c r="VCV100" s="42"/>
      <c r="VCW100" s="42"/>
      <c r="VCX100" s="42"/>
      <c r="VCY100" s="42"/>
      <c r="VCZ100" s="42"/>
      <c r="VDA100" s="42"/>
      <c r="VDB100" s="42"/>
      <c r="VDC100" s="42"/>
      <c r="VDD100" s="42"/>
      <c r="VDE100" s="42"/>
      <c r="VDF100" s="42"/>
      <c r="VDG100" s="42"/>
      <c r="VDH100" s="42"/>
      <c r="VDI100" s="42"/>
      <c r="VDJ100" s="42"/>
      <c r="VDK100" s="42"/>
      <c r="VDL100" s="42"/>
      <c r="VDM100" s="42"/>
      <c r="VDN100" s="42"/>
      <c r="VDO100" s="42"/>
      <c r="VDP100" s="42"/>
      <c r="VDQ100" s="42"/>
      <c r="VDR100" s="42"/>
      <c r="VDS100" s="42"/>
      <c r="VDT100" s="42"/>
      <c r="VDU100" s="42"/>
      <c r="VDV100" s="42"/>
      <c r="VDW100" s="42"/>
      <c r="VDX100" s="42"/>
      <c r="VDY100" s="42"/>
      <c r="VDZ100" s="42"/>
      <c r="VEA100" s="42"/>
      <c r="VEB100" s="42"/>
      <c r="VEC100" s="42"/>
      <c r="VED100" s="42"/>
      <c r="VEE100" s="42"/>
      <c r="VEF100" s="42"/>
      <c r="VEG100" s="42"/>
      <c r="VEH100" s="42"/>
      <c r="VEI100" s="42"/>
      <c r="VEJ100" s="42"/>
      <c r="VEK100" s="42"/>
      <c r="VEL100" s="42"/>
      <c r="VEM100" s="42"/>
      <c r="VEN100" s="42"/>
      <c r="VEO100" s="42"/>
      <c r="VEP100" s="42"/>
      <c r="VEQ100" s="42"/>
      <c r="VER100" s="42"/>
      <c r="VES100" s="42"/>
      <c r="VET100" s="42"/>
      <c r="VEU100" s="42"/>
      <c r="VEV100" s="42"/>
      <c r="VEW100" s="42"/>
      <c r="VEX100" s="42"/>
      <c r="VEY100" s="42"/>
      <c r="VEZ100" s="42"/>
      <c r="VFA100" s="42"/>
      <c r="VFB100" s="42"/>
      <c r="VFC100" s="42"/>
      <c r="VFD100" s="42"/>
      <c r="VFE100" s="42"/>
      <c r="VFF100" s="42"/>
      <c r="VFG100" s="42"/>
      <c r="VFH100" s="42"/>
      <c r="VFI100" s="42"/>
      <c r="VFJ100" s="42"/>
      <c r="VFK100" s="42"/>
      <c r="VFL100" s="42"/>
      <c r="VFM100" s="42"/>
      <c r="VFN100" s="42"/>
      <c r="VFO100" s="42"/>
      <c r="VFP100" s="42"/>
      <c r="VFQ100" s="42"/>
      <c r="VFR100" s="42"/>
      <c r="VFS100" s="42"/>
      <c r="VFT100" s="42"/>
      <c r="VFU100" s="42"/>
      <c r="VFV100" s="42"/>
      <c r="VFW100" s="42"/>
      <c r="VFX100" s="42"/>
      <c r="VFY100" s="42"/>
      <c r="VFZ100" s="42"/>
      <c r="VGA100" s="42"/>
      <c r="VGB100" s="42"/>
      <c r="VGC100" s="42"/>
      <c r="VGD100" s="42"/>
      <c r="VGE100" s="42"/>
      <c r="VGF100" s="42"/>
      <c r="VGG100" s="42"/>
      <c r="VGH100" s="42"/>
      <c r="VGI100" s="42"/>
      <c r="VGJ100" s="42"/>
      <c r="VGK100" s="42"/>
      <c r="VGL100" s="42"/>
      <c r="VGM100" s="42"/>
      <c r="VGN100" s="42"/>
      <c r="VGO100" s="42"/>
      <c r="VGP100" s="42"/>
      <c r="VGQ100" s="42"/>
      <c r="VGR100" s="42"/>
      <c r="VGS100" s="42"/>
      <c r="VGT100" s="42"/>
      <c r="VGU100" s="42"/>
      <c r="VGV100" s="42"/>
      <c r="VGW100" s="42"/>
      <c r="VGX100" s="42"/>
      <c r="VGY100" s="42"/>
      <c r="VGZ100" s="42"/>
      <c r="VHA100" s="42"/>
      <c r="VHB100" s="42"/>
      <c r="VHC100" s="42"/>
      <c r="VHD100" s="42"/>
      <c r="VHE100" s="42"/>
      <c r="VHF100" s="42"/>
      <c r="VHG100" s="42"/>
      <c r="VHH100" s="42"/>
      <c r="VHI100" s="42"/>
      <c r="VHJ100" s="42"/>
      <c r="VHK100" s="42"/>
      <c r="VHL100" s="42"/>
      <c r="VHM100" s="42"/>
      <c r="VHN100" s="42"/>
      <c r="VHO100" s="42"/>
      <c r="VHP100" s="42"/>
      <c r="VHQ100" s="42"/>
      <c r="VHR100" s="42"/>
      <c r="VHS100" s="42"/>
      <c r="VHT100" s="42"/>
      <c r="VHU100" s="42"/>
      <c r="VHV100" s="42"/>
      <c r="VHW100" s="42"/>
      <c r="VHX100" s="42"/>
      <c r="VHY100" s="42"/>
      <c r="VHZ100" s="42"/>
      <c r="VIA100" s="42"/>
      <c r="VIB100" s="42"/>
      <c r="VIC100" s="42"/>
      <c r="VID100" s="42"/>
      <c r="VIE100" s="42"/>
      <c r="VIF100" s="42"/>
      <c r="VIG100" s="42"/>
      <c r="VIH100" s="42"/>
      <c r="VII100" s="42"/>
      <c r="VIJ100" s="42"/>
      <c r="VIK100" s="42"/>
      <c r="VIL100" s="42"/>
      <c r="VIM100" s="42"/>
      <c r="VIN100" s="42"/>
      <c r="VIO100" s="42"/>
      <c r="VIP100" s="42"/>
      <c r="VIQ100" s="42"/>
      <c r="VIR100" s="42"/>
      <c r="VIS100" s="42"/>
      <c r="VIT100" s="42"/>
      <c r="VIU100" s="42"/>
      <c r="VIV100" s="42"/>
      <c r="VIW100" s="42"/>
      <c r="VIX100" s="42"/>
      <c r="VIY100" s="42"/>
      <c r="VIZ100" s="42"/>
      <c r="VJA100" s="42"/>
      <c r="VJB100" s="42"/>
      <c r="VJC100" s="42"/>
      <c r="VJD100" s="42"/>
      <c r="VJE100" s="42"/>
      <c r="VJF100" s="42"/>
      <c r="VJG100" s="42"/>
      <c r="VJH100" s="42"/>
      <c r="VJI100" s="42"/>
      <c r="VJJ100" s="42"/>
      <c r="VJK100" s="42"/>
      <c r="VJL100" s="42"/>
      <c r="VJM100" s="42"/>
      <c r="VJN100" s="42"/>
      <c r="VJO100" s="42"/>
      <c r="VJP100" s="42"/>
      <c r="VJQ100" s="42"/>
      <c r="VJR100" s="42"/>
      <c r="VJS100" s="42"/>
      <c r="VJT100" s="42"/>
      <c r="VJU100" s="42"/>
      <c r="VJV100" s="42"/>
      <c r="VJW100" s="42"/>
      <c r="VJX100" s="42"/>
      <c r="VJY100" s="42"/>
      <c r="VJZ100" s="42"/>
      <c r="VKA100" s="42"/>
      <c r="VKB100" s="42"/>
      <c r="VKC100" s="42"/>
      <c r="VKD100" s="42"/>
      <c r="VKE100" s="42"/>
      <c r="VKF100" s="42"/>
      <c r="VKG100" s="42"/>
      <c r="VKH100" s="42"/>
      <c r="VKI100" s="42"/>
      <c r="VKJ100" s="42"/>
      <c r="VKK100" s="42"/>
      <c r="VKL100" s="42"/>
      <c r="VKM100" s="42"/>
      <c r="VKN100" s="42"/>
      <c r="VKO100" s="42"/>
      <c r="VKP100" s="42"/>
      <c r="VKQ100" s="42"/>
      <c r="VKR100" s="42"/>
      <c r="VKS100" s="42"/>
      <c r="VKT100" s="42"/>
      <c r="VKU100" s="42"/>
      <c r="VKV100" s="42"/>
      <c r="VKW100" s="42"/>
      <c r="VKX100" s="42"/>
      <c r="VKY100" s="42"/>
      <c r="VKZ100" s="42"/>
      <c r="VLA100" s="42"/>
      <c r="VLB100" s="42"/>
      <c r="VLC100" s="42"/>
      <c r="VLD100" s="42"/>
      <c r="VLE100" s="42"/>
      <c r="VLF100" s="42"/>
      <c r="VLG100" s="42"/>
      <c r="VLH100" s="42"/>
      <c r="VLI100" s="42"/>
      <c r="VLJ100" s="42"/>
      <c r="VLK100" s="42"/>
      <c r="VLL100" s="42"/>
      <c r="VLM100" s="42"/>
      <c r="VLN100" s="42"/>
      <c r="VLO100" s="42"/>
      <c r="VLP100" s="42"/>
      <c r="VLQ100" s="42"/>
      <c r="VLR100" s="42"/>
      <c r="VLS100" s="42"/>
      <c r="VLT100" s="42"/>
      <c r="VLU100" s="42"/>
      <c r="VLV100" s="42"/>
      <c r="VLW100" s="42"/>
      <c r="VLX100" s="42"/>
      <c r="VLY100" s="42"/>
      <c r="VLZ100" s="42"/>
      <c r="VMA100" s="42"/>
      <c r="VMB100" s="42"/>
      <c r="VMC100" s="42"/>
      <c r="VMD100" s="42"/>
      <c r="VME100" s="42"/>
      <c r="VMF100" s="42"/>
      <c r="VMG100" s="42"/>
      <c r="VMH100" s="42"/>
      <c r="VMI100" s="42"/>
      <c r="VMJ100" s="42"/>
      <c r="VMK100" s="42"/>
      <c r="VML100" s="42"/>
      <c r="VMM100" s="42"/>
      <c r="VMN100" s="42"/>
      <c r="VMO100" s="42"/>
      <c r="VMP100" s="42"/>
      <c r="VMQ100" s="42"/>
      <c r="VMR100" s="42"/>
      <c r="VMS100" s="42"/>
      <c r="VMT100" s="42"/>
      <c r="VMU100" s="42"/>
      <c r="VMV100" s="42"/>
      <c r="VMW100" s="42"/>
      <c r="VMX100" s="42"/>
      <c r="VMY100" s="42"/>
      <c r="VMZ100" s="42"/>
      <c r="VNA100" s="42"/>
      <c r="VNB100" s="42"/>
      <c r="VNC100" s="42"/>
      <c r="VND100" s="42"/>
      <c r="VNE100" s="42"/>
      <c r="VNF100" s="42"/>
      <c r="VNG100" s="42"/>
      <c r="VNH100" s="42"/>
      <c r="VNI100" s="42"/>
      <c r="VNJ100" s="42"/>
      <c r="VNK100" s="42"/>
      <c r="VNL100" s="42"/>
      <c r="VNM100" s="42"/>
      <c r="VNN100" s="42"/>
      <c r="VNO100" s="42"/>
      <c r="VNP100" s="42"/>
      <c r="VNQ100" s="42"/>
      <c r="VNR100" s="42"/>
      <c r="VNS100" s="42"/>
      <c r="VNT100" s="42"/>
      <c r="VNU100" s="42"/>
      <c r="VNV100" s="42"/>
      <c r="VNW100" s="42"/>
      <c r="VNX100" s="42"/>
      <c r="VNY100" s="42"/>
      <c r="VNZ100" s="42"/>
      <c r="VOA100" s="42"/>
      <c r="VOB100" s="42"/>
      <c r="VOC100" s="42"/>
      <c r="VOD100" s="42"/>
      <c r="VOE100" s="42"/>
      <c r="VOF100" s="42"/>
      <c r="VOG100" s="42"/>
      <c r="VOH100" s="42"/>
      <c r="VOI100" s="42"/>
      <c r="VOJ100" s="42"/>
      <c r="VOK100" s="42"/>
      <c r="VOL100" s="42"/>
      <c r="VOM100" s="42"/>
      <c r="VON100" s="42"/>
      <c r="VOO100" s="42"/>
      <c r="VOP100" s="42"/>
      <c r="VOQ100" s="42"/>
      <c r="VOR100" s="42"/>
      <c r="VOS100" s="42"/>
      <c r="VOT100" s="42"/>
      <c r="VOU100" s="42"/>
      <c r="VOV100" s="42"/>
      <c r="VOW100" s="42"/>
      <c r="VOX100" s="42"/>
      <c r="VOY100" s="42"/>
      <c r="VOZ100" s="42"/>
      <c r="VPA100" s="42"/>
      <c r="VPB100" s="42"/>
      <c r="VPC100" s="42"/>
      <c r="VPD100" s="42"/>
      <c r="VPE100" s="42"/>
      <c r="VPF100" s="42"/>
      <c r="VPG100" s="42"/>
      <c r="VPH100" s="42"/>
      <c r="VPI100" s="42"/>
      <c r="VPJ100" s="42"/>
      <c r="VPK100" s="42"/>
      <c r="VPL100" s="42"/>
      <c r="VPM100" s="42"/>
      <c r="VPN100" s="42"/>
      <c r="VPO100" s="42"/>
      <c r="VPP100" s="42"/>
      <c r="VPQ100" s="42"/>
      <c r="VPR100" s="42"/>
      <c r="VPS100" s="42"/>
      <c r="VPT100" s="42"/>
      <c r="VPU100" s="42"/>
      <c r="VPV100" s="42"/>
      <c r="VPW100" s="42"/>
      <c r="VPX100" s="42"/>
      <c r="VPY100" s="42"/>
      <c r="VPZ100" s="42"/>
      <c r="VQA100" s="42"/>
      <c r="VQB100" s="42"/>
      <c r="VQC100" s="42"/>
      <c r="VQD100" s="42"/>
      <c r="VQE100" s="42"/>
      <c r="VQF100" s="42"/>
      <c r="VQG100" s="42"/>
      <c r="VQH100" s="42"/>
      <c r="VQI100" s="42"/>
      <c r="VQJ100" s="42"/>
      <c r="VQK100" s="42"/>
      <c r="VQL100" s="42"/>
      <c r="VQM100" s="42"/>
      <c r="VQN100" s="42"/>
      <c r="VQO100" s="42"/>
      <c r="VQP100" s="42"/>
      <c r="VQQ100" s="42"/>
      <c r="VQR100" s="42"/>
      <c r="VQS100" s="42"/>
      <c r="VQT100" s="42"/>
      <c r="VQU100" s="42"/>
      <c r="VQV100" s="42"/>
      <c r="VQW100" s="42"/>
      <c r="VQX100" s="42"/>
      <c r="VQY100" s="42"/>
      <c r="VQZ100" s="42"/>
      <c r="VRA100" s="42"/>
      <c r="VRB100" s="42"/>
      <c r="VRC100" s="42"/>
      <c r="VRD100" s="42"/>
      <c r="VRE100" s="42"/>
      <c r="VRF100" s="42"/>
      <c r="VRG100" s="42"/>
      <c r="VRH100" s="42"/>
      <c r="VRI100" s="42"/>
      <c r="VRJ100" s="42"/>
      <c r="VRK100" s="42"/>
      <c r="VRL100" s="42"/>
      <c r="VRM100" s="42"/>
      <c r="VRN100" s="42"/>
      <c r="VRO100" s="42"/>
      <c r="VRP100" s="42"/>
      <c r="VRQ100" s="42"/>
      <c r="VRR100" s="42"/>
      <c r="VRS100" s="42"/>
      <c r="VRT100" s="42"/>
      <c r="VRU100" s="42"/>
      <c r="VRV100" s="42"/>
      <c r="VRW100" s="42"/>
      <c r="VRX100" s="42"/>
      <c r="VRY100" s="42"/>
      <c r="VRZ100" s="42"/>
      <c r="VSA100" s="42"/>
      <c r="VSB100" s="42"/>
      <c r="VSC100" s="42"/>
      <c r="VSD100" s="42"/>
      <c r="VSE100" s="42"/>
      <c r="VSF100" s="42"/>
      <c r="VSG100" s="42"/>
      <c r="VSH100" s="42"/>
      <c r="VSI100" s="42"/>
      <c r="VSJ100" s="42"/>
      <c r="VSK100" s="42"/>
      <c r="VSL100" s="42"/>
      <c r="VSM100" s="42"/>
      <c r="VSN100" s="42"/>
      <c r="VSO100" s="42"/>
      <c r="VSP100" s="42"/>
      <c r="VSQ100" s="42"/>
      <c r="VSR100" s="42"/>
      <c r="VSS100" s="42"/>
      <c r="VST100" s="42"/>
      <c r="VSU100" s="42"/>
      <c r="VSV100" s="42"/>
      <c r="VSW100" s="42"/>
      <c r="VSX100" s="42"/>
      <c r="VSY100" s="42"/>
      <c r="VSZ100" s="42"/>
      <c r="VTA100" s="42"/>
      <c r="VTB100" s="42"/>
      <c r="VTC100" s="42"/>
      <c r="VTD100" s="42"/>
      <c r="VTE100" s="42"/>
      <c r="VTF100" s="42"/>
      <c r="VTG100" s="42"/>
      <c r="VTH100" s="42"/>
      <c r="VTI100" s="42"/>
      <c r="VTJ100" s="42"/>
      <c r="VTK100" s="42"/>
      <c r="VTL100" s="42"/>
      <c r="VTM100" s="42"/>
      <c r="VTN100" s="42"/>
      <c r="VTO100" s="42"/>
      <c r="VTP100" s="42"/>
      <c r="VTQ100" s="42"/>
      <c r="VTR100" s="42"/>
      <c r="VTS100" s="42"/>
      <c r="VTT100" s="42"/>
      <c r="VTU100" s="42"/>
      <c r="VTV100" s="42"/>
      <c r="VTW100" s="42"/>
      <c r="VTX100" s="42"/>
      <c r="VTY100" s="42"/>
      <c r="VTZ100" s="42"/>
      <c r="VUA100" s="42"/>
      <c r="VUB100" s="42"/>
      <c r="VUC100" s="42"/>
      <c r="VUD100" s="42"/>
      <c r="VUE100" s="42"/>
      <c r="VUF100" s="42"/>
      <c r="VUG100" s="42"/>
      <c r="VUH100" s="42"/>
      <c r="VUI100" s="42"/>
      <c r="VUJ100" s="42"/>
      <c r="VUK100" s="42"/>
      <c r="VUL100" s="42"/>
      <c r="VUM100" s="42"/>
      <c r="VUN100" s="42"/>
      <c r="VUO100" s="42"/>
      <c r="VUP100" s="42"/>
      <c r="VUQ100" s="42"/>
      <c r="VUR100" s="42"/>
      <c r="VUS100" s="42"/>
      <c r="VUT100" s="42"/>
      <c r="VUU100" s="42"/>
      <c r="VUV100" s="42"/>
      <c r="VUW100" s="42"/>
      <c r="VUX100" s="42"/>
      <c r="VUY100" s="42"/>
      <c r="VUZ100" s="42"/>
      <c r="VVA100" s="42"/>
      <c r="VVB100" s="42"/>
      <c r="VVC100" s="42"/>
      <c r="VVD100" s="42"/>
      <c r="VVE100" s="42"/>
      <c r="VVF100" s="42"/>
      <c r="VVG100" s="42"/>
      <c r="VVH100" s="42"/>
      <c r="VVI100" s="42"/>
      <c r="VVJ100" s="42"/>
      <c r="VVK100" s="42"/>
      <c r="VVL100" s="42"/>
      <c r="VVM100" s="42"/>
      <c r="VVN100" s="42"/>
      <c r="VVO100" s="42"/>
      <c r="VVP100" s="42"/>
      <c r="VVQ100" s="42"/>
      <c r="VVR100" s="42"/>
      <c r="VVS100" s="42"/>
      <c r="VVT100" s="42"/>
      <c r="VVU100" s="42"/>
      <c r="VVV100" s="42"/>
      <c r="VVW100" s="42"/>
      <c r="VVX100" s="42"/>
      <c r="VVY100" s="42"/>
      <c r="VVZ100" s="42"/>
      <c r="VWA100" s="42"/>
      <c r="VWB100" s="42"/>
      <c r="VWC100" s="42"/>
      <c r="VWD100" s="42"/>
      <c r="VWE100" s="42"/>
      <c r="VWF100" s="42"/>
      <c r="VWG100" s="42"/>
      <c r="VWH100" s="42"/>
      <c r="VWI100" s="42"/>
      <c r="VWJ100" s="42"/>
      <c r="VWK100" s="42"/>
      <c r="VWL100" s="42"/>
      <c r="VWM100" s="42"/>
      <c r="VWN100" s="42"/>
      <c r="VWO100" s="42"/>
      <c r="VWP100" s="42"/>
      <c r="VWQ100" s="42"/>
      <c r="VWR100" s="42"/>
      <c r="VWS100" s="42"/>
      <c r="VWT100" s="42"/>
      <c r="VWU100" s="42"/>
      <c r="VWV100" s="42"/>
      <c r="VWW100" s="42"/>
      <c r="VWX100" s="42"/>
      <c r="VWY100" s="42"/>
      <c r="VWZ100" s="42"/>
      <c r="VXA100" s="42"/>
      <c r="VXB100" s="42"/>
      <c r="VXC100" s="42"/>
      <c r="VXD100" s="42"/>
      <c r="VXE100" s="42"/>
      <c r="VXF100" s="42"/>
      <c r="VXG100" s="42"/>
      <c r="VXH100" s="42"/>
      <c r="VXI100" s="42"/>
      <c r="VXJ100" s="42"/>
      <c r="VXK100" s="42"/>
      <c r="VXL100" s="42"/>
      <c r="VXM100" s="42"/>
      <c r="VXN100" s="42"/>
      <c r="VXO100" s="42"/>
      <c r="VXP100" s="42"/>
      <c r="VXQ100" s="42"/>
      <c r="VXR100" s="42"/>
      <c r="VXS100" s="42"/>
      <c r="VXT100" s="42"/>
      <c r="VXU100" s="42"/>
      <c r="VXV100" s="42"/>
      <c r="VXW100" s="42"/>
      <c r="VXX100" s="42"/>
      <c r="VXY100" s="42"/>
      <c r="VXZ100" s="42"/>
      <c r="VYA100" s="42"/>
      <c r="VYB100" s="42"/>
      <c r="VYC100" s="42"/>
      <c r="VYD100" s="42"/>
      <c r="VYE100" s="42"/>
      <c r="VYF100" s="42"/>
      <c r="VYG100" s="42"/>
      <c r="VYH100" s="42"/>
      <c r="VYI100" s="42"/>
      <c r="VYJ100" s="42"/>
      <c r="VYK100" s="42"/>
      <c r="VYL100" s="42"/>
      <c r="VYM100" s="42"/>
      <c r="VYN100" s="42"/>
      <c r="VYO100" s="42"/>
      <c r="VYP100" s="42"/>
      <c r="VYQ100" s="42"/>
      <c r="VYR100" s="42"/>
      <c r="VYS100" s="42"/>
      <c r="VYT100" s="42"/>
      <c r="VYU100" s="42"/>
      <c r="VYV100" s="42"/>
      <c r="VYW100" s="42"/>
      <c r="VYX100" s="42"/>
      <c r="VYY100" s="42"/>
      <c r="VYZ100" s="42"/>
      <c r="VZA100" s="42"/>
      <c r="VZB100" s="42"/>
      <c r="VZC100" s="42"/>
      <c r="VZD100" s="42"/>
      <c r="VZE100" s="42"/>
      <c r="VZF100" s="42"/>
      <c r="VZG100" s="42"/>
      <c r="VZH100" s="42"/>
      <c r="VZI100" s="42"/>
      <c r="VZJ100" s="42"/>
      <c r="VZK100" s="42"/>
      <c r="VZL100" s="42"/>
      <c r="VZM100" s="42"/>
      <c r="VZN100" s="42"/>
      <c r="VZO100" s="42"/>
      <c r="VZP100" s="42"/>
      <c r="VZQ100" s="42"/>
      <c r="VZR100" s="42"/>
      <c r="VZS100" s="42"/>
      <c r="VZT100" s="42"/>
      <c r="VZU100" s="42"/>
      <c r="VZV100" s="42"/>
      <c r="VZW100" s="42"/>
      <c r="VZX100" s="42"/>
      <c r="VZY100" s="42"/>
      <c r="VZZ100" s="42"/>
      <c r="WAA100" s="42"/>
      <c r="WAB100" s="42"/>
      <c r="WAC100" s="42"/>
      <c r="WAD100" s="42"/>
      <c r="WAE100" s="42"/>
      <c r="WAF100" s="42"/>
      <c r="WAG100" s="42"/>
      <c r="WAH100" s="42"/>
      <c r="WAI100" s="42"/>
      <c r="WAJ100" s="42"/>
      <c r="WAK100" s="42"/>
      <c r="WAL100" s="42"/>
      <c r="WAM100" s="42"/>
      <c r="WAN100" s="42"/>
      <c r="WAO100" s="42"/>
      <c r="WAP100" s="42"/>
      <c r="WAQ100" s="42"/>
      <c r="WAR100" s="42"/>
      <c r="WAS100" s="42"/>
      <c r="WAT100" s="42"/>
      <c r="WAU100" s="42"/>
      <c r="WAV100" s="42"/>
      <c r="WAW100" s="42"/>
      <c r="WAX100" s="42"/>
      <c r="WAY100" s="42"/>
      <c r="WAZ100" s="42"/>
      <c r="WBA100" s="42"/>
      <c r="WBB100" s="42"/>
      <c r="WBC100" s="42"/>
      <c r="WBD100" s="42"/>
      <c r="WBE100" s="42"/>
      <c r="WBF100" s="42"/>
      <c r="WBG100" s="42"/>
      <c r="WBH100" s="42"/>
      <c r="WBI100" s="42"/>
      <c r="WBJ100" s="42"/>
      <c r="WBK100" s="42"/>
      <c r="WBL100" s="42"/>
      <c r="WBM100" s="42"/>
      <c r="WBN100" s="42"/>
      <c r="WBO100" s="42"/>
      <c r="WBP100" s="42"/>
      <c r="WBQ100" s="42"/>
      <c r="WBR100" s="42"/>
      <c r="WBS100" s="42"/>
      <c r="WBT100" s="42"/>
      <c r="WBU100" s="42"/>
      <c r="WBV100" s="42"/>
      <c r="WBW100" s="42"/>
      <c r="WBX100" s="42"/>
      <c r="WBY100" s="42"/>
      <c r="WBZ100" s="42"/>
      <c r="WCA100" s="42"/>
      <c r="WCB100" s="42"/>
      <c r="WCC100" s="42"/>
      <c r="WCD100" s="42"/>
      <c r="WCE100" s="42"/>
      <c r="WCF100" s="42"/>
      <c r="WCG100" s="42"/>
      <c r="WCH100" s="42"/>
      <c r="WCI100" s="42"/>
      <c r="WCJ100" s="42"/>
      <c r="WCK100" s="42"/>
      <c r="WCL100" s="42"/>
      <c r="WCM100" s="42"/>
      <c r="WCN100" s="42"/>
      <c r="WCO100" s="42"/>
      <c r="WCP100" s="42"/>
      <c r="WCQ100" s="42"/>
      <c r="WCR100" s="42"/>
      <c r="WCS100" s="42"/>
      <c r="WCT100" s="42"/>
      <c r="WCU100" s="42"/>
      <c r="WCV100" s="42"/>
      <c r="WCW100" s="42"/>
      <c r="WCX100" s="42"/>
      <c r="WCY100" s="42"/>
      <c r="WCZ100" s="42"/>
      <c r="WDA100" s="42"/>
      <c r="WDB100" s="42"/>
      <c r="WDC100" s="42"/>
      <c r="WDD100" s="42"/>
      <c r="WDE100" s="42"/>
      <c r="WDF100" s="42"/>
      <c r="WDG100" s="42"/>
      <c r="WDH100" s="42"/>
      <c r="WDI100" s="42"/>
      <c r="WDJ100" s="42"/>
      <c r="WDK100" s="42"/>
      <c r="WDL100" s="42"/>
      <c r="WDM100" s="42"/>
      <c r="WDN100" s="42"/>
      <c r="WDO100" s="42"/>
      <c r="WDP100" s="42"/>
      <c r="WDQ100" s="42"/>
      <c r="WDR100" s="42"/>
      <c r="WDS100" s="42"/>
      <c r="WDT100" s="42"/>
      <c r="WDU100" s="42"/>
      <c r="WDV100" s="42"/>
      <c r="WDW100" s="42"/>
      <c r="WDX100" s="42"/>
      <c r="WDY100" s="42"/>
      <c r="WDZ100" s="42"/>
      <c r="WEA100" s="42"/>
      <c r="WEB100" s="42"/>
      <c r="WEC100" s="42"/>
      <c r="WED100" s="42"/>
      <c r="WEE100" s="42"/>
      <c r="WEF100" s="42"/>
      <c r="WEG100" s="42"/>
      <c r="WEH100" s="42"/>
      <c r="WEI100" s="42"/>
      <c r="WEJ100" s="42"/>
      <c r="WEK100" s="42"/>
      <c r="WEL100" s="42"/>
      <c r="WEM100" s="42"/>
      <c r="WEN100" s="42"/>
      <c r="WEO100" s="42"/>
      <c r="WEP100" s="42"/>
      <c r="WEQ100" s="42"/>
      <c r="WER100" s="42"/>
      <c r="WES100" s="42"/>
      <c r="WET100" s="42"/>
      <c r="WEU100" s="42"/>
      <c r="WEV100" s="42"/>
      <c r="WEW100" s="42"/>
      <c r="WEX100" s="42"/>
      <c r="WEY100" s="42"/>
      <c r="WEZ100" s="42"/>
      <c r="WFA100" s="42"/>
      <c r="WFB100" s="42"/>
      <c r="WFC100" s="42"/>
      <c r="WFD100" s="42"/>
      <c r="WFE100" s="42"/>
      <c r="WFF100" s="42"/>
      <c r="WFG100" s="42"/>
      <c r="WFH100" s="42"/>
      <c r="WFI100" s="42"/>
      <c r="WFJ100" s="42"/>
      <c r="WFK100" s="42"/>
      <c r="WFL100" s="42"/>
      <c r="WFM100" s="42"/>
      <c r="WFN100" s="42"/>
      <c r="WFO100" s="42"/>
      <c r="WFP100" s="42"/>
      <c r="WFQ100" s="42"/>
      <c r="WFR100" s="42"/>
      <c r="WFS100" s="42"/>
      <c r="WFT100" s="42"/>
      <c r="WFU100" s="42"/>
      <c r="WFV100" s="42"/>
      <c r="WFW100" s="42"/>
      <c r="WFX100" s="42"/>
      <c r="WFY100" s="42"/>
      <c r="WFZ100" s="42"/>
      <c r="WGA100" s="42"/>
      <c r="WGB100" s="42"/>
      <c r="WGC100" s="42"/>
      <c r="WGD100" s="42"/>
      <c r="WGE100" s="42"/>
      <c r="WGF100" s="42"/>
      <c r="WGG100" s="42"/>
      <c r="WGH100" s="42"/>
      <c r="WGI100" s="42"/>
      <c r="WGJ100" s="42"/>
      <c r="WGK100" s="42"/>
      <c r="WGL100" s="42"/>
      <c r="WGM100" s="42"/>
      <c r="WGN100" s="42"/>
      <c r="WGO100" s="42"/>
      <c r="WGP100" s="42"/>
      <c r="WGQ100" s="42"/>
      <c r="WGR100" s="42"/>
      <c r="WGS100" s="42"/>
      <c r="WGT100" s="42"/>
      <c r="WGU100" s="42"/>
      <c r="WGV100" s="42"/>
      <c r="WGW100" s="42"/>
      <c r="WGX100" s="42"/>
      <c r="WGY100" s="42"/>
      <c r="WGZ100" s="42"/>
      <c r="WHA100" s="42"/>
      <c r="WHB100" s="42"/>
      <c r="WHC100" s="42"/>
      <c r="WHD100" s="42"/>
      <c r="WHE100" s="42"/>
      <c r="WHF100" s="42"/>
      <c r="WHG100" s="42"/>
      <c r="WHH100" s="42"/>
      <c r="WHI100" s="42"/>
      <c r="WHJ100" s="42"/>
      <c r="WHK100" s="42"/>
      <c r="WHL100" s="42"/>
      <c r="WHM100" s="42"/>
      <c r="WHN100" s="42"/>
      <c r="WHO100" s="42"/>
      <c r="WHP100" s="42"/>
      <c r="WHQ100" s="42"/>
      <c r="WHR100" s="42"/>
      <c r="WHS100" s="42"/>
      <c r="WHT100" s="42"/>
      <c r="WHU100" s="42"/>
      <c r="WHV100" s="42"/>
      <c r="WHW100" s="42"/>
      <c r="WHX100" s="42"/>
      <c r="WHY100" s="42"/>
      <c r="WHZ100" s="42"/>
      <c r="WIA100" s="42"/>
      <c r="WIB100" s="42"/>
      <c r="WIC100" s="42"/>
      <c r="WID100" s="42"/>
      <c r="WIE100" s="42"/>
      <c r="WIF100" s="42"/>
      <c r="WIG100" s="42"/>
      <c r="WIH100" s="42"/>
      <c r="WII100" s="42"/>
      <c r="WIJ100" s="42"/>
      <c r="WIK100" s="42"/>
      <c r="WIL100" s="42"/>
      <c r="WIM100" s="42"/>
      <c r="WIN100" s="42"/>
      <c r="WIO100" s="42"/>
      <c r="WIP100" s="42"/>
      <c r="WIQ100" s="42"/>
      <c r="WIR100" s="42"/>
      <c r="WIS100" s="42"/>
      <c r="WIT100" s="42"/>
      <c r="WIU100" s="42"/>
      <c r="WIV100" s="42"/>
      <c r="WIW100" s="42"/>
      <c r="WIX100" s="42"/>
      <c r="WIY100" s="42"/>
      <c r="WIZ100" s="42"/>
      <c r="WJA100" s="42"/>
      <c r="WJB100" s="42"/>
      <c r="WJC100" s="42"/>
      <c r="WJD100" s="42"/>
      <c r="WJE100" s="42"/>
      <c r="WJF100" s="42"/>
      <c r="WJG100" s="42"/>
      <c r="WJH100" s="42"/>
      <c r="WJI100" s="42"/>
      <c r="WJJ100" s="42"/>
      <c r="WJK100" s="42"/>
      <c r="WJL100" s="42"/>
      <c r="WJM100" s="42"/>
      <c r="WJN100" s="42"/>
      <c r="WJO100" s="42"/>
      <c r="WJP100" s="42"/>
      <c r="WJQ100" s="42"/>
      <c r="WJR100" s="42"/>
      <c r="WJS100" s="42"/>
      <c r="WJT100" s="42"/>
      <c r="WJU100" s="42"/>
      <c r="WJV100" s="42"/>
      <c r="WJW100" s="42"/>
      <c r="WJX100" s="42"/>
      <c r="WJY100" s="42"/>
      <c r="WJZ100" s="42"/>
      <c r="WKA100" s="42"/>
      <c r="WKB100" s="42"/>
      <c r="WKC100" s="42"/>
      <c r="WKD100" s="42"/>
      <c r="WKE100" s="42"/>
      <c r="WKF100" s="42"/>
      <c r="WKG100" s="42"/>
      <c r="WKH100" s="42"/>
      <c r="WKI100" s="42"/>
      <c r="WKJ100" s="42"/>
      <c r="WKK100" s="42"/>
      <c r="WKL100" s="42"/>
      <c r="WKM100" s="42"/>
      <c r="WKN100" s="42"/>
      <c r="WKO100" s="42"/>
      <c r="WKP100" s="42"/>
      <c r="WKQ100" s="42"/>
      <c r="WKR100" s="42"/>
      <c r="WKS100" s="42"/>
      <c r="WKT100" s="42"/>
      <c r="WKU100" s="42"/>
      <c r="WKV100" s="42"/>
      <c r="WKW100" s="42"/>
      <c r="WKX100" s="42"/>
      <c r="WKY100" s="42"/>
      <c r="WKZ100" s="42"/>
      <c r="WLA100" s="42"/>
      <c r="WLB100" s="42"/>
      <c r="WLC100" s="42"/>
      <c r="WLD100" s="42"/>
      <c r="WLE100" s="42"/>
      <c r="WLF100" s="42"/>
      <c r="WLG100" s="42"/>
      <c r="WLH100" s="42"/>
      <c r="WLI100" s="42"/>
      <c r="WLJ100" s="42"/>
      <c r="WLK100" s="42"/>
      <c r="WLL100" s="42"/>
      <c r="WLM100" s="42"/>
      <c r="WLN100" s="42"/>
      <c r="WLO100" s="42"/>
      <c r="WLP100" s="42"/>
      <c r="WLQ100" s="42"/>
      <c r="WLR100" s="42"/>
      <c r="WLS100" s="42"/>
      <c r="WLT100" s="42"/>
      <c r="WLU100" s="42"/>
      <c r="WLV100" s="42"/>
      <c r="WLW100" s="42"/>
      <c r="WLX100" s="42"/>
      <c r="WLY100" s="42"/>
      <c r="WLZ100" s="42"/>
      <c r="WMA100" s="42"/>
      <c r="WMB100" s="42"/>
      <c r="WMC100" s="42"/>
      <c r="WMD100" s="42"/>
      <c r="WME100" s="42"/>
      <c r="WMF100" s="42"/>
      <c r="WMG100" s="42"/>
      <c r="WMH100" s="42"/>
      <c r="WMI100" s="42"/>
      <c r="WMJ100" s="42"/>
      <c r="WMK100" s="42"/>
      <c r="WML100" s="42"/>
      <c r="WMM100" s="42"/>
      <c r="WMN100" s="42"/>
      <c r="WMO100" s="42"/>
      <c r="WMP100" s="42"/>
      <c r="WMQ100" s="42"/>
      <c r="WMR100" s="42"/>
      <c r="WMS100" s="42"/>
      <c r="WMT100" s="42"/>
      <c r="WMU100" s="42"/>
      <c r="WMV100" s="42"/>
      <c r="WMW100" s="42"/>
      <c r="WMX100" s="42"/>
      <c r="WMY100" s="42"/>
      <c r="WMZ100" s="42"/>
      <c r="WNA100" s="42"/>
      <c r="WNB100" s="42"/>
      <c r="WNC100" s="42"/>
      <c r="WND100" s="42"/>
      <c r="WNE100" s="42"/>
      <c r="WNF100" s="42"/>
      <c r="WNG100" s="42"/>
      <c r="WNH100" s="42"/>
      <c r="WNI100" s="42"/>
      <c r="WNJ100" s="42"/>
      <c r="WNK100" s="42"/>
      <c r="WNL100" s="42"/>
      <c r="WNM100" s="42"/>
      <c r="WNN100" s="42"/>
      <c r="WNO100" s="42"/>
      <c r="WNP100" s="42"/>
      <c r="WNQ100" s="42"/>
      <c r="WNR100" s="42"/>
      <c r="WNS100" s="42"/>
      <c r="WNT100" s="42"/>
      <c r="WNU100" s="42"/>
      <c r="WNV100" s="42"/>
      <c r="WNW100" s="42"/>
      <c r="WNX100" s="42"/>
      <c r="WNY100" s="42"/>
      <c r="WNZ100" s="42"/>
      <c r="WOA100" s="42"/>
      <c r="WOB100" s="42"/>
      <c r="WOC100" s="42"/>
      <c r="WOD100" s="42"/>
      <c r="WOE100" s="42"/>
      <c r="WOF100" s="42"/>
      <c r="WOG100" s="42"/>
      <c r="WOH100" s="42"/>
      <c r="WOI100" s="42"/>
      <c r="WOJ100" s="42"/>
      <c r="WOK100" s="42"/>
      <c r="WOL100" s="42"/>
      <c r="WOM100" s="42"/>
      <c r="WON100" s="42"/>
      <c r="WOO100" s="42"/>
      <c r="WOP100" s="42"/>
      <c r="WOQ100" s="42"/>
      <c r="WOR100" s="42"/>
      <c r="WOS100" s="42"/>
      <c r="WOT100" s="42"/>
      <c r="WOU100" s="42"/>
      <c r="WOV100" s="42"/>
      <c r="WOW100" s="42"/>
      <c r="WOX100" s="42"/>
      <c r="WOY100" s="42"/>
      <c r="WOZ100" s="42"/>
      <c r="WPA100" s="42"/>
      <c r="WPB100" s="42"/>
      <c r="WPC100" s="42"/>
      <c r="WPD100" s="42"/>
      <c r="WPE100" s="42"/>
      <c r="WPF100" s="42"/>
      <c r="WPG100" s="42"/>
      <c r="WPH100" s="42"/>
      <c r="WPI100" s="42"/>
      <c r="WPJ100" s="42"/>
      <c r="WPK100" s="42"/>
      <c r="WPL100" s="42"/>
      <c r="WPM100" s="42"/>
      <c r="WPN100" s="42"/>
      <c r="WPO100" s="42"/>
      <c r="WPP100" s="42"/>
      <c r="WPQ100" s="42"/>
      <c r="WPR100" s="42"/>
      <c r="WPS100" s="42"/>
      <c r="WPT100" s="42"/>
      <c r="WPU100" s="42"/>
      <c r="WPV100" s="42"/>
      <c r="WPW100" s="42"/>
      <c r="WPX100" s="42"/>
      <c r="WPY100" s="42"/>
      <c r="WPZ100" s="42"/>
      <c r="WQA100" s="42"/>
      <c r="WQB100" s="42"/>
      <c r="WQC100" s="42"/>
      <c r="WQD100" s="42"/>
      <c r="WQE100" s="42"/>
      <c r="WQF100" s="42"/>
      <c r="WQG100" s="42"/>
      <c r="WQH100" s="42"/>
      <c r="WQI100" s="42"/>
      <c r="WQJ100" s="42"/>
      <c r="WQK100" s="42"/>
      <c r="WQL100" s="42"/>
      <c r="WQM100" s="42"/>
      <c r="WQN100" s="42"/>
      <c r="WQO100" s="42"/>
      <c r="WQP100" s="42"/>
      <c r="WQQ100" s="42"/>
      <c r="WQR100" s="42"/>
      <c r="WQS100" s="42"/>
      <c r="WQT100" s="42"/>
      <c r="WQU100" s="42"/>
      <c r="WQV100" s="42"/>
      <c r="WQW100" s="42"/>
      <c r="WQX100" s="42"/>
      <c r="WQY100" s="42"/>
      <c r="WQZ100" s="42"/>
      <c r="WRA100" s="42"/>
      <c r="WRB100" s="42"/>
      <c r="WRC100" s="42"/>
      <c r="WRD100" s="42"/>
      <c r="WRE100" s="42"/>
      <c r="WRF100" s="42"/>
      <c r="WRG100" s="42"/>
      <c r="WRH100" s="42"/>
      <c r="WRI100" s="42"/>
      <c r="WRJ100" s="42"/>
      <c r="WRK100" s="42"/>
      <c r="WRL100" s="42"/>
      <c r="WRM100" s="42"/>
      <c r="WRN100" s="42"/>
      <c r="WRO100" s="42"/>
      <c r="WRP100" s="42"/>
      <c r="WRQ100" s="42"/>
      <c r="WRR100" s="42"/>
      <c r="WRS100" s="42"/>
      <c r="WRT100" s="42"/>
      <c r="WRU100" s="42"/>
      <c r="WRV100" s="42"/>
      <c r="WRW100" s="42"/>
      <c r="WRX100" s="42"/>
      <c r="WRY100" s="42"/>
      <c r="WRZ100" s="42"/>
      <c r="WSA100" s="42"/>
      <c r="WSB100" s="42"/>
      <c r="WSC100" s="42"/>
      <c r="WSD100" s="42"/>
      <c r="WSE100" s="42"/>
      <c r="WSF100" s="42"/>
      <c r="WSG100" s="42"/>
      <c r="WSH100" s="42"/>
      <c r="WSI100" s="42"/>
      <c r="WSJ100" s="42"/>
      <c r="WSK100" s="42"/>
      <c r="WSL100" s="42"/>
      <c r="WSM100" s="42"/>
      <c r="WSN100" s="42"/>
      <c r="WSO100" s="42"/>
      <c r="WSP100" s="42"/>
      <c r="WSQ100" s="42"/>
      <c r="WSR100" s="42"/>
      <c r="WSS100" s="42"/>
      <c r="WST100" s="42"/>
      <c r="WSU100" s="42"/>
      <c r="WSV100" s="42"/>
      <c r="WSW100" s="42"/>
      <c r="WSX100" s="42"/>
      <c r="WSY100" s="42"/>
      <c r="WSZ100" s="42"/>
      <c r="WTA100" s="42"/>
      <c r="WTB100" s="42"/>
      <c r="WTC100" s="42"/>
      <c r="WTD100" s="42"/>
      <c r="WTE100" s="42"/>
      <c r="WTF100" s="42"/>
      <c r="WTG100" s="42"/>
      <c r="WTH100" s="42"/>
      <c r="WTI100" s="42"/>
      <c r="WTJ100" s="42"/>
      <c r="WTK100" s="42"/>
      <c r="WTL100" s="42"/>
      <c r="WTM100" s="42"/>
      <c r="WTN100" s="42"/>
      <c r="WTO100" s="42"/>
      <c r="WTP100" s="42"/>
      <c r="WTQ100" s="42"/>
      <c r="WTR100" s="42"/>
      <c r="WTS100" s="42"/>
      <c r="WTT100" s="42"/>
      <c r="WTU100" s="42"/>
      <c r="WTV100" s="42"/>
      <c r="WTW100" s="42"/>
      <c r="WTX100" s="42"/>
      <c r="WTY100" s="42"/>
      <c r="WTZ100" s="42"/>
      <c r="WUA100" s="42"/>
      <c r="WUB100" s="42"/>
      <c r="WUC100" s="42"/>
      <c r="WUD100" s="42"/>
      <c r="WUE100" s="42"/>
      <c r="WUF100" s="42"/>
      <c r="WUG100" s="42"/>
      <c r="WUH100" s="42"/>
      <c r="WUI100" s="42"/>
      <c r="WUJ100" s="42"/>
      <c r="WUK100" s="42"/>
      <c r="WUL100" s="42"/>
      <c r="WUM100" s="42"/>
      <c r="WUN100" s="42"/>
      <c r="WUO100" s="42"/>
      <c r="WUP100" s="42"/>
      <c r="WUQ100" s="42"/>
      <c r="WUR100" s="42"/>
      <c r="WUS100" s="42"/>
      <c r="WUT100" s="42"/>
      <c r="WUU100" s="42"/>
      <c r="WUV100" s="42"/>
      <c r="WUW100" s="42"/>
      <c r="WUX100" s="42"/>
      <c r="WUY100" s="42"/>
      <c r="WUZ100" s="42"/>
      <c r="WVA100" s="42"/>
      <c r="WVB100" s="42"/>
      <c r="WVC100" s="42"/>
      <c r="WVD100" s="42"/>
      <c r="WVE100" s="42"/>
      <c r="WVF100" s="42"/>
      <c r="WVG100" s="42"/>
      <c r="WVH100" s="42"/>
      <c r="WVI100" s="42"/>
      <c r="WVJ100" s="42"/>
      <c r="WVK100" s="42"/>
      <c r="WVL100" s="42"/>
      <c r="WVM100" s="42"/>
      <c r="WVN100" s="42"/>
      <c r="WVO100" s="42"/>
      <c r="WVP100" s="42"/>
      <c r="WVQ100" s="42"/>
      <c r="WVR100" s="42"/>
      <c r="WVS100" s="42"/>
      <c r="WVT100" s="42"/>
      <c r="WVU100" s="42"/>
      <c r="WVV100" s="42"/>
      <c r="WVW100" s="42"/>
      <c r="WVX100" s="42"/>
      <c r="WVY100" s="42"/>
      <c r="WVZ100" s="42"/>
      <c r="WWA100" s="42"/>
      <c r="WWB100" s="42"/>
      <c r="WWC100" s="42"/>
      <c r="WWD100" s="42"/>
      <c r="WWE100" s="42"/>
      <c r="WWF100" s="42"/>
      <c r="WWG100" s="42"/>
      <c r="WWH100" s="42"/>
      <c r="WWI100" s="42"/>
      <c r="WWJ100" s="42"/>
      <c r="WWK100" s="42"/>
      <c r="WWL100" s="42"/>
      <c r="WWM100" s="42"/>
      <c r="WWN100" s="42"/>
      <c r="WWO100" s="42"/>
      <c r="WWP100" s="42"/>
      <c r="WWQ100" s="42"/>
      <c r="WWR100" s="42"/>
      <c r="WWS100" s="42"/>
      <c r="WWT100" s="42"/>
      <c r="WWU100" s="42"/>
      <c r="WWV100" s="42"/>
      <c r="WWW100" s="42"/>
      <c r="WWX100" s="42"/>
      <c r="WWY100" s="42"/>
      <c r="WWZ100" s="42"/>
      <c r="WXA100" s="42"/>
      <c r="WXB100" s="42"/>
      <c r="WXC100" s="42"/>
      <c r="WXD100" s="42"/>
      <c r="WXE100" s="42"/>
      <c r="WXF100" s="42"/>
      <c r="WXG100" s="42"/>
      <c r="WXH100" s="42"/>
      <c r="WXI100" s="42"/>
      <c r="WXJ100" s="42"/>
      <c r="WXK100" s="42"/>
      <c r="WXL100" s="42"/>
      <c r="WXM100" s="42"/>
      <c r="WXN100" s="42"/>
      <c r="WXO100" s="42"/>
      <c r="WXP100" s="42"/>
      <c r="WXQ100" s="42"/>
      <c r="WXR100" s="42"/>
      <c r="WXS100" s="42"/>
      <c r="WXT100" s="42"/>
      <c r="WXU100" s="42"/>
      <c r="WXV100" s="42"/>
      <c r="WXW100" s="42"/>
      <c r="WXX100" s="42"/>
      <c r="WXY100" s="42"/>
      <c r="WXZ100" s="42"/>
      <c r="WYA100" s="42"/>
      <c r="WYB100" s="42"/>
      <c r="WYC100" s="42"/>
      <c r="WYD100" s="42"/>
      <c r="WYE100" s="42"/>
      <c r="WYF100" s="42"/>
      <c r="WYG100" s="42"/>
      <c r="WYH100" s="42"/>
      <c r="WYI100" s="42"/>
      <c r="WYJ100" s="42"/>
      <c r="WYK100" s="42"/>
      <c r="WYL100" s="42"/>
      <c r="WYM100" s="42"/>
      <c r="WYN100" s="42"/>
      <c r="WYO100" s="42"/>
      <c r="WYP100" s="42"/>
      <c r="WYQ100" s="42"/>
      <c r="WYR100" s="42"/>
      <c r="WYS100" s="42"/>
      <c r="WYT100" s="42"/>
      <c r="WYU100" s="42"/>
      <c r="WYV100" s="42"/>
      <c r="WYW100" s="42"/>
      <c r="WYX100" s="42"/>
      <c r="WYY100" s="42"/>
      <c r="WYZ100" s="42"/>
      <c r="WZA100" s="42"/>
      <c r="WZB100" s="42"/>
      <c r="WZC100" s="42"/>
      <c r="WZD100" s="42"/>
      <c r="WZE100" s="42"/>
      <c r="WZF100" s="42"/>
      <c r="WZG100" s="42"/>
      <c r="WZH100" s="42"/>
      <c r="WZI100" s="42"/>
      <c r="WZJ100" s="42"/>
      <c r="WZK100" s="42"/>
      <c r="WZL100" s="42"/>
      <c r="WZM100" s="42"/>
      <c r="WZN100" s="42"/>
      <c r="WZO100" s="42"/>
      <c r="WZP100" s="42"/>
      <c r="WZQ100" s="42"/>
      <c r="WZR100" s="42"/>
      <c r="WZS100" s="42"/>
      <c r="WZT100" s="42"/>
      <c r="WZU100" s="42"/>
      <c r="WZV100" s="42"/>
      <c r="WZW100" s="42"/>
      <c r="WZX100" s="42"/>
      <c r="WZY100" s="42"/>
      <c r="WZZ100" s="42"/>
      <c r="XAA100" s="42"/>
      <c r="XAB100" s="42"/>
      <c r="XAC100" s="42"/>
      <c r="XAD100" s="42"/>
      <c r="XAE100" s="42"/>
      <c r="XAF100" s="42"/>
      <c r="XAG100" s="42"/>
      <c r="XAH100" s="42"/>
      <c r="XAI100" s="42"/>
      <c r="XAJ100" s="42"/>
      <c r="XAK100" s="42"/>
      <c r="XAL100" s="42"/>
      <c r="XAM100" s="42"/>
      <c r="XAN100" s="42"/>
      <c r="XAO100" s="42"/>
      <c r="XAP100" s="42"/>
      <c r="XAQ100" s="42"/>
      <c r="XAR100" s="42"/>
      <c r="XAS100" s="42"/>
      <c r="XAT100" s="42"/>
      <c r="XAU100" s="42"/>
      <c r="XAV100" s="42"/>
      <c r="XAW100" s="42"/>
      <c r="XAX100" s="42"/>
      <c r="XAY100" s="42"/>
      <c r="XAZ100" s="42"/>
      <c r="XBA100" s="42"/>
      <c r="XBB100" s="42"/>
      <c r="XBC100" s="42"/>
      <c r="XBD100" s="42"/>
      <c r="XBE100" s="42"/>
      <c r="XBF100" s="42"/>
      <c r="XBG100" s="42"/>
      <c r="XBH100" s="42"/>
      <c r="XBI100" s="42"/>
      <c r="XBJ100" s="42"/>
      <c r="XBK100" s="42"/>
      <c r="XBL100" s="42"/>
      <c r="XBM100" s="42"/>
      <c r="XBN100" s="42"/>
      <c r="XBO100" s="42"/>
      <c r="XBP100" s="42"/>
      <c r="XBQ100" s="42"/>
      <c r="XBR100" s="42"/>
      <c r="XBS100" s="42"/>
      <c r="XBT100" s="42"/>
      <c r="XBU100" s="42"/>
      <c r="XBV100" s="42"/>
      <c r="XBW100" s="42"/>
      <c r="XBX100" s="42"/>
      <c r="XBY100" s="42"/>
      <c r="XBZ100" s="42"/>
      <c r="XCA100" s="42"/>
      <c r="XCB100" s="42"/>
      <c r="XCC100" s="42"/>
      <c r="XCD100" s="42"/>
      <c r="XCE100" s="42"/>
      <c r="XCF100" s="42"/>
      <c r="XCG100" s="42"/>
      <c r="XCH100" s="42"/>
      <c r="XCI100" s="42"/>
      <c r="XCJ100" s="42"/>
      <c r="XCK100" s="42"/>
      <c r="XCL100" s="42"/>
      <c r="XCM100" s="42"/>
      <c r="XCN100" s="42"/>
      <c r="XCO100" s="42"/>
      <c r="XCP100" s="42"/>
      <c r="XCQ100" s="42"/>
      <c r="XCR100" s="42"/>
      <c r="XCS100" s="42"/>
      <c r="XCT100" s="42"/>
      <c r="XCU100" s="42"/>
      <c r="XCV100" s="42"/>
      <c r="XCW100" s="42"/>
      <c r="XCX100" s="42"/>
      <c r="XCY100" s="42"/>
      <c r="XCZ100" s="42"/>
      <c r="XDA100" s="42"/>
      <c r="XDB100" s="42"/>
      <c r="XDC100" s="42"/>
      <c r="XDD100" s="42"/>
      <c r="XDE100" s="42"/>
      <c r="XDF100" s="42"/>
      <c r="XDG100" s="42"/>
      <c r="XDH100" s="42"/>
      <c r="XDI100" s="42"/>
      <c r="XDJ100" s="42"/>
      <c r="XDK100" s="42"/>
      <c r="XDL100" s="42"/>
      <c r="XDM100" s="42"/>
      <c r="XDN100" s="42"/>
      <c r="XDO100" s="42"/>
      <c r="XDP100" s="42"/>
      <c r="XDQ100" s="42"/>
      <c r="XDR100" s="42"/>
      <c r="XDS100" s="42"/>
      <c r="XDT100" s="42"/>
      <c r="XDU100" s="42"/>
      <c r="XDV100" s="42"/>
      <c r="XDW100" s="42"/>
      <c r="XDX100" s="42"/>
      <c r="XDY100" s="42"/>
      <c r="XDZ100" s="42"/>
      <c r="XEA100" s="42"/>
      <c r="XEB100" s="42"/>
      <c r="XEC100" s="42"/>
      <c r="XED100" s="42"/>
      <c r="XEE100" s="42"/>
      <c r="XEF100" s="42"/>
      <c r="XEG100" s="42"/>
      <c r="XEH100" s="42"/>
      <c r="XEI100" s="42"/>
      <c r="XEJ100" s="42"/>
      <c r="XEK100" s="42"/>
      <c r="XEL100" s="42"/>
      <c r="XEM100" s="42"/>
      <c r="XEN100" s="42"/>
      <c r="XEO100" s="42"/>
      <c r="XEP100" s="42"/>
      <c r="XEQ100" s="42"/>
      <c r="XER100" s="42"/>
      <c r="XES100" s="42"/>
      <c r="XET100" s="42"/>
      <c r="XEU100" s="42"/>
      <c r="XEV100" s="42"/>
      <c r="XEW100" s="42"/>
      <c r="XEX100" s="42"/>
      <c r="XEY100" s="42"/>
      <c r="XEZ100" s="42"/>
    </row>
    <row r="101" spans="1:16380" ht="13.5" x14ac:dyDescent="0.25">
      <c r="B101" s="114">
        <f>B23+B56+B66+B100</f>
        <v>4687689.7</v>
      </c>
      <c r="L101" t="s">
        <v>293</v>
      </c>
    </row>
    <row r="103" spans="1:16380" x14ac:dyDescent="0.2">
      <c r="L103" t="s">
        <v>293</v>
      </c>
    </row>
    <row r="106" spans="1:16380" x14ac:dyDescent="0.2">
      <c r="L106" t="s">
        <v>293</v>
      </c>
    </row>
    <row r="107" spans="1:16380" x14ac:dyDescent="0.2">
      <c r="L107" t="s">
        <v>293</v>
      </c>
    </row>
    <row r="110" spans="1:16380" x14ac:dyDescent="0.2">
      <c r="L110" t="s">
        <v>293</v>
      </c>
    </row>
    <row r="111" spans="1:16380" x14ac:dyDescent="0.2">
      <c r="L111" t="s">
        <v>293</v>
      </c>
    </row>
    <row r="115" spans="12:12" x14ac:dyDescent="0.2">
      <c r="L115" t="s">
        <v>293</v>
      </c>
    </row>
    <row r="117" spans="12:12" x14ac:dyDescent="0.2">
      <c r="L117" t="s">
        <v>293</v>
      </c>
    </row>
    <row r="118" spans="12:12" x14ac:dyDescent="0.2">
      <c r="L118" t="s">
        <v>293</v>
      </c>
    </row>
    <row r="120" spans="12:12" x14ac:dyDescent="0.2">
      <c r="L120" t="s">
        <v>293</v>
      </c>
    </row>
    <row r="123" spans="12:12" x14ac:dyDescent="0.2">
      <c r="L123" t="s">
        <v>293</v>
      </c>
    </row>
    <row r="124" spans="12:12" x14ac:dyDescent="0.2">
      <c r="L124" t="s">
        <v>293</v>
      </c>
    </row>
    <row r="128" spans="12:12" x14ac:dyDescent="0.2">
      <c r="L128" t="s">
        <v>293</v>
      </c>
    </row>
    <row r="130" spans="12:12" x14ac:dyDescent="0.2">
      <c r="L130" t="s">
        <v>294</v>
      </c>
    </row>
    <row r="131" spans="12:12" x14ac:dyDescent="0.2">
      <c r="L131" t="s">
        <v>294</v>
      </c>
    </row>
    <row r="132" spans="12:12" x14ac:dyDescent="0.2">
      <c r="L132" t="s">
        <v>294</v>
      </c>
    </row>
    <row r="133" spans="12:12" x14ac:dyDescent="0.2">
      <c r="L133" t="s">
        <v>294</v>
      </c>
    </row>
    <row r="134" spans="12:12" x14ac:dyDescent="0.2">
      <c r="L134" t="s">
        <v>294</v>
      </c>
    </row>
    <row r="136" spans="12:12" x14ac:dyDescent="0.2">
      <c r="L136" t="s">
        <v>294</v>
      </c>
    </row>
    <row r="138" spans="12:12" x14ac:dyDescent="0.2">
      <c r="L138" t="s">
        <v>294</v>
      </c>
    </row>
    <row r="139" spans="12:12" x14ac:dyDescent="0.2">
      <c r="L139" t="s">
        <v>294</v>
      </c>
    </row>
    <row r="140" spans="12:12" x14ac:dyDescent="0.2">
      <c r="L140" t="s">
        <v>294</v>
      </c>
    </row>
    <row r="142" spans="12:12" x14ac:dyDescent="0.2">
      <c r="L142" t="s">
        <v>294</v>
      </c>
    </row>
    <row r="145" spans="12:12" x14ac:dyDescent="0.2">
      <c r="L145" t="s">
        <v>294</v>
      </c>
    </row>
    <row r="147" spans="12:12" x14ac:dyDescent="0.2">
      <c r="L147" t="s">
        <v>294</v>
      </c>
    </row>
    <row r="148" spans="12:12" x14ac:dyDescent="0.2">
      <c r="L148" t="s">
        <v>294</v>
      </c>
    </row>
    <row r="149" spans="12:12" x14ac:dyDescent="0.2">
      <c r="L149" t="s">
        <v>294</v>
      </c>
    </row>
    <row r="150" spans="12:12" x14ac:dyDescent="0.2">
      <c r="L150" t="s">
        <v>294</v>
      </c>
    </row>
    <row r="151" spans="12:12" x14ac:dyDescent="0.2">
      <c r="L151" t="s">
        <v>294</v>
      </c>
    </row>
    <row r="152" spans="12:12" x14ac:dyDescent="0.2">
      <c r="L152" t="s">
        <v>294</v>
      </c>
    </row>
    <row r="153" spans="12:12" x14ac:dyDescent="0.2">
      <c r="L153" t="s">
        <v>294</v>
      </c>
    </row>
    <row r="154" spans="12:12" x14ac:dyDescent="0.2">
      <c r="L154" t="s">
        <v>294</v>
      </c>
    </row>
    <row r="155" spans="12:12" x14ac:dyDescent="0.2">
      <c r="L155" t="s">
        <v>294</v>
      </c>
    </row>
    <row r="156" spans="12:12" x14ac:dyDescent="0.2">
      <c r="L156" t="s">
        <v>294</v>
      </c>
    </row>
    <row r="157" spans="12:12" x14ac:dyDescent="0.2">
      <c r="L157" t="s">
        <v>294</v>
      </c>
    </row>
    <row r="158" spans="12:12" x14ac:dyDescent="0.2">
      <c r="L158" t="s">
        <v>294</v>
      </c>
    </row>
    <row r="161" spans="12:12" x14ac:dyDescent="0.2">
      <c r="L161" t="s">
        <v>294</v>
      </c>
    </row>
    <row r="162" spans="12:12" x14ac:dyDescent="0.2">
      <c r="L162" t="s">
        <v>294</v>
      </c>
    </row>
    <row r="163" spans="12:12" x14ac:dyDescent="0.2">
      <c r="L163" t="s">
        <v>294</v>
      </c>
    </row>
    <row r="164" spans="12:12" x14ac:dyDescent="0.2">
      <c r="L164" t="s">
        <v>294</v>
      </c>
    </row>
    <row r="165" spans="12:12" x14ac:dyDescent="0.2">
      <c r="L165" t="s">
        <v>294</v>
      </c>
    </row>
    <row r="166" spans="12:12" x14ac:dyDescent="0.2">
      <c r="L166" t="s">
        <v>294</v>
      </c>
    </row>
    <row r="167" spans="12:12" x14ac:dyDescent="0.2">
      <c r="L167" t="s">
        <v>294</v>
      </c>
    </row>
    <row r="168" spans="12:12" x14ac:dyDescent="0.2">
      <c r="L168" t="s">
        <v>294</v>
      </c>
    </row>
    <row r="169" spans="12:12" x14ac:dyDescent="0.2">
      <c r="L169" t="s">
        <v>294</v>
      </c>
    </row>
    <row r="171" spans="12:12" x14ac:dyDescent="0.2">
      <c r="L171" t="s">
        <v>294</v>
      </c>
    </row>
    <row r="172" spans="12:12" x14ac:dyDescent="0.2">
      <c r="L172" t="s">
        <v>294</v>
      </c>
    </row>
    <row r="173" spans="12:12" x14ac:dyDescent="0.2">
      <c r="L173" t="s">
        <v>294</v>
      </c>
    </row>
    <row r="174" spans="12:12" x14ac:dyDescent="0.2">
      <c r="L174" t="s">
        <v>294</v>
      </c>
    </row>
    <row r="176" spans="12:12" x14ac:dyDescent="0.2">
      <c r="L176" t="s">
        <v>294</v>
      </c>
    </row>
    <row r="179" spans="12:12" x14ac:dyDescent="0.2">
      <c r="L179" t="s">
        <v>294</v>
      </c>
    </row>
    <row r="180" spans="12:12" x14ac:dyDescent="0.2">
      <c r="L180" t="s">
        <v>294</v>
      </c>
    </row>
    <row r="181" spans="12:12" x14ac:dyDescent="0.2">
      <c r="L181" t="s">
        <v>294</v>
      </c>
    </row>
    <row r="183" spans="12:12" x14ac:dyDescent="0.2">
      <c r="L183" t="s">
        <v>294</v>
      </c>
    </row>
    <row r="184" spans="12:12" x14ac:dyDescent="0.2">
      <c r="L184" t="s">
        <v>294</v>
      </c>
    </row>
    <row r="185" spans="12:12" x14ac:dyDescent="0.2">
      <c r="L185" t="s">
        <v>294</v>
      </c>
    </row>
    <row r="186" spans="12:12" x14ac:dyDescent="0.2">
      <c r="L186" t="s">
        <v>294</v>
      </c>
    </row>
    <row r="188" spans="12:12" x14ac:dyDescent="0.2">
      <c r="L188" t="s">
        <v>294</v>
      </c>
    </row>
    <row r="189" spans="12:12" x14ac:dyDescent="0.2">
      <c r="L189" t="s">
        <v>294</v>
      </c>
    </row>
    <row r="190" spans="12:12" x14ac:dyDescent="0.2">
      <c r="L190" t="s">
        <v>294</v>
      </c>
    </row>
    <row r="191" spans="12:12" x14ac:dyDescent="0.2">
      <c r="L191" t="s">
        <v>294</v>
      </c>
    </row>
    <row r="192" spans="12:12" x14ac:dyDescent="0.2">
      <c r="L192" t="s">
        <v>294</v>
      </c>
    </row>
    <row r="193" spans="12:12" x14ac:dyDescent="0.2">
      <c r="L193" t="s">
        <v>294</v>
      </c>
    </row>
    <row r="194" spans="12:12" x14ac:dyDescent="0.2">
      <c r="L194" t="s">
        <v>294</v>
      </c>
    </row>
    <row r="195" spans="12:12" x14ac:dyDescent="0.2">
      <c r="L195" t="s">
        <v>294</v>
      </c>
    </row>
    <row r="196" spans="12:12" x14ac:dyDescent="0.2">
      <c r="L196" t="s">
        <v>294</v>
      </c>
    </row>
    <row r="198" spans="12:12" x14ac:dyDescent="0.2">
      <c r="L198" t="s">
        <v>294</v>
      </c>
    </row>
    <row r="200" spans="12:12" x14ac:dyDescent="0.2">
      <c r="L200" t="s">
        <v>294</v>
      </c>
    </row>
    <row r="201" spans="12:12" x14ac:dyDescent="0.2">
      <c r="L201" t="s">
        <v>294</v>
      </c>
    </row>
    <row r="203" spans="12:12" x14ac:dyDescent="0.2">
      <c r="L203" t="s">
        <v>294</v>
      </c>
    </row>
    <row r="204" spans="12:12" x14ac:dyDescent="0.2">
      <c r="L204" t="s">
        <v>294</v>
      </c>
    </row>
    <row r="205" spans="12:12" x14ac:dyDescent="0.2">
      <c r="L205" t="s">
        <v>294</v>
      </c>
    </row>
    <row r="206" spans="12:12" x14ac:dyDescent="0.2">
      <c r="L206" t="s">
        <v>294</v>
      </c>
    </row>
    <row r="207" spans="12:12" x14ac:dyDescent="0.2">
      <c r="L207" t="s">
        <v>294</v>
      </c>
    </row>
    <row r="208" spans="12:12" x14ac:dyDescent="0.2">
      <c r="L208" t="s">
        <v>294</v>
      </c>
    </row>
    <row r="209" spans="12:12" x14ac:dyDescent="0.2">
      <c r="L209" t="s">
        <v>294</v>
      </c>
    </row>
    <row r="210" spans="12:12" x14ac:dyDescent="0.2">
      <c r="L210" t="s">
        <v>294</v>
      </c>
    </row>
    <row r="211" spans="12:12" x14ac:dyDescent="0.2">
      <c r="L211" t="s">
        <v>294</v>
      </c>
    </row>
    <row r="212" spans="12:12" x14ac:dyDescent="0.2">
      <c r="L212" t="s">
        <v>294</v>
      </c>
    </row>
    <row r="213" spans="12:12" x14ac:dyDescent="0.2">
      <c r="L213" t="s">
        <v>294</v>
      </c>
    </row>
    <row r="214" spans="12:12" x14ac:dyDescent="0.2">
      <c r="L214" t="s">
        <v>294</v>
      </c>
    </row>
    <row r="216" spans="12:12" x14ac:dyDescent="0.2">
      <c r="L216" t="s">
        <v>295</v>
      </c>
    </row>
    <row r="217" spans="12:12" x14ac:dyDescent="0.2">
      <c r="L217" t="s">
        <v>295</v>
      </c>
    </row>
    <row r="218" spans="12:12" x14ac:dyDescent="0.2">
      <c r="L218" t="s">
        <v>295</v>
      </c>
    </row>
    <row r="219" spans="12:12" x14ac:dyDescent="0.2">
      <c r="L219" t="s">
        <v>295</v>
      </c>
    </row>
    <row r="220" spans="12:12" x14ac:dyDescent="0.2">
      <c r="L220" t="s">
        <v>295</v>
      </c>
    </row>
    <row r="221" spans="12:12" x14ac:dyDescent="0.2">
      <c r="L221" t="s">
        <v>295</v>
      </c>
    </row>
    <row r="222" spans="12:12" x14ac:dyDescent="0.2">
      <c r="L222" t="s">
        <v>295</v>
      </c>
    </row>
    <row r="223" spans="12:12" x14ac:dyDescent="0.2">
      <c r="L223" t="s">
        <v>295</v>
      </c>
    </row>
    <row r="226" spans="12:12" x14ac:dyDescent="0.2">
      <c r="L226" t="s">
        <v>295</v>
      </c>
    </row>
    <row r="227" spans="12:12" x14ac:dyDescent="0.2">
      <c r="L227" t="s">
        <v>295</v>
      </c>
    </row>
    <row r="230" spans="12:12" x14ac:dyDescent="0.2">
      <c r="L230" t="s">
        <v>295</v>
      </c>
    </row>
    <row r="232" spans="12:12" x14ac:dyDescent="0.2">
      <c r="L232" t="s">
        <v>295</v>
      </c>
    </row>
    <row r="233" spans="12:12" x14ac:dyDescent="0.2">
      <c r="L233" t="s">
        <v>295</v>
      </c>
    </row>
    <row r="235" spans="12:12" x14ac:dyDescent="0.2">
      <c r="L235" t="s">
        <v>295</v>
      </c>
    </row>
    <row r="237" spans="12:12" x14ac:dyDescent="0.2">
      <c r="L237" t="s">
        <v>295</v>
      </c>
    </row>
    <row r="238" spans="12:12" x14ac:dyDescent="0.2">
      <c r="L238" t="s">
        <v>295</v>
      </c>
    </row>
    <row r="242" spans="12:12" x14ac:dyDescent="0.2">
      <c r="L242" t="s">
        <v>295</v>
      </c>
    </row>
    <row r="243" spans="12:12" x14ac:dyDescent="0.2">
      <c r="L243" t="s">
        <v>295</v>
      </c>
    </row>
    <row r="245" spans="12:12" x14ac:dyDescent="0.2">
      <c r="L245" t="s">
        <v>295</v>
      </c>
    </row>
    <row r="246" spans="12:12" x14ac:dyDescent="0.2">
      <c r="L246" t="s">
        <v>295</v>
      </c>
    </row>
    <row r="247" spans="12:12" x14ac:dyDescent="0.2">
      <c r="L247" t="s">
        <v>295</v>
      </c>
    </row>
    <row r="248" spans="12:12" x14ac:dyDescent="0.2">
      <c r="L248" t="s">
        <v>295</v>
      </c>
    </row>
    <row r="249" spans="12:12" x14ac:dyDescent="0.2">
      <c r="L249" t="s">
        <v>295</v>
      </c>
    </row>
    <row r="250" spans="12:12" x14ac:dyDescent="0.2">
      <c r="L250" t="s">
        <v>295</v>
      </c>
    </row>
    <row r="253" spans="12:12" x14ac:dyDescent="0.2">
      <c r="L253" t="s">
        <v>295</v>
      </c>
    </row>
    <row r="256" spans="12:12" x14ac:dyDescent="0.2">
      <c r="L256" t="s">
        <v>295</v>
      </c>
    </row>
    <row r="257" spans="12:12" x14ac:dyDescent="0.2">
      <c r="L257" t="s">
        <v>295</v>
      </c>
    </row>
    <row r="261" spans="12:12" x14ac:dyDescent="0.2">
      <c r="L261" t="s">
        <v>295</v>
      </c>
    </row>
    <row r="263" spans="12:12" x14ac:dyDescent="0.2">
      <c r="L263" t="s">
        <v>295</v>
      </c>
    </row>
    <row r="265" spans="12:12" x14ac:dyDescent="0.2">
      <c r="L265" t="s">
        <v>295</v>
      </c>
    </row>
    <row r="268" spans="12:12" x14ac:dyDescent="0.2">
      <c r="L268" t="s">
        <v>295</v>
      </c>
    </row>
    <row r="269" spans="12:12" x14ac:dyDescent="0.2">
      <c r="L269" t="s">
        <v>295</v>
      </c>
    </row>
    <row r="270" spans="12:12" x14ac:dyDescent="0.2">
      <c r="L270" t="s">
        <v>295</v>
      </c>
    </row>
    <row r="273" spans="12:12" x14ac:dyDescent="0.2">
      <c r="L273" t="s">
        <v>295</v>
      </c>
    </row>
    <row r="274" spans="12:12" x14ac:dyDescent="0.2">
      <c r="L274" t="s">
        <v>295</v>
      </c>
    </row>
    <row r="276" spans="12:12" x14ac:dyDescent="0.2">
      <c r="L276" t="s">
        <v>295</v>
      </c>
    </row>
    <row r="278" spans="12:12" x14ac:dyDescent="0.2">
      <c r="L278" t="s">
        <v>295</v>
      </c>
    </row>
    <row r="279" spans="12:12" x14ac:dyDescent="0.2">
      <c r="L279" t="s">
        <v>295</v>
      </c>
    </row>
    <row r="281" spans="12:12" x14ac:dyDescent="0.2">
      <c r="L281" t="s">
        <v>295</v>
      </c>
    </row>
    <row r="282" spans="12:12" x14ac:dyDescent="0.2">
      <c r="L282" t="s">
        <v>295</v>
      </c>
    </row>
    <row r="283" spans="12:12" x14ac:dyDescent="0.2">
      <c r="L283" t="s">
        <v>295</v>
      </c>
    </row>
    <row r="284" spans="12:12" x14ac:dyDescent="0.2">
      <c r="L284" t="s">
        <v>295</v>
      </c>
    </row>
    <row r="285" spans="12:12" x14ac:dyDescent="0.2">
      <c r="L285" t="s">
        <v>295</v>
      </c>
    </row>
    <row r="287" spans="12:12" x14ac:dyDescent="0.2">
      <c r="L287" t="s">
        <v>295</v>
      </c>
    </row>
    <row r="288" spans="12:12" x14ac:dyDescent="0.2">
      <c r="L288" t="s">
        <v>295</v>
      </c>
    </row>
    <row r="291" spans="12:12" x14ac:dyDescent="0.2">
      <c r="L291" t="s">
        <v>295</v>
      </c>
    </row>
    <row r="292" spans="12:12" x14ac:dyDescent="0.2">
      <c r="L292" t="s">
        <v>295</v>
      </c>
    </row>
    <row r="294" spans="12:12" x14ac:dyDescent="0.2">
      <c r="L294" t="s">
        <v>295</v>
      </c>
    </row>
    <row r="295" spans="12:12" x14ac:dyDescent="0.2">
      <c r="L295" t="s">
        <v>295</v>
      </c>
    </row>
    <row r="301" spans="12:12" x14ac:dyDescent="0.2">
      <c r="L301" t="s">
        <v>295</v>
      </c>
    </row>
    <row r="302" spans="12:12" x14ac:dyDescent="0.2">
      <c r="L302" t="s">
        <v>295</v>
      </c>
    </row>
    <row r="304" spans="12:12" x14ac:dyDescent="0.2">
      <c r="L304" t="s">
        <v>295</v>
      </c>
    </row>
    <row r="305" spans="12:12" x14ac:dyDescent="0.2">
      <c r="L305" t="s">
        <v>295</v>
      </c>
    </row>
    <row r="306" spans="12:12" x14ac:dyDescent="0.2">
      <c r="L306" t="s">
        <v>295</v>
      </c>
    </row>
    <row r="307" spans="12:12" x14ac:dyDescent="0.2">
      <c r="L307" t="s">
        <v>295</v>
      </c>
    </row>
    <row r="309" spans="12:12" x14ac:dyDescent="0.2">
      <c r="L309" t="s">
        <v>295</v>
      </c>
    </row>
    <row r="313" spans="12:12" x14ac:dyDescent="0.2">
      <c r="L313" t="s">
        <v>295</v>
      </c>
    </row>
    <row r="314" spans="12:12" x14ac:dyDescent="0.2">
      <c r="L314" t="s">
        <v>295</v>
      </c>
    </row>
    <row r="315" spans="12:12" x14ac:dyDescent="0.2">
      <c r="L315" t="s">
        <v>295</v>
      </c>
    </row>
    <row r="316" spans="12:12" x14ac:dyDescent="0.2">
      <c r="L316" t="s">
        <v>295</v>
      </c>
    </row>
    <row r="320" spans="12:12" x14ac:dyDescent="0.2">
      <c r="L320" t="s">
        <v>295</v>
      </c>
    </row>
    <row r="323" spans="12:12" x14ac:dyDescent="0.2">
      <c r="L323" t="s">
        <v>295</v>
      </c>
    </row>
    <row r="324" spans="12:12" x14ac:dyDescent="0.2">
      <c r="L324" t="s">
        <v>295</v>
      </c>
    </row>
    <row r="329" spans="12:12" x14ac:dyDescent="0.2">
      <c r="L329" t="s">
        <v>295</v>
      </c>
    </row>
    <row r="334" spans="12:12" x14ac:dyDescent="0.2">
      <c r="L334" t="s">
        <v>295</v>
      </c>
    </row>
    <row r="335" spans="12:12" x14ac:dyDescent="0.2">
      <c r="L335" t="s">
        <v>295</v>
      </c>
    </row>
    <row r="336" spans="12:12" x14ac:dyDescent="0.2">
      <c r="L336" t="s">
        <v>295</v>
      </c>
    </row>
    <row r="338" spans="12:12" x14ac:dyDescent="0.2">
      <c r="L338" t="s">
        <v>295</v>
      </c>
    </row>
    <row r="342" spans="12:12" x14ac:dyDescent="0.2">
      <c r="L342" t="s">
        <v>295</v>
      </c>
    </row>
    <row r="343" spans="12:12" x14ac:dyDescent="0.2">
      <c r="L343" t="s">
        <v>295</v>
      </c>
    </row>
    <row r="344" spans="12:12" x14ac:dyDescent="0.2">
      <c r="L344" t="s">
        <v>295</v>
      </c>
    </row>
    <row r="346" spans="12:12" x14ac:dyDescent="0.2">
      <c r="L346" t="s">
        <v>295</v>
      </c>
    </row>
    <row r="350" spans="12:12" x14ac:dyDescent="0.2">
      <c r="L350" t="s">
        <v>295</v>
      </c>
    </row>
    <row r="353" spans="12:12" x14ac:dyDescent="0.2">
      <c r="L353" t="s">
        <v>295</v>
      </c>
    </row>
    <row r="355" spans="12:12" x14ac:dyDescent="0.2">
      <c r="L355" t="s">
        <v>295</v>
      </c>
    </row>
    <row r="358" spans="12:12" x14ac:dyDescent="0.2">
      <c r="L358" t="s">
        <v>295</v>
      </c>
    </row>
    <row r="359" spans="12:12" x14ac:dyDescent="0.2">
      <c r="L359" t="s">
        <v>295</v>
      </c>
    </row>
    <row r="362" spans="12:12" x14ac:dyDescent="0.2">
      <c r="L362" t="s">
        <v>295</v>
      </c>
    </row>
    <row r="363" spans="12:12" x14ac:dyDescent="0.2">
      <c r="L363" t="s">
        <v>295</v>
      </c>
    </row>
    <row r="366" spans="12:12" x14ac:dyDescent="0.2">
      <c r="L366" t="s">
        <v>295</v>
      </c>
    </row>
    <row r="367" spans="12:12" x14ac:dyDescent="0.2">
      <c r="L367" t="s">
        <v>295</v>
      </c>
    </row>
    <row r="368" spans="12:12" x14ac:dyDescent="0.2">
      <c r="L368" t="s">
        <v>295</v>
      </c>
    </row>
    <row r="373" spans="12:12" x14ac:dyDescent="0.2">
      <c r="L373" t="s">
        <v>295</v>
      </c>
    </row>
    <row r="374" spans="12:12" x14ac:dyDescent="0.2">
      <c r="L374" t="s">
        <v>295</v>
      </c>
    </row>
    <row r="376" spans="12:12" x14ac:dyDescent="0.2">
      <c r="L376" t="s">
        <v>295</v>
      </c>
    </row>
    <row r="377" spans="12:12" x14ac:dyDescent="0.2">
      <c r="L377" t="s">
        <v>295</v>
      </c>
    </row>
    <row r="378" spans="12:12" x14ac:dyDescent="0.2">
      <c r="L378" t="s">
        <v>295</v>
      </c>
    </row>
    <row r="379" spans="12:12" x14ac:dyDescent="0.2">
      <c r="L379" t="s">
        <v>295</v>
      </c>
    </row>
    <row r="380" spans="12:12" x14ac:dyDescent="0.2">
      <c r="L380" t="s">
        <v>295</v>
      </c>
    </row>
    <row r="381" spans="12:12" x14ac:dyDescent="0.2">
      <c r="L381" t="s">
        <v>295</v>
      </c>
    </row>
    <row r="382" spans="12:12" x14ac:dyDescent="0.2">
      <c r="L382" t="s">
        <v>295</v>
      </c>
    </row>
    <row r="385" spans="12:12" x14ac:dyDescent="0.2">
      <c r="L385" t="s">
        <v>295</v>
      </c>
    </row>
    <row r="386" spans="12:12" x14ac:dyDescent="0.2">
      <c r="L386" t="s">
        <v>295</v>
      </c>
    </row>
    <row r="387" spans="12:12" x14ac:dyDescent="0.2">
      <c r="L387" t="s">
        <v>295</v>
      </c>
    </row>
    <row r="389" spans="12:12" x14ac:dyDescent="0.2">
      <c r="L389" t="s">
        <v>295</v>
      </c>
    </row>
    <row r="390" spans="12:12" x14ac:dyDescent="0.2">
      <c r="L390" t="s">
        <v>295</v>
      </c>
    </row>
    <row r="391" spans="12:12" x14ac:dyDescent="0.2">
      <c r="L391" t="s">
        <v>295</v>
      </c>
    </row>
    <row r="393" spans="12:12" x14ac:dyDescent="0.2">
      <c r="L393" t="s">
        <v>295</v>
      </c>
    </row>
    <row r="397" spans="12:12" x14ac:dyDescent="0.2">
      <c r="L397" t="s">
        <v>295</v>
      </c>
    </row>
    <row r="398" spans="12:12" x14ac:dyDescent="0.2">
      <c r="L398" t="s">
        <v>295</v>
      </c>
    </row>
    <row r="399" spans="12:12" x14ac:dyDescent="0.2">
      <c r="L399" t="s">
        <v>295</v>
      </c>
    </row>
    <row r="401" spans="12:12" x14ac:dyDescent="0.2">
      <c r="L401" t="s">
        <v>295</v>
      </c>
    </row>
    <row r="402" spans="12:12" x14ac:dyDescent="0.2">
      <c r="L402" t="s">
        <v>295</v>
      </c>
    </row>
    <row r="404" spans="12:12" x14ac:dyDescent="0.2">
      <c r="L404" t="s">
        <v>295</v>
      </c>
    </row>
    <row r="405" spans="12:12" x14ac:dyDescent="0.2">
      <c r="L405" t="s">
        <v>295</v>
      </c>
    </row>
    <row r="406" spans="12:12" x14ac:dyDescent="0.2">
      <c r="L406" t="s">
        <v>295</v>
      </c>
    </row>
    <row r="407" spans="12:12" x14ac:dyDescent="0.2">
      <c r="L407" t="s">
        <v>295</v>
      </c>
    </row>
    <row r="408" spans="12:12" x14ac:dyDescent="0.2">
      <c r="L408" t="s">
        <v>295</v>
      </c>
    </row>
    <row r="409" spans="12:12" x14ac:dyDescent="0.2">
      <c r="L409" t="s">
        <v>295</v>
      </c>
    </row>
    <row r="410" spans="12:12" x14ac:dyDescent="0.2">
      <c r="L410" t="s">
        <v>295</v>
      </c>
    </row>
    <row r="411" spans="12:12" x14ac:dyDescent="0.2">
      <c r="L411" t="s">
        <v>295</v>
      </c>
    </row>
    <row r="412" spans="12:12" x14ac:dyDescent="0.2">
      <c r="L412" t="s">
        <v>295</v>
      </c>
    </row>
    <row r="414" spans="12:12" x14ac:dyDescent="0.2">
      <c r="L414" t="s">
        <v>295</v>
      </c>
    </row>
    <row r="415" spans="12:12" x14ac:dyDescent="0.2">
      <c r="L415" t="s">
        <v>295</v>
      </c>
    </row>
    <row r="416" spans="12:12" x14ac:dyDescent="0.2">
      <c r="L416" t="s">
        <v>295</v>
      </c>
    </row>
    <row r="418" spans="12:12" x14ac:dyDescent="0.2">
      <c r="L418" t="s">
        <v>295</v>
      </c>
    </row>
    <row r="421" spans="12:12" x14ac:dyDescent="0.2">
      <c r="L421" t="s">
        <v>295</v>
      </c>
    </row>
    <row r="422" spans="12:12" x14ac:dyDescent="0.2">
      <c r="L422" t="s">
        <v>295</v>
      </c>
    </row>
    <row r="424" spans="12:12" x14ac:dyDescent="0.2">
      <c r="L424" t="s">
        <v>295</v>
      </c>
    </row>
    <row r="426" spans="12:12" x14ac:dyDescent="0.2">
      <c r="L426" t="s">
        <v>295</v>
      </c>
    </row>
    <row r="427" spans="12:12" x14ac:dyDescent="0.2">
      <c r="L427" t="s">
        <v>295</v>
      </c>
    </row>
    <row r="429" spans="12:12" x14ac:dyDescent="0.2">
      <c r="L429" t="s">
        <v>295</v>
      </c>
    </row>
    <row r="432" spans="12:12" x14ac:dyDescent="0.2">
      <c r="L432" t="s">
        <v>295</v>
      </c>
    </row>
    <row r="436" spans="12:12" x14ac:dyDescent="0.2">
      <c r="L436" t="s">
        <v>295</v>
      </c>
    </row>
    <row r="439" spans="12:12" x14ac:dyDescent="0.2">
      <c r="L439" t="s">
        <v>295</v>
      </c>
    </row>
    <row r="440" spans="12:12" x14ac:dyDescent="0.2">
      <c r="L440" t="s">
        <v>295</v>
      </c>
    </row>
    <row r="442" spans="12:12" x14ac:dyDescent="0.2">
      <c r="L442" t="s">
        <v>295</v>
      </c>
    </row>
    <row r="445" spans="12:12" x14ac:dyDescent="0.2">
      <c r="L445" t="s">
        <v>295</v>
      </c>
    </row>
    <row r="446" spans="12:12" x14ac:dyDescent="0.2">
      <c r="L446" t="s">
        <v>295</v>
      </c>
    </row>
    <row r="447" spans="12:12" x14ac:dyDescent="0.2">
      <c r="L447" t="s">
        <v>295</v>
      </c>
    </row>
    <row r="448" spans="12:12" x14ac:dyDescent="0.2">
      <c r="L448" t="s">
        <v>295</v>
      </c>
    </row>
    <row r="460" spans="12:12" x14ac:dyDescent="0.2">
      <c r="L460" t="s">
        <v>296</v>
      </c>
    </row>
    <row r="461" spans="12:12" x14ac:dyDescent="0.2">
      <c r="L461" t="s">
        <v>296</v>
      </c>
    </row>
    <row r="463" spans="12:12" x14ac:dyDescent="0.2">
      <c r="L463" t="s">
        <v>296</v>
      </c>
    </row>
    <row r="464" spans="12:12" x14ac:dyDescent="0.2">
      <c r="L464" t="s">
        <v>296</v>
      </c>
    </row>
    <row r="465" spans="12:12" x14ac:dyDescent="0.2">
      <c r="L465" t="s">
        <v>296</v>
      </c>
    </row>
    <row r="468" spans="12:12" x14ac:dyDescent="0.2">
      <c r="L468" t="s">
        <v>296</v>
      </c>
    </row>
    <row r="469" spans="12:12" x14ac:dyDescent="0.2">
      <c r="L469" t="s">
        <v>296</v>
      </c>
    </row>
    <row r="470" spans="12:12" x14ac:dyDescent="0.2">
      <c r="L470" t="s">
        <v>296</v>
      </c>
    </row>
    <row r="471" spans="12:12" x14ac:dyDescent="0.2">
      <c r="L471" t="s">
        <v>296</v>
      </c>
    </row>
    <row r="475" spans="12:12" x14ac:dyDescent="0.2">
      <c r="L475" t="s">
        <v>296</v>
      </c>
    </row>
    <row r="478" spans="12:12" x14ac:dyDescent="0.2">
      <c r="L478" t="s">
        <v>296</v>
      </c>
    </row>
    <row r="481" spans="12:12" x14ac:dyDescent="0.2">
      <c r="L481" t="s">
        <v>296</v>
      </c>
    </row>
    <row r="482" spans="12:12" x14ac:dyDescent="0.2">
      <c r="L482" t="s">
        <v>296</v>
      </c>
    </row>
    <row r="483" spans="12:12" x14ac:dyDescent="0.2">
      <c r="L483" t="s">
        <v>296</v>
      </c>
    </row>
    <row r="484" spans="12:12" x14ac:dyDescent="0.2">
      <c r="L484" t="s">
        <v>296</v>
      </c>
    </row>
    <row r="485" spans="12:12" x14ac:dyDescent="0.2">
      <c r="L485" t="s">
        <v>296</v>
      </c>
    </row>
    <row r="486" spans="12:12" x14ac:dyDescent="0.2">
      <c r="L486" t="s">
        <v>296</v>
      </c>
    </row>
    <row r="487" spans="12:12" x14ac:dyDescent="0.2">
      <c r="L487" t="s">
        <v>296</v>
      </c>
    </row>
    <row r="492" spans="12:12" x14ac:dyDescent="0.2">
      <c r="L492" t="s">
        <v>296</v>
      </c>
    </row>
    <row r="493" spans="12:12" x14ac:dyDescent="0.2">
      <c r="L493" t="s">
        <v>296</v>
      </c>
    </row>
    <row r="506" spans="1:16380" s="82" customFormat="1" x14ac:dyDescent="0.2">
      <c r="A506">
        <v>5028679.9800000004</v>
      </c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  <c r="IZ506"/>
      <c r="JA506"/>
      <c r="JB506"/>
      <c r="JC506"/>
      <c r="JD506"/>
      <c r="JE506"/>
      <c r="JF506"/>
      <c r="JG506"/>
      <c r="JH506"/>
      <c r="JI506"/>
      <c r="JJ506"/>
      <c r="JK506"/>
      <c r="JL506"/>
      <c r="JM506"/>
      <c r="JN506"/>
      <c r="JO506"/>
      <c r="JP506"/>
      <c r="JQ506"/>
      <c r="JR506"/>
      <c r="JS506"/>
      <c r="JT506"/>
      <c r="JU506"/>
      <c r="JV506"/>
      <c r="JW506"/>
      <c r="JX506"/>
      <c r="JY506"/>
      <c r="JZ506"/>
      <c r="KA506"/>
      <c r="KB506"/>
      <c r="KC506"/>
      <c r="KD506"/>
      <c r="KE506"/>
      <c r="KF506"/>
      <c r="KG506"/>
      <c r="KH506"/>
      <c r="KI506"/>
      <c r="KJ506"/>
      <c r="KK506"/>
      <c r="KL506"/>
      <c r="KM506"/>
      <c r="KN506"/>
      <c r="KO506"/>
      <c r="KP506"/>
      <c r="KQ506"/>
      <c r="KR506"/>
      <c r="KS506"/>
      <c r="KT506"/>
      <c r="KU506"/>
      <c r="KV506"/>
      <c r="KW506"/>
      <c r="KX506"/>
      <c r="KY506"/>
      <c r="KZ506"/>
      <c r="LA506"/>
      <c r="LB506"/>
      <c r="LC506"/>
      <c r="LD506"/>
      <c r="LE506"/>
      <c r="LF506"/>
      <c r="LG506"/>
      <c r="LH506"/>
      <c r="LI506"/>
      <c r="LJ506"/>
      <c r="LK506"/>
      <c r="LL506"/>
      <c r="LM506"/>
      <c r="LN506"/>
      <c r="LO506"/>
      <c r="LP506"/>
      <c r="LQ506"/>
      <c r="LR506"/>
      <c r="LS506"/>
      <c r="LT506"/>
      <c r="LU506"/>
      <c r="LV506"/>
      <c r="LW506"/>
      <c r="LX506"/>
      <c r="LY506"/>
      <c r="LZ506"/>
      <c r="MA506"/>
      <c r="MB506"/>
      <c r="MC506"/>
      <c r="MD506"/>
      <c r="ME506"/>
      <c r="MF506"/>
      <c r="MG506"/>
      <c r="MH506"/>
      <c r="MI506"/>
      <c r="MJ506"/>
      <c r="MK506"/>
      <c r="ML506"/>
      <c r="MM506"/>
      <c r="MN506"/>
      <c r="MO506"/>
      <c r="MP506"/>
      <c r="MQ506"/>
      <c r="MR506"/>
      <c r="MS506"/>
      <c r="MT506"/>
      <c r="MU506"/>
      <c r="MV506"/>
      <c r="MW506"/>
      <c r="MX506"/>
      <c r="MY506"/>
      <c r="MZ506"/>
      <c r="NA506"/>
      <c r="NB506"/>
      <c r="NC506"/>
      <c r="ND506"/>
      <c r="NE506"/>
      <c r="NF506"/>
      <c r="NG506"/>
      <c r="NH506"/>
      <c r="NI506"/>
      <c r="NJ506"/>
      <c r="NK506"/>
      <c r="NL506"/>
      <c r="NM506"/>
      <c r="NN506"/>
      <c r="NO506"/>
      <c r="NP506"/>
      <c r="NQ506"/>
      <c r="NR506"/>
      <c r="NS506"/>
      <c r="NT506"/>
      <c r="NU506"/>
      <c r="NV506"/>
      <c r="NW506"/>
      <c r="NX506"/>
      <c r="NY506"/>
      <c r="NZ506"/>
      <c r="OA506"/>
      <c r="OB506"/>
      <c r="OC506"/>
      <c r="OD506"/>
      <c r="OE506"/>
      <c r="OF506"/>
      <c r="OG506"/>
      <c r="OH506"/>
      <c r="OI506"/>
      <c r="OJ506"/>
      <c r="OK506"/>
      <c r="OL506"/>
      <c r="OM506"/>
      <c r="ON506"/>
      <c r="OO506"/>
      <c r="OP506"/>
      <c r="OQ506"/>
      <c r="OR506"/>
      <c r="OS506"/>
      <c r="OT506"/>
      <c r="OU506"/>
      <c r="OV506"/>
      <c r="OW506"/>
      <c r="OX506"/>
      <c r="OY506"/>
      <c r="OZ506"/>
      <c r="PA506"/>
      <c r="PB506"/>
      <c r="PC506"/>
      <c r="PD506"/>
      <c r="PE506"/>
      <c r="PF506"/>
      <c r="PG506"/>
      <c r="PH506"/>
      <c r="PI506"/>
      <c r="PJ506"/>
      <c r="PK506"/>
      <c r="PL506"/>
      <c r="PM506"/>
      <c r="PN506"/>
      <c r="PO506"/>
      <c r="PP506"/>
      <c r="PQ506"/>
      <c r="PR506"/>
      <c r="PS506"/>
      <c r="PT506"/>
      <c r="PU506"/>
      <c r="PV506"/>
      <c r="PW506"/>
      <c r="PX506"/>
      <c r="PY506"/>
      <c r="PZ506"/>
      <c r="QA506"/>
      <c r="QB506"/>
      <c r="QC506"/>
      <c r="QD506"/>
      <c r="QE506"/>
      <c r="QF506"/>
      <c r="QG506"/>
      <c r="QH506"/>
      <c r="QI506"/>
      <c r="QJ506"/>
      <c r="QK506"/>
      <c r="QL506"/>
      <c r="QM506"/>
      <c r="QN506"/>
      <c r="QO506"/>
      <c r="QP506"/>
      <c r="QQ506"/>
      <c r="QR506"/>
      <c r="QS506"/>
      <c r="QT506"/>
      <c r="QU506"/>
      <c r="QV506"/>
      <c r="QW506"/>
      <c r="QX506"/>
      <c r="QY506"/>
      <c r="QZ506"/>
      <c r="RA506"/>
      <c r="RB506"/>
      <c r="RC506"/>
      <c r="RD506"/>
      <c r="RE506"/>
      <c r="RF506"/>
      <c r="RG506"/>
      <c r="RH506"/>
      <c r="RI506"/>
      <c r="RJ506"/>
      <c r="RK506"/>
      <c r="RL506"/>
      <c r="RM506"/>
      <c r="RN506"/>
      <c r="RO506"/>
      <c r="RP506"/>
      <c r="RQ506"/>
      <c r="RR506"/>
      <c r="RS506"/>
      <c r="RT506"/>
      <c r="RU506"/>
      <c r="RV506"/>
      <c r="RW506"/>
      <c r="RX506"/>
      <c r="RY506"/>
      <c r="RZ506"/>
      <c r="SA506"/>
      <c r="SB506"/>
      <c r="SC506"/>
      <c r="SD506"/>
      <c r="SE506"/>
      <c r="SF506"/>
      <c r="SG506"/>
      <c r="SH506"/>
      <c r="SI506"/>
      <c r="SJ506"/>
      <c r="SK506"/>
      <c r="SL506"/>
      <c r="SM506"/>
      <c r="SN506"/>
      <c r="SO506"/>
      <c r="SP506"/>
      <c r="SQ506"/>
      <c r="SR506"/>
      <c r="SS506"/>
      <c r="ST506"/>
      <c r="SU506"/>
      <c r="SV506"/>
      <c r="SW506"/>
      <c r="SX506"/>
      <c r="SY506"/>
      <c r="SZ506"/>
      <c r="TA506"/>
      <c r="TB506"/>
      <c r="TC506"/>
      <c r="TD506"/>
      <c r="TE506"/>
      <c r="TF506"/>
      <c r="TG506"/>
      <c r="TH506"/>
      <c r="TI506"/>
      <c r="TJ506"/>
      <c r="TK506"/>
      <c r="TL506"/>
      <c r="TM506"/>
      <c r="TN506"/>
      <c r="TO506"/>
      <c r="TP506"/>
      <c r="TQ506"/>
      <c r="TR506"/>
      <c r="TS506"/>
      <c r="TT506"/>
      <c r="TU506"/>
      <c r="TV506"/>
      <c r="TW506"/>
      <c r="TX506"/>
      <c r="TY506"/>
      <c r="TZ506"/>
      <c r="UA506"/>
      <c r="UB506"/>
      <c r="UC506"/>
      <c r="UD506"/>
      <c r="UE506"/>
      <c r="UF506"/>
      <c r="UG506"/>
      <c r="UH506"/>
      <c r="UI506"/>
      <c r="UJ506"/>
      <c r="UK506"/>
      <c r="UL506"/>
      <c r="UM506"/>
      <c r="UN506"/>
      <c r="UO506"/>
      <c r="UP506"/>
      <c r="UQ506"/>
      <c r="UR506"/>
      <c r="US506"/>
      <c r="UT506"/>
      <c r="UU506"/>
      <c r="UV506"/>
      <c r="UW506"/>
      <c r="UX506"/>
      <c r="UY506"/>
      <c r="UZ506"/>
      <c r="VA506"/>
      <c r="VB506"/>
      <c r="VC506"/>
      <c r="VD506"/>
      <c r="VE506"/>
      <c r="VF506"/>
      <c r="VG506"/>
      <c r="VH506"/>
      <c r="VI506"/>
      <c r="VJ506"/>
      <c r="VK506"/>
      <c r="VL506"/>
      <c r="VM506"/>
      <c r="VN506"/>
      <c r="VO506"/>
      <c r="VP506"/>
      <c r="VQ506"/>
      <c r="VR506"/>
      <c r="VS506"/>
      <c r="VT506"/>
      <c r="VU506"/>
      <c r="VV506"/>
      <c r="VW506"/>
      <c r="VX506"/>
      <c r="VY506"/>
      <c r="VZ506"/>
      <c r="WA506"/>
      <c r="WB506"/>
      <c r="WC506"/>
      <c r="WD506"/>
      <c r="WE506"/>
      <c r="WF506"/>
      <c r="WG506"/>
      <c r="WH506"/>
      <c r="WI506"/>
      <c r="WJ506"/>
      <c r="WK506"/>
      <c r="WL506"/>
      <c r="WM506"/>
      <c r="WN506"/>
      <c r="WO506"/>
      <c r="WP506"/>
      <c r="WQ506"/>
      <c r="WR506"/>
      <c r="WS506"/>
      <c r="WT506"/>
      <c r="WU506"/>
      <c r="WV506"/>
      <c r="WW506"/>
      <c r="WX506"/>
      <c r="WY506"/>
      <c r="WZ506"/>
      <c r="XA506"/>
      <c r="XB506"/>
      <c r="XC506"/>
      <c r="XD506"/>
      <c r="XE506"/>
      <c r="XF506"/>
      <c r="XG506"/>
      <c r="XH506"/>
      <c r="XI506"/>
      <c r="XJ506"/>
      <c r="XK506"/>
      <c r="XL506"/>
      <c r="XM506"/>
      <c r="XN506"/>
      <c r="XO506"/>
      <c r="XP506"/>
      <c r="XQ506"/>
      <c r="XR506"/>
      <c r="XS506"/>
      <c r="XT506"/>
      <c r="XU506"/>
      <c r="XV506"/>
      <c r="XW506"/>
      <c r="XX506"/>
      <c r="XY506"/>
      <c r="XZ506"/>
      <c r="YA506"/>
      <c r="YB506"/>
      <c r="YC506"/>
      <c r="YD506"/>
      <c r="YE506"/>
      <c r="YF506"/>
      <c r="YG506"/>
      <c r="YH506"/>
      <c r="YI506"/>
      <c r="YJ506"/>
      <c r="YK506"/>
      <c r="YL506"/>
      <c r="YM506"/>
      <c r="YN506"/>
      <c r="YO506"/>
      <c r="YP506"/>
      <c r="YQ506"/>
      <c r="YR506"/>
      <c r="YS506"/>
      <c r="YT506"/>
      <c r="YU506"/>
      <c r="YV506"/>
      <c r="YW506"/>
      <c r="YX506"/>
      <c r="YY506"/>
      <c r="YZ506"/>
      <c r="ZA506"/>
      <c r="ZB506"/>
      <c r="ZC506"/>
      <c r="ZD506"/>
      <c r="ZE506"/>
      <c r="ZF506"/>
      <c r="ZG506"/>
      <c r="ZH506"/>
      <c r="ZI506"/>
      <c r="ZJ506"/>
      <c r="ZK506"/>
      <c r="ZL506"/>
      <c r="ZM506"/>
      <c r="ZN506"/>
      <c r="ZO506"/>
      <c r="ZP506"/>
      <c r="ZQ506"/>
      <c r="ZR506"/>
      <c r="ZS506"/>
      <c r="ZT506"/>
      <c r="ZU506"/>
      <c r="ZV506"/>
      <c r="ZW506"/>
      <c r="ZX506"/>
      <c r="ZY506"/>
      <c r="ZZ506"/>
      <c r="AAA506"/>
      <c r="AAB506"/>
      <c r="AAC506"/>
      <c r="AAD506"/>
      <c r="AAE506"/>
      <c r="AAF506"/>
      <c r="AAG506"/>
      <c r="AAH506"/>
      <c r="AAI506"/>
      <c r="AAJ506"/>
      <c r="AAK506"/>
      <c r="AAL506"/>
      <c r="AAM506"/>
      <c r="AAN506"/>
      <c r="AAO506"/>
      <c r="AAP506"/>
      <c r="AAQ506"/>
      <c r="AAR506"/>
      <c r="AAS506"/>
      <c r="AAT506"/>
      <c r="AAU506"/>
      <c r="AAV506"/>
      <c r="AAW506"/>
      <c r="AAX506"/>
      <c r="AAY506"/>
      <c r="AAZ506"/>
      <c r="ABA506"/>
      <c r="ABB506"/>
      <c r="ABC506"/>
      <c r="ABD506"/>
      <c r="ABE506"/>
      <c r="ABF506"/>
      <c r="ABG506"/>
      <c r="ABH506"/>
      <c r="ABI506"/>
      <c r="ABJ506"/>
      <c r="ABK506"/>
      <c r="ABL506"/>
      <c r="ABM506"/>
      <c r="ABN506"/>
      <c r="ABO506"/>
      <c r="ABP506"/>
      <c r="ABQ506"/>
      <c r="ABR506"/>
      <c r="ABS506"/>
      <c r="ABT506"/>
      <c r="ABU506"/>
      <c r="ABV506"/>
      <c r="ABW506"/>
      <c r="ABX506"/>
      <c r="ABY506"/>
      <c r="ABZ506"/>
      <c r="ACA506"/>
      <c r="ACB506"/>
      <c r="ACC506"/>
      <c r="ACD506"/>
      <c r="ACE506"/>
      <c r="ACF506"/>
      <c r="ACG506"/>
      <c r="ACH506"/>
      <c r="ACI506"/>
      <c r="ACJ506"/>
      <c r="ACK506"/>
      <c r="ACL506"/>
      <c r="ACM506"/>
      <c r="ACN506"/>
      <c r="ACO506"/>
      <c r="ACP506"/>
      <c r="ACQ506"/>
      <c r="ACR506"/>
      <c r="ACS506"/>
      <c r="ACT506"/>
      <c r="ACU506"/>
      <c r="ACV506"/>
      <c r="ACW506"/>
      <c r="ACX506"/>
      <c r="ACY506"/>
      <c r="ACZ506"/>
      <c r="ADA506"/>
      <c r="ADB506"/>
      <c r="ADC506"/>
      <c r="ADD506"/>
      <c r="ADE506"/>
      <c r="ADF506"/>
      <c r="ADG506"/>
      <c r="ADH506"/>
      <c r="ADI506"/>
      <c r="ADJ506"/>
      <c r="ADK506"/>
      <c r="ADL506"/>
      <c r="ADM506"/>
      <c r="ADN506"/>
      <c r="ADO506"/>
      <c r="ADP506"/>
      <c r="ADQ506"/>
      <c r="ADR506"/>
      <c r="ADS506"/>
      <c r="ADT506"/>
      <c r="ADU506"/>
      <c r="ADV506"/>
      <c r="ADW506"/>
      <c r="ADX506"/>
      <c r="ADY506"/>
      <c r="ADZ506"/>
      <c r="AEA506"/>
      <c r="AEB506"/>
      <c r="AEC506"/>
      <c r="AED506"/>
      <c r="AEE506"/>
      <c r="AEF506"/>
      <c r="AEG506"/>
      <c r="AEH506"/>
      <c r="AEI506"/>
      <c r="AEJ506"/>
      <c r="AEK506"/>
      <c r="AEL506"/>
      <c r="AEM506"/>
      <c r="AEN506"/>
      <c r="AEO506"/>
      <c r="AEP506"/>
      <c r="AEQ506"/>
      <c r="AER506"/>
      <c r="AES506"/>
      <c r="AET506"/>
      <c r="AEU506"/>
      <c r="AEV506"/>
      <c r="AEW506"/>
      <c r="AEX506"/>
      <c r="AEY506"/>
      <c r="AEZ506"/>
      <c r="AFA506"/>
      <c r="AFB506"/>
      <c r="AFC506"/>
      <c r="AFD506"/>
      <c r="AFE506"/>
      <c r="AFF506"/>
      <c r="AFG506"/>
      <c r="AFH506"/>
      <c r="AFI506"/>
      <c r="AFJ506"/>
      <c r="AFK506"/>
      <c r="AFL506"/>
      <c r="AFM506"/>
      <c r="AFN506"/>
      <c r="AFO506"/>
      <c r="AFP506"/>
      <c r="AFQ506"/>
      <c r="AFR506"/>
      <c r="AFS506"/>
      <c r="AFT506"/>
      <c r="AFU506"/>
      <c r="AFV506"/>
      <c r="AFW506"/>
      <c r="AFX506"/>
      <c r="AFY506"/>
      <c r="AFZ506"/>
      <c r="AGA506"/>
      <c r="AGB506"/>
      <c r="AGC506"/>
      <c r="AGD506"/>
      <c r="AGE506"/>
      <c r="AGF506"/>
      <c r="AGG506"/>
      <c r="AGH506"/>
      <c r="AGI506"/>
      <c r="AGJ506"/>
      <c r="AGK506"/>
      <c r="AGL506"/>
      <c r="AGM506"/>
      <c r="AGN506"/>
      <c r="AGO506"/>
      <c r="AGP506"/>
      <c r="AGQ506"/>
      <c r="AGR506"/>
      <c r="AGS506"/>
      <c r="AGT506"/>
      <c r="AGU506"/>
      <c r="AGV506"/>
      <c r="AGW506"/>
      <c r="AGX506"/>
      <c r="AGY506"/>
      <c r="AGZ506"/>
      <c r="AHA506"/>
      <c r="AHB506"/>
      <c r="AHC506"/>
      <c r="AHD506"/>
      <c r="AHE506"/>
      <c r="AHF506"/>
      <c r="AHG506"/>
      <c r="AHH506"/>
      <c r="AHI506"/>
      <c r="AHJ506"/>
      <c r="AHK506"/>
      <c r="AHL506"/>
      <c r="AHM506"/>
      <c r="AHN506"/>
      <c r="AHO506"/>
      <c r="AHP506"/>
      <c r="AHQ506"/>
      <c r="AHR506"/>
      <c r="AHS506"/>
      <c r="AHT506"/>
      <c r="AHU506"/>
      <c r="AHV506"/>
      <c r="AHW506"/>
      <c r="AHX506"/>
      <c r="AHY506"/>
      <c r="AHZ506"/>
      <c r="AIA506"/>
      <c r="AIB506"/>
      <c r="AIC506"/>
      <c r="AID506"/>
      <c r="AIE506"/>
      <c r="AIF506"/>
      <c r="AIG506"/>
      <c r="AIH506"/>
      <c r="AII506"/>
      <c r="AIJ506"/>
      <c r="AIK506"/>
      <c r="AIL506"/>
      <c r="AIM506"/>
      <c r="AIN506"/>
      <c r="AIO506"/>
      <c r="AIP506"/>
      <c r="AIQ506"/>
      <c r="AIR506"/>
      <c r="AIS506"/>
      <c r="AIT506"/>
      <c r="AIU506"/>
      <c r="AIV506"/>
      <c r="AIW506"/>
      <c r="AIX506"/>
      <c r="AIY506"/>
      <c r="AIZ506"/>
      <c r="AJA506"/>
      <c r="AJB506"/>
      <c r="AJC506"/>
      <c r="AJD506"/>
      <c r="AJE506"/>
      <c r="AJF506"/>
      <c r="AJG506"/>
      <c r="AJH506"/>
      <c r="AJI506"/>
      <c r="AJJ506"/>
      <c r="AJK506"/>
      <c r="AJL506"/>
      <c r="AJM506"/>
      <c r="AJN506"/>
      <c r="AJO506"/>
      <c r="AJP506"/>
      <c r="AJQ506"/>
      <c r="AJR506"/>
      <c r="AJS506"/>
      <c r="AJT506"/>
      <c r="AJU506"/>
      <c r="AJV506"/>
      <c r="AJW506"/>
      <c r="AJX506"/>
      <c r="AJY506"/>
      <c r="AJZ506"/>
      <c r="AKA506"/>
      <c r="AKB506"/>
      <c r="AKC506"/>
      <c r="AKD506"/>
      <c r="AKE506"/>
      <c r="AKF506"/>
      <c r="AKG506"/>
      <c r="AKH506"/>
      <c r="AKI506"/>
      <c r="AKJ506"/>
      <c r="AKK506"/>
      <c r="AKL506"/>
      <c r="AKM506"/>
      <c r="AKN506"/>
      <c r="AKO506"/>
      <c r="AKP506"/>
      <c r="AKQ506"/>
      <c r="AKR506"/>
      <c r="AKS506"/>
      <c r="AKT506"/>
      <c r="AKU506"/>
      <c r="AKV506"/>
      <c r="AKW506"/>
      <c r="AKX506"/>
      <c r="AKY506"/>
      <c r="AKZ506"/>
      <c r="ALA506"/>
      <c r="ALB506"/>
      <c r="ALC506"/>
      <c r="ALD506"/>
      <c r="ALE506"/>
      <c r="ALF506"/>
      <c r="ALG506"/>
      <c r="ALH506"/>
      <c r="ALI506"/>
      <c r="ALJ506"/>
      <c r="ALK506"/>
      <c r="ALL506"/>
      <c r="ALM506"/>
      <c r="ALN506"/>
      <c r="ALO506"/>
      <c r="ALP506"/>
      <c r="ALQ506"/>
      <c r="ALR506"/>
      <c r="ALS506"/>
      <c r="ALT506"/>
      <c r="ALU506"/>
      <c r="ALV506"/>
      <c r="ALW506"/>
      <c r="ALX506"/>
      <c r="ALY506"/>
      <c r="ALZ506"/>
      <c r="AMA506"/>
      <c r="AMB506"/>
      <c r="AMC506"/>
      <c r="AMD506"/>
      <c r="AME506"/>
      <c r="AMF506"/>
      <c r="AMG506"/>
      <c r="AMH506"/>
      <c r="AMI506"/>
      <c r="AMJ506"/>
      <c r="AMK506"/>
      <c r="AML506"/>
      <c r="AMM506"/>
      <c r="AMN506"/>
      <c r="AMO506"/>
      <c r="AMP506"/>
      <c r="AMQ506"/>
      <c r="AMR506"/>
      <c r="AMS506"/>
      <c r="AMT506"/>
      <c r="AMU506"/>
      <c r="AMV506"/>
      <c r="AMW506"/>
      <c r="AMX506"/>
      <c r="AMY506"/>
      <c r="AMZ506"/>
      <c r="ANA506"/>
      <c r="ANB506"/>
      <c r="ANC506"/>
      <c r="AND506"/>
      <c r="ANE506"/>
      <c r="ANF506"/>
      <c r="ANG506"/>
      <c r="ANH506"/>
      <c r="ANI506"/>
      <c r="ANJ506"/>
      <c r="ANK506"/>
      <c r="ANL506"/>
      <c r="ANM506"/>
      <c r="ANN506"/>
      <c r="ANO506"/>
      <c r="ANP506"/>
      <c r="ANQ506"/>
      <c r="ANR506"/>
      <c r="ANS506"/>
      <c r="ANT506"/>
      <c r="ANU506"/>
      <c r="ANV506"/>
      <c r="ANW506"/>
      <c r="ANX506"/>
      <c r="ANY506"/>
      <c r="ANZ506"/>
      <c r="AOA506"/>
      <c r="AOB506"/>
      <c r="AOC506"/>
      <c r="AOD506"/>
      <c r="AOE506"/>
      <c r="AOF506"/>
      <c r="AOG506"/>
      <c r="AOH506"/>
      <c r="AOI506"/>
      <c r="AOJ506"/>
      <c r="AOK506"/>
      <c r="AOL506"/>
      <c r="AOM506"/>
      <c r="AON506"/>
      <c r="AOO506"/>
      <c r="AOP506"/>
      <c r="AOQ506"/>
      <c r="AOR506"/>
      <c r="AOS506"/>
      <c r="AOT506"/>
      <c r="AOU506"/>
      <c r="AOV506"/>
      <c r="AOW506"/>
      <c r="AOX506"/>
      <c r="AOY506"/>
      <c r="AOZ506"/>
      <c r="APA506"/>
      <c r="APB506"/>
      <c r="APC506"/>
      <c r="APD506"/>
      <c r="APE506"/>
      <c r="APF506"/>
      <c r="APG506"/>
      <c r="APH506"/>
      <c r="API506"/>
      <c r="APJ506"/>
      <c r="APK506"/>
      <c r="APL506"/>
      <c r="APM506"/>
      <c r="APN506"/>
      <c r="APO506"/>
      <c r="APP506"/>
      <c r="APQ506"/>
      <c r="APR506"/>
      <c r="APS506"/>
      <c r="APT506"/>
      <c r="APU506"/>
      <c r="APV506"/>
      <c r="APW506"/>
      <c r="APX506"/>
      <c r="APY506"/>
      <c r="APZ506"/>
      <c r="AQA506"/>
      <c r="AQB506"/>
      <c r="AQC506"/>
      <c r="AQD506"/>
      <c r="AQE506"/>
      <c r="AQF506"/>
      <c r="AQG506"/>
      <c r="AQH506"/>
      <c r="AQI506"/>
      <c r="AQJ506"/>
      <c r="AQK506"/>
      <c r="AQL506"/>
      <c r="AQM506"/>
      <c r="AQN506"/>
      <c r="AQO506"/>
      <c r="AQP506"/>
      <c r="AQQ506"/>
      <c r="AQR506"/>
      <c r="AQS506"/>
      <c r="AQT506"/>
      <c r="AQU506"/>
      <c r="AQV506"/>
      <c r="AQW506"/>
      <c r="AQX506"/>
      <c r="AQY506"/>
      <c r="AQZ506"/>
      <c r="ARA506"/>
      <c r="ARB506"/>
      <c r="ARC506"/>
      <c r="ARD506"/>
      <c r="ARE506"/>
      <c r="ARF506"/>
      <c r="ARG506"/>
      <c r="ARH506"/>
      <c r="ARI506"/>
      <c r="ARJ506"/>
      <c r="ARK506"/>
      <c r="ARL506"/>
      <c r="ARM506"/>
      <c r="ARN506"/>
      <c r="ARO506"/>
      <c r="ARP506"/>
      <c r="ARQ506"/>
      <c r="ARR506"/>
      <c r="ARS506"/>
      <c r="ART506"/>
      <c r="ARU506"/>
      <c r="ARV506"/>
      <c r="ARW506"/>
      <c r="ARX506"/>
      <c r="ARY506"/>
      <c r="ARZ506"/>
      <c r="ASA506"/>
      <c r="ASB506"/>
      <c r="ASC506"/>
      <c r="ASD506"/>
      <c r="ASE506"/>
      <c r="ASF506"/>
      <c r="ASG506"/>
      <c r="ASH506"/>
      <c r="ASI506"/>
      <c r="ASJ506"/>
      <c r="ASK506"/>
      <c r="ASL506"/>
      <c r="ASM506"/>
      <c r="ASN506"/>
      <c r="ASO506"/>
      <c r="ASP506"/>
      <c r="ASQ506"/>
      <c r="ASR506"/>
      <c r="ASS506"/>
      <c r="AST506"/>
      <c r="ASU506"/>
      <c r="ASV506"/>
      <c r="ASW506"/>
      <c r="ASX506"/>
      <c r="ASY506"/>
      <c r="ASZ506"/>
      <c r="ATA506"/>
      <c r="ATB506"/>
      <c r="ATC506"/>
      <c r="ATD506"/>
      <c r="ATE506"/>
      <c r="ATF506"/>
      <c r="ATG506"/>
      <c r="ATH506"/>
      <c r="ATI506"/>
      <c r="ATJ506"/>
      <c r="ATK506"/>
      <c r="ATL506"/>
      <c r="ATM506"/>
      <c r="ATN506"/>
      <c r="ATO506"/>
      <c r="ATP506"/>
      <c r="ATQ506"/>
      <c r="ATR506"/>
      <c r="ATS506"/>
      <c r="ATT506"/>
      <c r="ATU506"/>
      <c r="ATV506"/>
      <c r="ATW506"/>
      <c r="ATX506"/>
      <c r="ATY506"/>
      <c r="ATZ506"/>
      <c r="AUA506"/>
      <c r="AUB506"/>
      <c r="AUC506"/>
      <c r="AUD506"/>
      <c r="AUE506"/>
      <c r="AUF506"/>
      <c r="AUG506"/>
      <c r="AUH506"/>
      <c r="AUI506"/>
      <c r="AUJ506"/>
      <c r="AUK506"/>
      <c r="AUL506"/>
      <c r="AUM506"/>
      <c r="AUN506"/>
      <c r="AUO506"/>
      <c r="AUP506"/>
      <c r="AUQ506"/>
      <c r="AUR506"/>
      <c r="AUS506"/>
      <c r="AUT506"/>
      <c r="AUU506"/>
      <c r="AUV506"/>
      <c r="AUW506"/>
      <c r="AUX506"/>
      <c r="AUY506"/>
      <c r="AUZ506"/>
      <c r="AVA506"/>
      <c r="AVB506"/>
      <c r="AVC506"/>
      <c r="AVD506"/>
      <c r="AVE506"/>
      <c r="AVF506"/>
      <c r="AVG506"/>
      <c r="AVH506"/>
      <c r="AVI506"/>
      <c r="AVJ506"/>
      <c r="AVK506"/>
      <c r="AVL506"/>
      <c r="AVM506"/>
      <c r="AVN506"/>
      <c r="AVO506"/>
      <c r="AVP506"/>
      <c r="AVQ506"/>
      <c r="AVR506"/>
      <c r="AVS506"/>
      <c r="AVT506"/>
      <c r="AVU506"/>
      <c r="AVV506"/>
      <c r="AVW506"/>
      <c r="AVX506"/>
      <c r="AVY506"/>
      <c r="AVZ506"/>
      <c r="AWA506"/>
      <c r="AWB506"/>
      <c r="AWC506"/>
      <c r="AWD506"/>
      <c r="AWE506"/>
      <c r="AWF506"/>
      <c r="AWG506"/>
      <c r="AWH506"/>
      <c r="AWI506"/>
      <c r="AWJ506"/>
      <c r="AWK506"/>
      <c r="AWL506"/>
      <c r="AWM506"/>
      <c r="AWN506"/>
      <c r="AWO506"/>
      <c r="AWP506"/>
      <c r="AWQ506"/>
      <c r="AWR506"/>
      <c r="AWS506"/>
      <c r="AWT506"/>
      <c r="AWU506"/>
      <c r="AWV506"/>
      <c r="AWW506"/>
      <c r="AWX506"/>
      <c r="AWY506"/>
      <c r="AWZ506"/>
      <c r="AXA506"/>
      <c r="AXB506"/>
      <c r="AXC506"/>
      <c r="AXD506"/>
      <c r="AXE506"/>
      <c r="AXF506"/>
      <c r="AXG506"/>
      <c r="AXH506"/>
      <c r="AXI506"/>
      <c r="AXJ506"/>
      <c r="AXK506"/>
      <c r="AXL506"/>
      <c r="AXM506"/>
      <c r="AXN506"/>
      <c r="AXO506"/>
      <c r="AXP506"/>
      <c r="AXQ506"/>
      <c r="AXR506"/>
      <c r="AXS506"/>
      <c r="AXT506"/>
      <c r="AXU506"/>
      <c r="AXV506"/>
      <c r="AXW506"/>
      <c r="AXX506"/>
      <c r="AXY506"/>
      <c r="AXZ506"/>
      <c r="AYA506"/>
      <c r="AYB506"/>
      <c r="AYC506"/>
      <c r="AYD506"/>
      <c r="AYE506"/>
      <c r="AYF506"/>
      <c r="AYG506"/>
      <c r="AYH506"/>
      <c r="AYI506"/>
      <c r="AYJ506"/>
      <c r="AYK506"/>
      <c r="AYL506"/>
      <c r="AYM506"/>
      <c r="AYN506"/>
      <c r="AYO506"/>
      <c r="AYP506"/>
      <c r="AYQ506"/>
      <c r="AYR506"/>
      <c r="AYS506"/>
      <c r="AYT506"/>
      <c r="AYU506"/>
      <c r="AYV506"/>
      <c r="AYW506"/>
      <c r="AYX506"/>
      <c r="AYY506"/>
      <c r="AYZ506"/>
      <c r="AZA506"/>
      <c r="AZB506"/>
      <c r="AZC506"/>
      <c r="AZD506"/>
      <c r="AZE506"/>
      <c r="AZF506"/>
      <c r="AZG506"/>
      <c r="AZH506"/>
      <c r="AZI506"/>
      <c r="AZJ506"/>
      <c r="AZK506"/>
      <c r="AZL506"/>
      <c r="AZM506"/>
      <c r="AZN506"/>
      <c r="AZO506"/>
      <c r="AZP506"/>
      <c r="AZQ506"/>
      <c r="AZR506"/>
      <c r="AZS506"/>
      <c r="AZT506"/>
      <c r="AZU506"/>
      <c r="AZV506"/>
      <c r="AZW506"/>
      <c r="AZX506"/>
      <c r="AZY506"/>
      <c r="AZZ506"/>
      <c r="BAA506"/>
      <c r="BAB506"/>
      <c r="BAC506"/>
      <c r="BAD506"/>
      <c r="BAE506"/>
      <c r="BAF506"/>
      <c r="BAG506"/>
      <c r="BAH506"/>
      <c r="BAI506"/>
      <c r="BAJ506"/>
      <c r="BAK506"/>
      <c r="BAL506"/>
      <c r="BAM506"/>
      <c r="BAN506"/>
      <c r="BAO506"/>
      <c r="BAP506"/>
      <c r="BAQ506"/>
      <c r="BAR506"/>
      <c r="BAS506"/>
      <c r="BAT506"/>
      <c r="BAU506"/>
      <c r="BAV506"/>
      <c r="BAW506"/>
      <c r="BAX506"/>
      <c r="BAY506"/>
      <c r="BAZ506"/>
      <c r="BBA506"/>
      <c r="BBB506"/>
      <c r="BBC506"/>
      <c r="BBD506"/>
      <c r="BBE506"/>
      <c r="BBF506"/>
      <c r="BBG506"/>
      <c r="BBH506"/>
      <c r="BBI506"/>
      <c r="BBJ506"/>
      <c r="BBK506"/>
      <c r="BBL506"/>
      <c r="BBM506"/>
      <c r="BBN506"/>
      <c r="BBO506"/>
      <c r="BBP506"/>
      <c r="BBQ506"/>
      <c r="BBR506"/>
      <c r="BBS506"/>
      <c r="BBT506"/>
      <c r="BBU506"/>
      <c r="BBV506"/>
      <c r="BBW506"/>
      <c r="BBX506"/>
      <c r="BBY506"/>
      <c r="BBZ506"/>
      <c r="BCA506"/>
      <c r="BCB506"/>
      <c r="BCC506"/>
      <c r="BCD506"/>
      <c r="BCE506"/>
      <c r="BCF506"/>
      <c r="BCG506"/>
      <c r="BCH506"/>
      <c r="BCI506"/>
      <c r="BCJ506"/>
      <c r="BCK506"/>
      <c r="BCL506"/>
      <c r="BCM506"/>
      <c r="BCN506"/>
      <c r="BCO506"/>
      <c r="BCP506"/>
      <c r="BCQ506"/>
      <c r="BCR506"/>
      <c r="BCS506"/>
      <c r="BCT506"/>
      <c r="BCU506"/>
      <c r="BCV506"/>
      <c r="BCW506"/>
      <c r="BCX506"/>
      <c r="BCY506"/>
      <c r="BCZ506"/>
      <c r="BDA506"/>
      <c r="BDB506"/>
      <c r="BDC506"/>
      <c r="BDD506"/>
      <c r="BDE506"/>
      <c r="BDF506"/>
      <c r="BDG506"/>
      <c r="BDH506"/>
      <c r="BDI506"/>
      <c r="BDJ506"/>
      <c r="BDK506"/>
      <c r="BDL506"/>
      <c r="BDM506"/>
      <c r="BDN506"/>
      <c r="BDO506"/>
      <c r="BDP506"/>
      <c r="BDQ506"/>
      <c r="BDR506"/>
      <c r="BDS506"/>
      <c r="BDT506"/>
      <c r="BDU506"/>
      <c r="BDV506"/>
      <c r="BDW506"/>
      <c r="BDX506"/>
      <c r="BDY506"/>
      <c r="BDZ506"/>
      <c r="BEA506"/>
      <c r="BEB506"/>
      <c r="BEC506"/>
      <c r="BED506"/>
      <c r="BEE506"/>
      <c r="BEF506"/>
      <c r="BEG506"/>
      <c r="BEH506"/>
      <c r="BEI506"/>
      <c r="BEJ506"/>
      <c r="BEK506"/>
      <c r="BEL506"/>
      <c r="BEM506"/>
      <c r="BEN506"/>
      <c r="BEO506"/>
      <c r="BEP506"/>
      <c r="BEQ506"/>
      <c r="BER506"/>
      <c r="BES506"/>
      <c r="BET506"/>
      <c r="BEU506"/>
      <c r="BEV506"/>
      <c r="BEW506"/>
      <c r="BEX506"/>
      <c r="BEY506"/>
      <c r="BEZ506"/>
      <c r="BFA506"/>
      <c r="BFB506"/>
      <c r="BFC506"/>
      <c r="BFD506"/>
      <c r="BFE506"/>
      <c r="BFF506"/>
      <c r="BFG506"/>
      <c r="BFH506"/>
      <c r="BFI506"/>
      <c r="BFJ506"/>
      <c r="BFK506"/>
      <c r="BFL506"/>
      <c r="BFM506"/>
      <c r="BFN506"/>
      <c r="BFO506"/>
      <c r="BFP506"/>
      <c r="BFQ506"/>
      <c r="BFR506"/>
      <c r="BFS506"/>
      <c r="BFT506"/>
      <c r="BFU506"/>
      <c r="BFV506"/>
      <c r="BFW506"/>
      <c r="BFX506"/>
      <c r="BFY506"/>
      <c r="BFZ506"/>
      <c r="BGA506"/>
      <c r="BGB506"/>
      <c r="BGC506"/>
      <c r="BGD506"/>
      <c r="BGE506"/>
      <c r="BGF506"/>
      <c r="BGG506"/>
      <c r="BGH506"/>
      <c r="BGI506"/>
      <c r="BGJ506"/>
      <c r="BGK506"/>
      <c r="BGL506"/>
      <c r="BGM506"/>
      <c r="BGN506"/>
      <c r="BGO506"/>
      <c r="BGP506"/>
      <c r="BGQ506"/>
      <c r="BGR506"/>
      <c r="BGS506"/>
      <c r="BGT506"/>
      <c r="BGU506"/>
      <c r="BGV506"/>
      <c r="BGW506"/>
      <c r="BGX506"/>
      <c r="BGY506"/>
      <c r="BGZ506"/>
      <c r="BHA506"/>
      <c r="BHB506"/>
      <c r="BHC506"/>
      <c r="BHD506"/>
      <c r="BHE506"/>
      <c r="BHF506"/>
      <c r="BHG506"/>
      <c r="BHH506"/>
      <c r="BHI506"/>
      <c r="BHJ506"/>
      <c r="BHK506"/>
      <c r="BHL506"/>
      <c r="BHM506"/>
      <c r="BHN506"/>
      <c r="BHO506"/>
      <c r="BHP506"/>
      <c r="BHQ506"/>
      <c r="BHR506"/>
      <c r="BHS506"/>
      <c r="BHT506"/>
      <c r="BHU506"/>
      <c r="BHV506"/>
      <c r="BHW506"/>
      <c r="BHX506"/>
      <c r="BHY506"/>
      <c r="BHZ506"/>
      <c r="BIA506"/>
      <c r="BIB506"/>
      <c r="BIC506"/>
      <c r="BID506"/>
      <c r="BIE506"/>
      <c r="BIF506"/>
      <c r="BIG506"/>
      <c r="BIH506"/>
      <c r="BII506"/>
      <c r="BIJ506"/>
      <c r="BIK506"/>
      <c r="BIL506"/>
      <c r="BIM506"/>
      <c r="BIN506"/>
      <c r="BIO506"/>
      <c r="BIP506"/>
      <c r="BIQ506"/>
      <c r="BIR506"/>
      <c r="BIS506"/>
      <c r="BIT506"/>
      <c r="BIU506"/>
      <c r="BIV506"/>
      <c r="BIW506"/>
      <c r="BIX506"/>
      <c r="BIY506"/>
      <c r="BIZ506"/>
      <c r="BJA506"/>
      <c r="BJB506"/>
      <c r="BJC506"/>
      <c r="BJD506"/>
      <c r="BJE506"/>
      <c r="BJF506"/>
      <c r="BJG506"/>
      <c r="BJH506"/>
      <c r="BJI506"/>
      <c r="BJJ506"/>
      <c r="BJK506"/>
      <c r="BJL506"/>
      <c r="BJM506"/>
      <c r="BJN506"/>
      <c r="BJO506"/>
      <c r="BJP506"/>
      <c r="BJQ506"/>
      <c r="BJR506"/>
      <c r="BJS506"/>
      <c r="BJT506"/>
      <c r="BJU506"/>
      <c r="BJV506"/>
      <c r="BJW506"/>
      <c r="BJX506"/>
      <c r="BJY506"/>
      <c r="BJZ506"/>
      <c r="BKA506"/>
      <c r="BKB506"/>
      <c r="BKC506"/>
      <c r="BKD506"/>
      <c r="BKE506"/>
      <c r="BKF506"/>
      <c r="BKG506"/>
      <c r="BKH506"/>
      <c r="BKI506"/>
      <c r="BKJ506"/>
      <c r="BKK506"/>
      <c r="BKL506"/>
      <c r="BKM506"/>
      <c r="BKN506"/>
      <c r="BKO506"/>
      <c r="BKP506"/>
      <c r="BKQ506"/>
      <c r="BKR506"/>
      <c r="BKS506"/>
      <c r="BKT506"/>
      <c r="BKU506"/>
      <c r="BKV506"/>
      <c r="BKW506"/>
      <c r="BKX506"/>
      <c r="BKY506"/>
      <c r="BKZ506"/>
      <c r="BLA506"/>
      <c r="BLB506"/>
      <c r="BLC506"/>
      <c r="BLD506"/>
      <c r="BLE506"/>
      <c r="BLF506"/>
      <c r="BLG506"/>
      <c r="BLH506"/>
      <c r="BLI506"/>
      <c r="BLJ506"/>
      <c r="BLK506"/>
      <c r="BLL506"/>
      <c r="BLM506"/>
      <c r="BLN506"/>
      <c r="BLO506"/>
      <c r="BLP506"/>
      <c r="BLQ506"/>
      <c r="BLR506"/>
      <c r="BLS506"/>
      <c r="BLT506"/>
      <c r="BLU506"/>
      <c r="BLV506"/>
      <c r="BLW506"/>
      <c r="BLX506"/>
      <c r="BLY506"/>
      <c r="BLZ506"/>
      <c r="BMA506"/>
      <c r="BMB506"/>
      <c r="BMC506"/>
      <c r="BMD506"/>
      <c r="BME506"/>
      <c r="BMF506"/>
      <c r="BMG506"/>
      <c r="BMH506"/>
      <c r="BMI506"/>
      <c r="BMJ506"/>
      <c r="BMK506"/>
      <c r="BML506"/>
      <c r="BMM506"/>
      <c r="BMN506"/>
      <c r="BMO506"/>
      <c r="BMP506"/>
      <c r="BMQ506"/>
      <c r="BMR506"/>
      <c r="BMS506"/>
      <c r="BMT506"/>
      <c r="BMU506"/>
      <c r="BMV506"/>
      <c r="BMW506"/>
      <c r="BMX506"/>
      <c r="BMY506"/>
      <c r="BMZ506"/>
      <c r="BNA506"/>
      <c r="BNB506"/>
      <c r="BNC506"/>
      <c r="BND506"/>
      <c r="BNE506"/>
      <c r="BNF506"/>
      <c r="BNG506"/>
      <c r="BNH506"/>
      <c r="BNI506"/>
      <c r="BNJ506"/>
      <c r="BNK506"/>
      <c r="BNL506"/>
      <c r="BNM506"/>
      <c r="BNN506"/>
      <c r="BNO506"/>
      <c r="BNP506"/>
      <c r="BNQ506"/>
      <c r="BNR506"/>
      <c r="BNS506"/>
      <c r="BNT506"/>
      <c r="BNU506"/>
      <c r="BNV506"/>
      <c r="BNW506"/>
      <c r="BNX506"/>
      <c r="BNY506"/>
      <c r="BNZ506"/>
      <c r="BOA506"/>
      <c r="BOB506"/>
      <c r="BOC506"/>
      <c r="BOD506"/>
      <c r="BOE506"/>
      <c r="BOF506"/>
      <c r="BOG506"/>
      <c r="BOH506"/>
      <c r="BOI506"/>
      <c r="BOJ506"/>
      <c r="BOK506"/>
      <c r="BOL506"/>
      <c r="BOM506"/>
      <c r="BON506"/>
      <c r="BOO506"/>
      <c r="BOP506"/>
      <c r="BOQ506"/>
      <c r="BOR506"/>
      <c r="BOS506"/>
      <c r="BOT506"/>
      <c r="BOU506"/>
      <c r="BOV506"/>
      <c r="BOW506"/>
      <c r="BOX506"/>
      <c r="BOY506"/>
      <c r="BOZ506"/>
      <c r="BPA506"/>
      <c r="BPB506"/>
      <c r="BPC506"/>
      <c r="BPD506"/>
      <c r="BPE506"/>
      <c r="BPF506"/>
      <c r="BPG506"/>
      <c r="BPH506"/>
      <c r="BPI506"/>
      <c r="BPJ506"/>
      <c r="BPK506"/>
      <c r="BPL506"/>
      <c r="BPM506"/>
      <c r="BPN506"/>
      <c r="BPO506"/>
      <c r="BPP506"/>
      <c r="BPQ506"/>
      <c r="BPR506"/>
      <c r="BPS506"/>
      <c r="BPT506"/>
      <c r="BPU506"/>
      <c r="BPV506"/>
      <c r="BPW506"/>
      <c r="BPX506"/>
      <c r="BPY506"/>
      <c r="BPZ506"/>
      <c r="BQA506"/>
      <c r="BQB506"/>
      <c r="BQC506"/>
      <c r="BQD506"/>
      <c r="BQE506"/>
      <c r="BQF506"/>
      <c r="BQG506"/>
      <c r="BQH506"/>
      <c r="BQI506"/>
      <c r="BQJ506"/>
      <c r="BQK506"/>
      <c r="BQL506"/>
      <c r="BQM506"/>
      <c r="BQN506"/>
      <c r="BQO506"/>
      <c r="BQP506"/>
      <c r="BQQ506"/>
      <c r="BQR506"/>
      <c r="BQS506"/>
      <c r="BQT506"/>
      <c r="BQU506"/>
      <c r="BQV506"/>
      <c r="BQW506"/>
      <c r="BQX506"/>
      <c r="BQY506"/>
      <c r="BQZ506"/>
      <c r="BRA506"/>
      <c r="BRB506"/>
      <c r="BRC506"/>
      <c r="BRD506"/>
      <c r="BRE506"/>
      <c r="BRF506"/>
      <c r="BRG506"/>
      <c r="BRH506"/>
      <c r="BRI506"/>
      <c r="BRJ506"/>
      <c r="BRK506"/>
      <c r="BRL506"/>
      <c r="BRM506"/>
      <c r="BRN506"/>
      <c r="BRO506"/>
      <c r="BRP506"/>
      <c r="BRQ506"/>
      <c r="BRR506"/>
      <c r="BRS506"/>
      <c r="BRT506"/>
      <c r="BRU506"/>
      <c r="BRV506"/>
      <c r="BRW506"/>
      <c r="BRX506"/>
      <c r="BRY506"/>
      <c r="BRZ506"/>
      <c r="BSA506"/>
      <c r="BSB506"/>
      <c r="BSC506"/>
      <c r="BSD506"/>
      <c r="BSE506"/>
      <c r="BSF506"/>
      <c r="BSG506"/>
      <c r="BSH506"/>
      <c r="BSI506"/>
      <c r="BSJ506"/>
      <c r="BSK506"/>
      <c r="BSL506"/>
      <c r="BSM506"/>
      <c r="BSN506"/>
      <c r="BSO506"/>
      <c r="BSP506"/>
      <c r="BSQ506"/>
      <c r="BSR506"/>
      <c r="BSS506"/>
      <c r="BST506"/>
      <c r="BSU506"/>
      <c r="BSV506"/>
      <c r="BSW506"/>
      <c r="BSX506"/>
      <c r="BSY506"/>
      <c r="BSZ506"/>
      <c r="BTA506"/>
      <c r="BTB506"/>
      <c r="BTC506"/>
      <c r="BTD506"/>
      <c r="BTE506"/>
      <c r="BTF506"/>
      <c r="BTG506"/>
      <c r="BTH506"/>
      <c r="BTI506"/>
      <c r="BTJ506"/>
      <c r="BTK506"/>
      <c r="BTL506"/>
      <c r="BTM506"/>
      <c r="BTN506"/>
      <c r="BTO506"/>
      <c r="BTP506"/>
      <c r="BTQ506"/>
      <c r="BTR506"/>
      <c r="BTS506"/>
      <c r="BTT506"/>
      <c r="BTU506"/>
      <c r="BTV506"/>
      <c r="BTW506"/>
      <c r="BTX506"/>
      <c r="BTY506"/>
      <c r="BTZ506"/>
      <c r="BUA506"/>
      <c r="BUB506"/>
      <c r="BUC506"/>
      <c r="BUD506"/>
      <c r="BUE506"/>
      <c r="BUF506"/>
      <c r="BUG506"/>
      <c r="BUH506"/>
      <c r="BUI506"/>
      <c r="BUJ506"/>
      <c r="BUK506"/>
      <c r="BUL506"/>
      <c r="BUM506"/>
      <c r="BUN506"/>
      <c r="BUO506"/>
      <c r="BUP506"/>
      <c r="BUQ506"/>
      <c r="BUR506"/>
      <c r="BUS506"/>
      <c r="BUT506"/>
      <c r="BUU506"/>
      <c r="BUV506"/>
      <c r="BUW506"/>
      <c r="BUX506"/>
      <c r="BUY506"/>
      <c r="BUZ506"/>
      <c r="BVA506"/>
      <c r="BVB506"/>
      <c r="BVC506"/>
      <c r="BVD506"/>
      <c r="BVE506"/>
      <c r="BVF506"/>
      <c r="BVG506"/>
      <c r="BVH506"/>
      <c r="BVI506"/>
      <c r="BVJ506"/>
      <c r="BVK506"/>
      <c r="BVL506"/>
      <c r="BVM506"/>
      <c r="BVN506"/>
      <c r="BVO506"/>
      <c r="BVP506"/>
      <c r="BVQ506"/>
      <c r="BVR506"/>
      <c r="BVS506"/>
      <c r="BVT506"/>
      <c r="BVU506"/>
      <c r="BVV506"/>
      <c r="BVW506"/>
      <c r="BVX506"/>
      <c r="BVY506"/>
      <c r="BVZ506"/>
      <c r="BWA506"/>
      <c r="BWB506"/>
      <c r="BWC506"/>
      <c r="BWD506"/>
      <c r="BWE506"/>
      <c r="BWF506"/>
      <c r="BWG506"/>
      <c r="BWH506"/>
      <c r="BWI506"/>
      <c r="BWJ506"/>
      <c r="BWK506"/>
      <c r="BWL506"/>
      <c r="BWM506"/>
      <c r="BWN506"/>
      <c r="BWO506"/>
      <c r="BWP506"/>
      <c r="BWQ506"/>
      <c r="BWR506"/>
      <c r="BWS506"/>
      <c r="BWT506"/>
      <c r="BWU506"/>
      <c r="BWV506"/>
      <c r="BWW506"/>
      <c r="BWX506"/>
      <c r="BWY506"/>
      <c r="BWZ506"/>
      <c r="BXA506"/>
      <c r="BXB506"/>
      <c r="BXC506"/>
      <c r="BXD506"/>
      <c r="BXE506"/>
      <c r="BXF506"/>
      <c r="BXG506"/>
      <c r="BXH506"/>
      <c r="BXI506"/>
      <c r="BXJ506"/>
      <c r="BXK506"/>
      <c r="BXL506"/>
      <c r="BXM506"/>
      <c r="BXN506"/>
      <c r="BXO506"/>
      <c r="BXP506"/>
      <c r="BXQ506"/>
      <c r="BXR506"/>
      <c r="BXS506"/>
      <c r="BXT506"/>
      <c r="BXU506"/>
      <c r="BXV506"/>
      <c r="BXW506"/>
      <c r="BXX506"/>
      <c r="BXY506"/>
      <c r="BXZ506"/>
      <c r="BYA506"/>
      <c r="BYB506"/>
      <c r="BYC506"/>
      <c r="BYD506"/>
      <c r="BYE506"/>
      <c r="BYF506"/>
      <c r="BYG506"/>
      <c r="BYH506"/>
      <c r="BYI506"/>
      <c r="BYJ506"/>
      <c r="BYK506"/>
      <c r="BYL506"/>
      <c r="BYM506"/>
      <c r="BYN506"/>
      <c r="BYO506"/>
      <c r="BYP506"/>
      <c r="BYQ506"/>
      <c r="BYR506"/>
      <c r="BYS506"/>
      <c r="BYT506"/>
      <c r="BYU506"/>
      <c r="BYV506"/>
      <c r="BYW506"/>
      <c r="BYX506"/>
      <c r="BYY506"/>
      <c r="BYZ506"/>
      <c r="BZA506"/>
      <c r="BZB506"/>
      <c r="BZC506"/>
      <c r="BZD506"/>
      <c r="BZE506"/>
      <c r="BZF506"/>
      <c r="BZG506"/>
      <c r="BZH506"/>
      <c r="BZI506"/>
      <c r="BZJ506"/>
      <c r="BZK506"/>
      <c r="BZL506"/>
      <c r="BZM506"/>
      <c r="BZN506"/>
      <c r="BZO506"/>
      <c r="BZP506"/>
      <c r="BZQ506"/>
      <c r="BZR506"/>
      <c r="BZS506"/>
      <c r="BZT506"/>
      <c r="BZU506"/>
      <c r="BZV506"/>
      <c r="BZW506"/>
      <c r="BZX506"/>
      <c r="BZY506"/>
      <c r="BZZ506"/>
      <c r="CAA506"/>
      <c r="CAB506"/>
      <c r="CAC506"/>
      <c r="CAD506"/>
      <c r="CAE506"/>
      <c r="CAF506"/>
      <c r="CAG506"/>
      <c r="CAH506"/>
      <c r="CAI506"/>
      <c r="CAJ506"/>
      <c r="CAK506"/>
      <c r="CAL506"/>
      <c r="CAM506"/>
      <c r="CAN506"/>
      <c r="CAO506"/>
      <c r="CAP506"/>
      <c r="CAQ506"/>
      <c r="CAR506"/>
      <c r="CAS506"/>
      <c r="CAT506"/>
      <c r="CAU506"/>
      <c r="CAV506"/>
      <c r="CAW506"/>
      <c r="CAX506"/>
      <c r="CAY506"/>
      <c r="CAZ506"/>
      <c r="CBA506"/>
      <c r="CBB506"/>
      <c r="CBC506"/>
      <c r="CBD506"/>
      <c r="CBE506"/>
      <c r="CBF506"/>
      <c r="CBG506"/>
      <c r="CBH506"/>
      <c r="CBI506"/>
      <c r="CBJ506"/>
      <c r="CBK506"/>
      <c r="CBL506"/>
      <c r="CBM506"/>
      <c r="CBN506"/>
      <c r="CBO506"/>
      <c r="CBP506"/>
      <c r="CBQ506"/>
      <c r="CBR506"/>
      <c r="CBS506"/>
      <c r="CBT506"/>
      <c r="CBU506"/>
      <c r="CBV506"/>
      <c r="CBW506"/>
      <c r="CBX506"/>
      <c r="CBY506"/>
      <c r="CBZ506"/>
      <c r="CCA506"/>
      <c r="CCB506"/>
      <c r="CCC506"/>
      <c r="CCD506"/>
      <c r="CCE506"/>
      <c r="CCF506"/>
      <c r="CCG506"/>
      <c r="CCH506"/>
      <c r="CCI506"/>
      <c r="CCJ506"/>
      <c r="CCK506"/>
      <c r="CCL506"/>
      <c r="CCM506"/>
      <c r="CCN506"/>
      <c r="CCO506"/>
      <c r="CCP506"/>
      <c r="CCQ506"/>
      <c r="CCR506"/>
      <c r="CCS506"/>
      <c r="CCT506"/>
      <c r="CCU506"/>
      <c r="CCV506"/>
      <c r="CCW506"/>
      <c r="CCX506"/>
      <c r="CCY506"/>
      <c r="CCZ506"/>
      <c r="CDA506"/>
      <c r="CDB506"/>
      <c r="CDC506"/>
      <c r="CDD506"/>
      <c r="CDE506"/>
      <c r="CDF506"/>
      <c r="CDG506"/>
      <c r="CDH506"/>
      <c r="CDI506"/>
      <c r="CDJ506"/>
      <c r="CDK506"/>
      <c r="CDL506"/>
      <c r="CDM506"/>
      <c r="CDN506"/>
      <c r="CDO506"/>
      <c r="CDP506"/>
      <c r="CDQ506"/>
      <c r="CDR506"/>
      <c r="CDS506"/>
      <c r="CDT506"/>
      <c r="CDU506"/>
      <c r="CDV506"/>
      <c r="CDW506"/>
      <c r="CDX506"/>
      <c r="CDY506"/>
      <c r="CDZ506"/>
      <c r="CEA506"/>
      <c r="CEB506"/>
      <c r="CEC506"/>
      <c r="CED506"/>
      <c r="CEE506"/>
      <c r="CEF506"/>
      <c r="CEG506"/>
      <c r="CEH506"/>
      <c r="CEI506"/>
      <c r="CEJ506"/>
      <c r="CEK506"/>
      <c r="CEL506"/>
      <c r="CEM506"/>
      <c r="CEN506"/>
      <c r="CEO506"/>
      <c r="CEP506"/>
      <c r="CEQ506"/>
      <c r="CER506"/>
      <c r="CES506"/>
      <c r="CET506"/>
      <c r="CEU506"/>
      <c r="CEV506"/>
      <c r="CEW506"/>
      <c r="CEX506"/>
      <c r="CEY506"/>
      <c r="CEZ506"/>
      <c r="CFA506"/>
      <c r="CFB506"/>
      <c r="CFC506"/>
      <c r="CFD506"/>
      <c r="CFE506"/>
      <c r="CFF506"/>
      <c r="CFG506"/>
      <c r="CFH506"/>
      <c r="CFI506"/>
      <c r="CFJ506"/>
      <c r="CFK506"/>
      <c r="CFL506"/>
      <c r="CFM506"/>
      <c r="CFN506"/>
      <c r="CFO506"/>
      <c r="CFP506"/>
      <c r="CFQ506"/>
      <c r="CFR506"/>
      <c r="CFS506"/>
      <c r="CFT506"/>
      <c r="CFU506"/>
      <c r="CFV506"/>
      <c r="CFW506"/>
      <c r="CFX506"/>
      <c r="CFY506"/>
      <c r="CFZ506"/>
      <c r="CGA506"/>
      <c r="CGB506"/>
      <c r="CGC506"/>
      <c r="CGD506"/>
      <c r="CGE506"/>
      <c r="CGF506"/>
      <c r="CGG506"/>
      <c r="CGH506"/>
      <c r="CGI506"/>
      <c r="CGJ506"/>
      <c r="CGK506"/>
      <c r="CGL506"/>
      <c r="CGM506"/>
      <c r="CGN506"/>
      <c r="CGO506"/>
      <c r="CGP506"/>
      <c r="CGQ506"/>
      <c r="CGR506"/>
      <c r="CGS506"/>
      <c r="CGT506"/>
      <c r="CGU506"/>
      <c r="CGV506"/>
      <c r="CGW506"/>
      <c r="CGX506"/>
      <c r="CGY506"/>
      <c r="CGZ506"/>
      <c r="CHA506"/>
      <c r="CHB506"/>
      <c r="CHC506"/>
      <c r="CHD506"/>
      <c r="CHE506"/>
      <c r="CHF506"/>
      <c r="CHG506"/>
      <c r="CHH506"/>
      <c r="CHI506"/>
      <c r="CHJ506"/>
      <c r="CHK506"/>
      <c r="CHL506"/>
      <c r="CHM506"/>
      <c r="CHN506"/>
      <c r="CHO506"/>
      <c r="CHP506"/>
      <c r="CHQ506"/>
      <c r="CHR506"/>
      <c r="CHS506"/>
      <c r="CHT506"/>
      <c r="CHU506"/>
      <c r="CHV506"/>
      <c r="CHW506"/>
      <c r="CHX506"/>
      <c r="CHY506"/>
      <c r="CHZ506"/>
      <c r="CIA506"/>
      <c r="CIB506"/>
      <c r="CIC506"/>
      <c r="CID506"/>
      <c r="CIE506"/>
      <c r="CIF506"/>
      <c r="CIG506"/>
      <c r="CIH506"/>
      <c r="CII506"/>
      <c r="CIJ506"/>
      <c r="CIK506"/>
      <c r="CIL506"/>
      <c r="CIM506"/>
      <c r="CIN506"/>
      <c r="CIO506"/>
      <c r="CIP506"/>
      <c r="CIQ506"/>
      <c r="CIR506"/>
      <c r="CIS506"/>
      <c r="CIT506"/>
      <c r="CIU506"/>
      <c r="CIV506"/>
      <c r="CIW506"/>
      <c r="CIX506"/>
      <c r="CIY506"/>
      <c r="CIZ506"/>
      <c r="CJA506"/>
      <c r="CJB506"/>
      <c r="CJC506"/>
      <c r="CJD506"/>
      <c r="CJE506"/>
      <c r="CJF506"/>
      <c r="CJG506"/>
      <c r="CJH506"/>
      <c r="CJI506"/>
      <c r="CJJ506"/>
      <c r="CJK506"/>
      <c r="CJL506"/>
      <c r="CJM506"/>
      <c r="CJN506"/>
      <c r="CJO506"/>
      <c r="CJP506"/>
      <c r="CJQ506"/>
      <c r="CJR506"/>
      <c r="CJS506"/>
      <c r="CJT506"/>
      <c r="CJU506"/>
      <c r="CJV506"/>
      <c r="CJW506"/>
      <c r="CJX506"/>
      <c r="CJY506"/>
      <c r="CJZ506"/>
      <c r="CKA506"/>
      <c r="CKB506"/>
      <c r="CKC506"/>
      <c r="CKD506"/>
      <c r="CKE506"/>
      <c r="CKF506"/>
      <c r="CKG506"/>
      <c r="CKH506"/>
      <c r="CKI506"/>
      <c r="CKJ506"/>
      <c r="CKK506"/>
      <c r="CKL506"/>
      <c r="CKM506"/>
      <c r="CKN506"/>
      <c r="CKO506"/>
      <c r="CKP506"/>
      <c r="CKQ506"/>
      <c r="CKR506"/>
      <c r="CKS506"/>
      <c r="CKT506"/>
      <c r="CKU506"/>
      <c r="CKV506"/>
      <c r="CKW506"/>
      <c r="CKX506"/>
      <c r="CKY506"/>
      <c r="CKZ506"/>
      <c r="CLA506"/>
      <c r="CLB506"/>
      <c r="CLC506"/>
      <c r="CLD506"/>
      <c r="CLE506"/>
      <c r="CLF506"/>
      <c r="CLG506"/>
      <c r="CLH506"/>
      <c r="CLI506"/>
      <c r="CLJ506"/>
      <c r="CLK506"/>
      <c r="CLL506"/>
      <c r="CLM506"/>
      <c r="CLN506"/>
      <c r="CLO506"/>
      <c r="CLP506"/>
      <c r="CLQ506"/>
      <c r="CLR506"/>
      <c r="CLS506"/>
      <c r="CLT506"/>
      <c r="CLU506"/>
      <c r="CLV506"/>
      <c r="CLW506"/>
      <c r="CLX506"/>
      <c r="CLY506"/>
      <c r="CLZ506"/>
      <c r="CMA506"/>
      <c r="CMB506"/>
      <c r="CMC506"/>
      <c r="CMD506"/>
      <c r="CME506"/>
      <c r="CMF506"/>
      <c r="CMG506"/>
      <c r="CMH506"/>
      <c r="CMI506"/>
      <c r="CMJ506"/>
      <c r="CMK506"/>
      <c r="CML506"/>
      <c r="CMM506"/>
      <c r="CMN506"/>
      <c r="CMO506"/>
      <c r="CMP506"/>
      <c r="CMQ506"/>
      <c r="CMR506"/>
      <c r="CMS506"/>
      <c r="CMT506"/>
      <c r="CMU506"/>
      <c r="CMV506"/>
      <c r="CMW506"/>
      <c r="CMX506"/>
      <c r="CMY506"/>
      <c r="CMZ506"/>
      <c r="CNA506"/>
      <c r="CNB506"/>
      <c r="CNC506"/>
      <c r="CND506"/>
      <c r="CNE506"/>
      <c r="CNF506"/>
      <c r="CNG506"/>
      <c r="CNH506"/>
      <c r="CNI506"/>
      <c r="CNJ506"/>
      <c r="CNK506"/>
      <c r="CNL506"/>
      <c r="CNM506"/>
      <c r="CNN506"/>
      <c r="CNO506"/>
      <c r="CNP506"/>
      <c r="CNQ506"/>
      <c r="CNR506"/>
      <c r="CNS506"/>
      <c r="CNT506"/>
      <c r="CNU506"/>
      <c r="CNV506"/>
      <c r="CNW506"/>
      <c r="CNX506"/>
      <c r="CNY506"/>
      <c r="CNZ506"/>
      <c r="COA506"/>
      <c r="COB506"/>
      <c r="COC506"/>
      <c r="COD506"/>
      <c r="COE506"/>
      <c r="COF506"/>
      <c r="COG506"/>
      <c r="COH506"/>
      <c r="COI506"/>
      <c r="COJ506"/>
      <c r="COK506"/>
      <c r="COL506"/>
      <c r="COM506"/>
      <c r="CON506"/>
      <c r="COO506"/>
      <c r="COP506"/>
      <c r="COQ506"/>
      <c r="COR506"/>
      <c r="COS506"/>
      <c r="COT506"/>
      <c r="COU506"/>
      <c r="COV506"/>
      <c r="COW506"/>
      <c r="COX506"/>
      <c r="COY506"/>
      <c r="COZ506"/>
      <c r="CPA506"/>
      <c r="CPB506"/>
      <c r="CPC506"/>
      <c r="CPD506"/>
      <c r="CPE506"/>
      <c r="CPF506"/>
      <c r="CPG506"/>
      <c r="CPH506"/>
      <c r="CPI506"/>
      <c r="CPJ506"/>
      <c r="CPK506"/>
      <c r="CPL506"/>
      <c r="CPM506"/>
      <c r="CPN506"/>
      <c r="CPO506"/>
      <c r="CPP506"/>
      <c r="CPQ506"/>
      <c r="CPR506"/>
      <c r="CPS506"/>
      <c r="CPT506"/>
      <c r="CPU506"/>
      <c r="CPV506"/>
      <c r="CPW506"/>
      <c r="CPX506"/>
      <c r="CPY506"/>
      <c r="CPZ506"/>
      <c r="CQA506"/>
      <c r="CQB506"/>
      <c r="CQC506"/>
      <c r="CQD506"/>
      <c r="CQE506"/>
      <c r="CQF506"/>
      <c r="CQG506"/>
      <c r="CQH506"/>
      <c r="CQI506"/>
      <c r="CQJ506"/>
      <c r="CQK506"/>
      <c r="CQL506"/>
      <c r="CQM506"/>
      <c r="CQN506"/>
      <c r="CQO506"/>
      <c r="CQP506"/>
      <c r="CQQ506"/>
      <c r="CQR506"/>
      <c r="CQS506"/>
      <c r="CQT506"/>
      <c r="CQU506"/>
      <c r="CQV506"/>
      <c r="CQW506"/>
      <c r="CQX506"/>
      <c r="CQY506"/>
      <c r="CQZ506"/>
      <c r="CRA506"/>
      <c r="CRB506"/>
      <c r="CRC506"/>
      <c r="CRD506"/>
      <c r="CRE506"/>
      <c r="CRF506"/>
      <c r="CRG506"/>
      <c r="CRH506"/>
      <c r="CRI506"/>
      <c r="CRJ506"/>
      <c r="CRK506"/>
      <c r="CRL506"/>
      <c r="CRM506"/>
      <c r="CRN506"/>
      <c r="CRO506"/>
      <c r="CRP506"/>
      <c r="CRQ506"/>
      <c r="CRR506"/>
      <c r="CRS506"/>
      <c r="CRT506"/>
      <c r="CRU506"/>
      <c r="CRV506"/>
      <c r="CRW506"/>
      <c r="CRX506"/>
      <c r="CRY506"/>
      <c r="CRZ506"/>
      <c r="CSA506"/>
      <c r="CSB506"/>
      <c r="CSC506"/>
      <c r="CSD506"/>
      <c r="CSE506"/>
      <c r="CSF506"/>
      <c r="CSG506"/>
      <c r="CSH506"/>
      <c r="CSI506"/>
      <c r="CSJ506"/>
      <c r="CSK506"/>
      <c r="CSL506"/>
      <c r="CSM506"/>
      <c r="CSN506"/>
      <c r="CSO506"/>
      <c r="CSP506"/>
      <c r="CSQ506"/>
      <c r="CSR506"/>
      <c r="CSS506"/>
      <c r="CST506"/>
      <c r="CSU506"/>
      <c r="CSV506"/>
      <c r="CSW506"/>
      <c r="CSX506"/>
      <c r="CSY506"/>
      <c r="CSZ506"/>
      <c r="CTA506"/>
      <c r="CTB506"/>
      <c r="CTC506"/>
      <c r="CTD506"/>
      <c r="CTE506"/>
      <c r="CTF506"/>
      <c r="CTG506"/>
      <c r="CTH506"/>
      <c r="CTI506"/>
      <c r="CTJ506"/>
      <c r="CTK506"/>
      <c r="CTL506"/>
      <c r="CTM506"/>
      <c r="CTN506"/>
      <c r="CTO506"/>
      <c r="CTP506"/>
      <c r="CTQ506"/>
      <c r="CTR506"/>
      <c r="CTS506"/>
      <c r="CTT506"/>
      <c r="CTU506"/>
      <c r="CTV506"/>
      <c r="CTW506"/>
      <c r="CTX506"/>
      <c r="CTY506"/>
      <c r="CTZ506"/>
      <c r="CUA506"/>
      <c r="CUB506"/>
      <c r="CUC506"/>
      <c r="CUD506"/>
      <c r="CUE506"/>
      <c r="CUF506"/>
      <c r="CUG506"/>
      <c r="CUH506"/>
      <c r="CUI506"/>
      <c r="CUJ506"/>
      <c r="CUK506"/>
      <c r="CUL506"/>
      <c r="CUM506"/>
      <c r="CUN506"/>
      <c r="CUO506"/>
      <c r="CUP506"/>
      <c r="CUQ506"/>
      <c r="CUR506"/>
      <c r="CUS506"/>
      <c r="CUT506"/>
      <c r="CUU506"/>
      <c r="CUV506"/>
      <c r="CUW506"/>
      <c r="CUX506"/>
      <c r="CUY506"/>
      <c r="CUZ506"/>
      <c r="CVA506"/>
      <c r="CVB506"/>
      <c r="CVC506"/>
      <c r="CVD506"/>
      <c r="CVE506"/>
      <c r="CVF506"/>
      <c r="CVG506"/>
      <c r="CVH506"/>
      <c r="CVI506"/>
      <c r="CVJ506"/>
      <c r="CVK506"/>
      <c r="CVL506"/>
      <c r="CVM506"/>
      <c r="CVN506"/>
      <c r="CVO506"/>
      <c r="CVP506"/>
      <c r="CVQ506"/>
      <c r="CVR506"/>
      <c r="CVS506"/>
      <c r="CVT506"/>
      <c r="CVU506"/>
      <c r="CVV506"/>
      <c r="CVW506"/>
      <c r="CVX506"/>
      <c r="CVY506"/>
      <c r="CVZ506"/>
      <c r="CWA506"/>
      <c r="CWB506"/>
      <c r="CWC506"/>
      <c r="CWD506"/>
      <c r="CWE506"/>
      <c r="CWF506"/>
      <c r="CWG506"/>
      <c r="CWH506"/>
      <c r="CWI506"/>
      <c r="CWJ506"/>
      <c r="CWK506"/>
      <c r="CWL506"/>
      <c r="CWM506"/>
      <c r="CWN506"/>
      <c r="CWO506"/>
      <c r="CWP506"/>
      <c r="CWQ506"/>
      <c r="CWR506"/>
      <c r="CWS506"/>
      <c r="CWT506"/>
      <c r="CWU506"/>
      <c r="CWV506"/>
      <c r="CWW506"/>
      <c r="CWX506"/>
      <c r="CWY506"/>
      <c r="CWZ506"/>
      <c r="CXA506"/>
      <c r="CXB506"/>
      <c r="CXC506"/>
      <c r="CXD506"/>
      <c r="CXE506"/>
      <c r="CXF506"/>
      <c r="CXG506"/>
      <c r="CXH506"/>
      <c r="CXI506"/>
      <c r="CXJ506"/>
      <c r="CXK506"/>
      <c r="CXL506"/>
      <c r="CXM506"/>
      <c r="CXN506"/>
      <c r="CXO506"/>
      <c r="CXP506"/>
      <c r="CXQ506"/>
      <c r="CXR506"/>
      <c r="CXS506"/>
      <c r="CXT506"/>
      <c r="CXU506"/>
      <c r="CXV506"/>
      <c r="CXW506"/>
      <c r="CXX506"/>
      <c r="CXY506"/>
      <c r="CXZ506"/>
      <c r="CYA506"/>
      <c r="CYB506"/>
      <c r="CYC506"/>
      <c r="CYD506"/>
      <c r="CYE506"/>
      <c r="CYF506"/>
      <c r="CYG506"/>
      <c r="CYH506"/>
      <c r="CYI506"/>
      <c r="CYJ506"/>
      <c r="CYK506"/>
      <c r="CYL506"/>
      <c r="CYM506"/>
      <c r="CYN506"/>
      <c r="CYO506"/>
      <c r="CYP506"/>
      <c r="CYQ506"/>
      <c r="CYR506"/>
      <c r="CYS506"/>
      <c r="CYT506"/>
      <c r="CYU506"/>
      <c r="CYV506"/>
      <c r="CYW506"/>
      <c r="CYX506"/>
      <c r="CYY506"/>
      <c r="CYZ506"/>
      <c r="CZA506"/>
      <c r="CZB506"/>
      <c r="CZC506"/>
      <c r="CZD506"/>
      <c r="CZE506"/>
      <c r="CZF506"/>
      <c r="CZG506"/>
      <c r="CZH506"/>
      <c r="CZI506"/>
      <c r="CZJ506"/>
      <c r="CZK506"/>
      <c r="CZL506"/>
      <c r="CZM506"/>
      <c r="CZN506"/>
      <c r="CZO506"/>
      <c r="CZP506"/>
      <c r="CZQ506"/>
      <c r="CZR506"/>
      <c r="CZS506"/>
      <c r="CZT506"/>
      <c r="CZU506"/>
      <c r="CZV506"/>
      <c r="CZW506"/>
      <c r="CZX506"/>
      <c r="CZY506"/>
      <c r="CZZ506"/>
      <c r="DAA506"/>
      <c r="DAB506"/>
      <c r="DAC506"/>
      <c r="DAD506"/>
      <c r="DAE506"/>
      <c r="DAF506"/>
      <c r="DAG506"/>
      <c r="DAH506"/>
      <c r="DAI506"/>
      <c r="DAJ506"/>
      <c r="DAK506"/>
      <c r="DAL506"/>
      <c r="DAM506"/>
      <c r="DAN506"/>
      <c r="DAO506"/>
      <c r="DAP506"/>
      <c r="DAQ506"/>
      <c r="DAR506"/>
      <c r="DAS506"/>
      <c r="DAT506"/>
      <c r="DAU506"/>
      <c r="DAV506"/>
      <c r="DAW506"/>
      <c r="DAX506"/>
      <c r="DAY506"/>
      <c r="DAZ506"/>
      <c r="DBA506"/>
      <c r="DBB506"/>
      <c r="DBC506"/>
      <c r="DBD506"/>
      <c r="DBE506"/>
      <c r="DBF506"/>
      <c r="DBG506"/>
      <c r="DBH506"/>
      <c r="DBI506"/>
      <c r="DBJ506"/>
      <c r="DBK506"/>
      <c r="DBL506"/>
      <c r="DBM506"/>
      <c r="DBN506"/>
      <c r="DBO506"/>
      <c r="DBP506"/>
      <c r="DBQ506"/>
      <c r="DBR506"/>
      <c r="DBS506"/>
      <c r="DBT506"/>
      <c r="DBU506"/>
      <c r="DBV506"/>
      <c r="DBW506"/>
      <c r="DBX506"/>
      <c r="DBY506"/>
      <c r="DBZ506"/>
      <c r="DCA506"/>
      <c r="DCB506"/>
      <c r="DCC506"/>
      <c r="DCD506"/>
      <c r="DCE506"/>
      <c r="DCF506"/>
      <c r="DCG506"/>
      <c r="DCH506"/>
      <c r="DCI506"/>
      <c r="DCJ506"/>
      <c r="DCK506"/>
      <c r="DCL506"/>
      <c r="DCM506"/>
      <c r="DCN506"/>
      <c r="DCO506"/>
      <c r="DCP506"/>
      <c r="DCQ506"/>
      <c r="DCR506"/>
      <c r="DCS506"/>
      <c r="DCT506"/>
      <c r="DCU506"/>
      <c r="DCV506"/>
      <c r="DCW506"/>
      <c r="DCX506"/>
      <c r="DCY506"/>
      <c r="DCZ506"/>
      <c r="DDA506"/>
      <c r="DDB506"/>
      <c r="DDC506"/>
      <c r="DDD506"/>
      <c r="DDE506"/>
      <c r="DDF506"/>
      <c r="DDG506"/>
      <c r="DDH506"/>
      <c r="DDI506"/>
      <c r="DDJ506"/>
      <c r="DDK506"/>
      <c r="DDL506"/>
      <c r="DDM506"/>
      <c r="DDN506"/>
      <c r="DDO506"/>
      <c r="DDP506"/>
      <c r="DDQ506"/>
      <c r="DDR506"/>
      <c r="DDS506"/>
      <c r="DDT506"/>
      <c r="DDU506"/>
      <c r="DDV506"/>
      <c r="DDW506"/>
      <c r="DDX506"/>
      <c r="DDY506"/>
      <c r="DDZ506"/>
      <c r="DEA506"/>
      <c r="DEB506"/>
      <c r="DEC506"/>
      <c r="DED506"/>
      <c r="DEE506"/>
      <c r="DEF506"/>
      <c r="DEG506"/>
      <c r="DEH506"/>
      <c r="DEI506"/>
      <c r="DEJ506"/>
      <c r="DEK506"/>
      <c r="DEL506"/>
      <c r="DEM506"/>
      <c r="DEN506"/>
      <c r="DEO506"/>
      <c r="DEP506"/>
      <c r="DEQ506"/>
      <c r="DER506"/>
      <c r="DES506"/>
      <c r="DET506"/>
      <c r="DEU506"/>
      <c r="DEV506"/>
      <c r="DEW506"/>
      <c r="DEX506"/>
      <c r="DEY506"/>
      <c r="DEZ506"/>
      <c r="DFA506"/>
      <c r="DFB506"/>
      <c r="DFC506"/>
      <c r="DFD506"/>
      <c r="DFE506"/>
      <c r="DFF506"/>
      <c r="DFG506"/>
      <c r="DFH506"/>
      <c r="DFI506"/>
      <c r="DFJ506"/>
      <c r="DFK506"/>
      <c r="DFL506"/>
      <c r="DFM506"/>
      <c r="DFN506"/>
      <c r="DFO506"/>
      <c r="DFP506"/>
      <c r="DFQ506"/>
      <c r="DFR506"/>
      <c r="DFS506"/>
      <c r="DFT506"/>
      <c r="DFU506"/>
      <c r="DFV506"/>
      <c r="DFW506"/>
      <c r="DFX506"/>
      <c r="DFY506"/>
      <c r="DFZ506"/>
      <c r="DGA506"/>
      <c r="DGB506"/>
      <c r="DGC506"/>
      <c r="DGD506"/>
      <c r="DGE506"/>
      <c r="DGF506"/>
      <c r="DGG506"/>
      <c r="DGH506"/>
      <c r="DGI506"/>
      <c r="DGJ506"/>
      <c r="DGK506"/>
      <c r="DGL506"/>
      <c r="DGM506"/>
      <c r="DGN506"/>
      <c r="DGO506"/>
      <c r="DGP506"/>
      <c r="DGQ506"/>
      <c r="DGR506"/>
      <c r="DGS506"/>
      <c r="DGT506"/>
      <c r="DGU506"/>
      <c r="DGV506"/>
      <c r="DGW506"/>
      <c r="DGX506"/>
      <c r="DGY506"/>
      <c r="DGZ506"/>
      <c r="DHA506"/>
      <c r="DHB506"/>
      <c r="DHC506"/>
      <c r="DHD506"/>
      <c r="DHE506"/>
      <c r="DHF506"/>
      <c r="DHG506"/>
      <c r="DHH506"/>
      <c r="DHI506"/>
      <c r="DHJ506"/>
      <c r="DHK506"/>
      <c r="DHL506"/>
      <c r="DHM506"/>
      <c r="DHN506"/>
      <c r="DHO506"/>
      <c r="DHP506"/>
      <c r="DHQ506"/>
      <c r="DHR506"/>
      <c r="DHS506"/>
      <c r="DHT506"/>
      <c r="DHU506"/>
      <c r="DHV506"/>
      <c r="DHW506"/>
      <c r="DHX506"/>
      <c r="DHY506"/>
      <c r="DHZ506"/>
      <c r="DIA506"/>
      <c r="DIB506"/>
      <c r="DIC506"/>
      <c r="DID506"/>
      <c r="DIE506"/>
      <c r="DIF506"/>
      <c r="DIG506"/>
      <c r="DIH506"/>
      <c r="DII506"/>
      <c r="DIJ506"/>
      <c r="DIK506"/>
      <c r="DIL506"/>
      <c r="DIM506"/>
      <c r="DIN506"/>
      <c r="DIO506"/>
      <c r="DIP506"/>
      <c r="DIQ506"/>
      <c r="DIR506"/>
      <c r="DIS506"/>
      <c r="DIT506"/>
      <c r="DIU506"/>
      <c r="DIV506"/>
      <c r="DIW506"/>
      <c r="DIX506"/>
      <c r="DIY506"/>
      <c r="DIZ506"/>
      <c r="DJA506"/>
      <c r="DJB506"/>
      <c r="DJC506"/>
      <c r="DJD506"/>
      <c r="DJE506"/>
      <c r="DJF506"/>
      <c r="DJG506"/>
      <c r="DJH506"/>
      <c r="DJI506"/>
      <c r="DJJ506"/>
      <c r="DJK506"/>
      <c r="DJL506"/>
      <c r="DJM506"/>
      <c r="DJN506"/>
      <c r="DJO506"/>
      <c r="DJP506"/>
      <c r="DJQ506"/>
      <c r="DJR506"/>
      <c r="DJS506"/>
      <c r="DJT506"/>
      <c r="DJU506"/>
      <c r="DJV506"/>
      <c r="DJW506"/>
      <c r="DJX506"/>
      <c r="DJY506"/>
      <c r="DJZ506"/>
      <c r="DKA506"/>
      <c r="DKB506"/>
      <c r="DKC506"/>
      <c r="DKD506"/>
      <c r="DKE506"/>
      <c r="DKF506"/>
      <c r="DKG506"/>
      <c r="DKH506"/>
      <c r="DKI506"/>
      <c r="DKJ506"/>
      <c r="DKK506"/>
      <c r="DKL506"/>
      <c r="DKM506"/>
      <c r="DKN506"/>
      <c r="DKO506"/>
      <c r="DKP506"/>
      <c r="DKQ506"/>
      <c r="DKR506"/>
      <c r="DKS506"/>
      <c r="DKT506"/>
      <c r="DKU506"/>
      <c r="DKV506"/>
      <c r="DKW506"/>
      <c r="DKX506"/>
      <c r="DKY506"/>
      <c r="DKZ506"/>
      <c r="DLA506"/>
      <c r="DLB506"/>
      <c r="DLC506"/>
      <c r="DLD506"/>
      <c r="DLE506"/>
      <c r="DLF506"/>
      <c r="DLG506"/>
      <c r="DLH506"/>
      <c r="DLI506"/>
      <c r="DLJ506"/>
      <c r="DLK506"/>
      <c r="DLL506"/>
      <c r="DLM506"/>
      <c r="DLN506"/>
      <c r="DLO506"/>
      <c r="DLP506"/>
      <c r="DLQ506"/>
      <c r="DLR506"/>
      <c r="DLS506"/>
      <c r="DLT506"/>
      <c r="DLU506"/>
      <c r="DLV506"/>
      <c r="DLW506"/>
      <c r="DLX506"/>
      <c r="DLY506"/>
      <c r="DLZ506"/>
      <c r="DMA506"/>
      <c r="DMB506"/>
      <c r="DMC506"/>
      <c r="DMD506"/>
      <c r="DME506"/>
      <c r="DMF506"/>
      <c r="DMG506"/>
      <c r="DMH506"/>
      <c r="DMI506"/>
      <c r="DMJ506"/>
      <c r="DMK506"/>
      <c r="DML506"/>
      <c r="DMM506"/>
      <c r="DMN506"/>
      <c r="DMO506"/>
      <c r="DMP506"/>
      <c r="DMQ506"/>
      <c r="DMR506"/>
      <c r="DMS506"/>
      <c r="DMT506"/>
      <c r="DMU506"/>
      <c r="DMV506"/>
      <c r="DMW506"/>
      <c r="DMX506"/>
      <c r="DMY506"/>
      <c r="DMZ506"/>
      <c r="DNA506"/>
      <c r="DNB506"/>
      <c r="DNC506"/>
      <c r="DND506"/>
      <c r="DNE506"/>
      <c r="DNF506"/>
      <c r="DNG506"/>
      <c r="DNH506"/>
      <c r="DNI506"/>
      <c r="DNJ506"/>
      <c r="DNK506"/>
      <c r="DNL506"/>
      <c r="DNM506"/>
      <c r="DNN506"/>
      <c r="DNO506"/>
      <c r="DNP506"/>
      <c r="DNQ506"/>
      <c r="DNR506"/>
      <c r="DNS506"/>
      <c r="DNT506"/>
      <c r="DNU506"/>
      <c r="DNV506"/>
      <c r="DNW506"/>
      <c r="DNX506"/>
      <c r="DNY506"/>
      <c r="DNZ506"/>
      <c r="DOA506"/>
      <c r="DOB506"/>
      <c r="DOC506"/>
      <c r="DOD506"/>
      <c r="DOE506"/>
      <c r="DOF506"/>
      <c r="DOG506"/>
      <c r="DOH506"/>
      <c r="DOI506"/>
      <c r="DOJ506"/>
      <c r="DOK506"/>
      <c r="DOL506"/>
      <c r="DOM506"/>
      <c r="DON506"/>
      <c r="DOO506"/>
      <c r="DOP506"/>
      <c r="DOQ506"/>
      <c r="DOR506"/>
      <c r="DOS506"/>
      <c r="DOT506"/>
      <c r="DOU506"/>
      <c r="DOV506"/>
      <c r="DOW506"/>
      <c r="DOX506"/>
      <c r="DOY506"/>
      <c r="DOZ506"/>
      <c r="DPA506"/>
      <c r="DPB506"/>
      <c r="DPC506"/>
      <c r="DPD506"/>
      <c r="DPE506"/>
      <c r="DPF506"/>
      <c r="DPG506"/>
      <c r="DPH506"/>
      <c r="DPI506"/>
      <c r="DPJ506"/>
      <c r="DPK506"/>
      <c r="DPL506"/>
      <c r="DPM506"/>
      <c r="DPN506"/>
      <c r="DPO506"/>
      <c r="DPP506"/>
      <c r="DPQ506"/>
      <c r="DPR506"/>
      <c r="DPS506"/>
      <c r="DPT506"/>
      <c r="DPU506"/>
      <c r="DPV506"/>
      <c r="DPW506"/>
      <c r="DPX506"/>
      <c r="DPY506"/>
      <c r="DPZ506"/>
      <c r="DQA506"/>
      <c r="DQB506"/>
      <c r="DQC506"/>
      <c r="DQD506"/>
      <c r="DQE506"/>
      <c r="DQF506"/>
      <c r="DQG506"/>
      <c r="DQH506"/>
      <c r="DQI506"/>
      <c r="DQJ506"/>
      <c r="DQK506"/>
      <c r="DQL506"/>
      <c r="DQM506"/>
      <c r="DQN506"/>
      <c r="DQO506"/>
      <c r="DQP506"/>
      <c r="DQQ506"/>
      <c r="DQR506"/>
      <c r="DQS506"/>
      <c r="DQT506"/>
      <c r="DQU506"/>
      <c r="DQV506"/>
      <c r="DQW506"/>
      <c r="DQX506"/>
      <c r="DQY506"/>
      <c r="DQZ506"/>
      <c r="DRA506"/>
      <c r="DRB506"/>
      <c r="DRC506"/>
      <c r="DRD506"/>
      <c r="DRE506"/>
      <c r="DRF506"/>
      <c r="DRG506"/>
      <c r="DRH506"/>
      <c r="DRI506"/>
      <c r="DRJ506"/>
      <c r="DRK506"/>
      <c r="DRL506"/>
      <c r="DRM506"/>
      <c r="DRN506"/>
      <c r="DRO506"/>
      <c r="DRP506"/>
      <c r="DRQ506"/>
      <c r="DRR506"/>
      <c r="DRS506"/>
      <c r="DRT506"/>
      <c r="DRU506"/>
      <c r="DRV506"/>
      <c r="DRW506"/>
      <c r="DRX506"/>
      <c r="DRY506"/>
      <c r="DRZ506"/>
      <c r="DSA506"/>
      <c r="DSB506"/>
      <c r="DSC506"/>
      <c r="DSD506"/>
      <c r="DSE506"/>
      <c r="DSF506"/>
      <c r="DSG506"/>
      <c r="DSH506"/>
      <c r="DSI506"/>
      <c r="DSJ506"/>
      <c r="DSK506"/>
      <c r="DSL506"/>
      <c r="DSM506"/>
      <c r="DSN506"/>
      <c r="DSO506"/>
      <c r="DSP506"/>
      <c r="DSQ506"/>
      <c r="DSR506"/>
      <c r="DSS506"/>
      <c r="DST506"/>
      <c r="DSU506"/>
      <c r="DSV506"/>
      <c r="DSW506"/>
      <c r="DSX506"/>
      <c r="DSY506"/>
      <c r="DSZ506"/>
      <c r="DTA506"/>
      <c r="DTB506"/>
      <c r="DTC506"/>
      <c r="DTD506"/>
      <c r="DTE506"/>
      <c r="DTF506"/>
      <c r="DTG506"/>
      <c r="DTH506"/>
      <c r="DTI506"/>
      <c r="DTJ506"/>
      <c r="DTK506"/>
      <c r="DTL506"/>
      <c r="DTM506"/>
      <c r="DTN506"/>
      <c r="DTO506"/>
      <c r="DTP506"/>
      <c r="DTQ506"/>
      <c r="DTR506"/>
      <c r="DTS506"/>
      <c r="DTT506"/>
      <c r="DTU506"/>
      <c r="DTV506"/>
      <c r="DTW506"/>
      <c r="DTX506"/>
      <c r="DTY506"/>
      <c r="DTZ506"/>
      <c r="DUA506"/>
      <c r="DUB506"/>
      <c r="DUC506"/>
      <c r="DUD506"/>
      <c r="DUE506"/>
      <c r="DUF506"/>
      <c r="DUG506"/>
      <c r="DUH506"/>
      <c r="DUI506"/>
      <c r="DUJ506"/>
      <c r="DUK506"/>
      <c r="DUL506"/>
      <c r="DUM506"/>
      <c r="DUN506"/>
      <c r="DUO506"/>
      <c r="DUP506"/>
      <c r="DUQ506"/>
      <c r="DUR506"/>
      <c r="DUS506"/>
      <c r="DUT506"/>
      <c r="DUU506"/>
      <c r="DUV506"/>
      <c r="DUW506"/>
      <c r="DUX506"/>
      <c r="DUY506"/>
      <c r="DUZ506"/>
      <c r="DVA506"/>
      <c r="DVB506"/>
      <c r="DVC506"/>
      <c r="DVD506"/>
      <c r="DVE506"/>
      <c r="DVF506"/>
      <c r="DVG506"/>
      <c r="DVH506"/>
      <c r="DVI506"/>
      <c r="DVJ506"/>
      <c r="DVK506"/>
      <c r="DVL506"/>
      <c r="DVM506"/>
      <c r="DVN506"/>
      <c r="DVO506"/>
      <c r="DVP506"/>
      <c r="DVQ506"/>
      <c r="DVR506"/>
      <c r="DVS506"/>
      <c r="DVT506"/>
      <c r="DVU506"/>
      <c r="DVV506"/>
      <c r="DVW506"/>
      <c r="DVX506"/>
      <c r="DVY506"/>
      <c r="DVZ506"/>
      <c r="DWA506"/>
      <c r="DWB506"/>
      <c r="DWC506"/>
      <c r="DWD506"/>
      <c r="DWE506"/>
      <c r="DWF506"/>
      <c r="DWG506"/>
      <c r="DWH506"/>
      <c r="DWI506"/>
      <c r="DWJ506"/>
      <c r="DWK506"/>
      <c r="DWL506"/>
      <c r="DWM506"/>
      <c r="DWN506"/>
      <c r="DWO506"/>
      <c r="DWP506"/>
      <c r="DWQ506"/>
      <c r="DWR506"/>
      <c r="DWS506"/>
      <c r="DWT506"/>
      <c r="DWU506"/>
      <c r="DWV506"/>
      <c r="DWW506"/>
      <c r="DWX506"/>
      <c r="DWY506"/>
      <c r="DWZ506"/>
      <c r="DXA506"/>
      <c r="DXB506"/>
      <c r="DXC506"/>
      <c r="DXD506"/>
      <c r="DXE506"/>
      <c r="DXF506"/>
      <c r="DXG506"/>
      <c r="DXH506"/>
      <c r="DXI506"/>
      <c r="DXJ506"/>
      <c r="DXK506"/>
      <c r="DXL506"/>
      <c r="DXM506"/>
      <c r="DXN506"/>
      <c r="DXO506"/>
      <c r="DXP506"/>
      <c r="DXQ506"/>
      <c r="DXR506"/>
      <c r="DXS506"/>
      <c r="DXT506"/>
      <c r="DXU506"/>
      <c r="DXV506"/>
      <c r="DXW506"/>
      <c r="DXX506"/>
      <c r="DXY506"/>
      <c r="DXZ506"/>
      <c r="DYA506"/>
      <c r="DYB506"/>
      <c r="DYC506"/>
      <c r="DYD506"/>
      <c r="DYE506"/>
      <c r="DYF506"/>
      <c r="DYG506"/>
      <c r="DYH506"/>
      <c r="DYI506"/>
      <c r="DYJ506"/>
      <c r="DYK506"/>
      <c r="DYL506"/>
      <c r="DYM506"/>
      <c r="DYN506"/>
      <c r="DYO506"/>
      <c r="DYP506"/>
      <c r="DYQ506"/>
      <c r="DYR506"/>
      <c r="DYS506"/>
      <c r="DYT506"/>
      <c r="DYU506"/>
      <c r="DYV506"/>
      <c r="DYW506"/>
      <c r="DYX506"/>
      <c r="DYY506"/>
      <c r="DYZ506"/>
      <c r="DZA506"/>
      <c r="DZB506"/>
      <c r="DZC506"/>
      <c r="DZD506"/>
      <c r="DZE506"/>
      <c r="DZF506"/>
      <c r="DZG506"/>
      <c r="DZH506"/>
      <c r="DZI506"/>
      <c r="DZJ506"/>
      <c r="DZK506"/>
      <c r="DZL506"/>
      <c r="DZM506"/>
      <c r="DZN506"/>
      <c r="DZO506"/>
      <c r="DZP506"/>
      <c r="DZQ506"/>
      <c r="DZR506"/>
      <c r="DZS506"/>
      <c r="DZT506"/>
      <c r="DZU506"/>
      <c r="DZV506"/>
      <c r="DZW506"/>
      <c r="DZX506"/>
      <c r="DZY506"/>
      <c r="DZZ506"/>
      <c r="EAA506"/>
      <c r="EAB506"/>
      <c r="EAC506"/>
      <c r="EAD506"/>
      <c r="EAE506"/>
      <c r="EAF506"/>
      <c r="EAG506"/>
      <c r="EAH506"/>
      <c r="EAI506"/>
      <c r="EAJ506"/>
      <c r="EAK506"/>
      <c r="EAL506"/>
      <c r="EAM506"/>
      <c r="EAN506"/>
      <c r="EAO506"/>
      <c r="EAP506"/>
      <c r="EAQ506"/>
      <c r="EAR506"/>
      <c r="EAS506"/>
      <c r="EAT506"/>
      <c r="EAU506"/>
      <c r="EAV506"/>
      <c r="EAW506"/>
      <c r="EAX506"/>
      <c r="EAY506"/>
      <c r="EAZ506"/>
      <c r="EBA506"/>
      <c r="EBB506"/>
      <c r="EBC506"/>
      <c r="EBD506"/>
      <c r="EBE506"/>
      <c r="EBF506"/>
      <c r="EBG506"/>
      <c r="EBH506"/>
      <c r="EBI506"/>
      <c r="EBJ506"/>
      <c r="EBK506"/>
      <c r="EBL506"/>
      <c r="EBM506"/>
      <c r="EBN506"/>
      <c r="EBO506"/>
      <c r="EBP506"/>
      <c r="EBQ506"/>
      <c r="EBR506"/>
      <c r="EBS506"/>
      <c r="EBT506"/>
      <c r="EBU506"/>
      <c r="EBV506"/>
      <c r="EBW506"/>
      <c r="EBX506"/>
      <c r="EBY506"/>
      <c r="EBZ506"/>
      <c r="ECA506"/>
      <c r="ECB506"/>
      <c r="ECC506"/>
      <c r="ECD506"/>
      <c r="ECE506"/>
      <c r="ECF506"/>
      <c r="ECG506"/>
      <c r="ECH506"/>
      <c r="ECI506"/>
      <c r="ECJ506"/>
      <c r="ECK506"/>
      <c r="ECL506"/>
      <c r="ECM506"/>
      <c r="ECN506"/>
      <c r="ECO506"/>
      <c r="ECP506"/>
      <c r="ECQ506"/>
      <c r="ECR506"/>
      <c r="ECS506"/>
      <c r="ECT506"/>
      <c r="ECU506"/>
      <c r="ECV506"/>
      <c r="ECW506"/>
      <c r="ECX506"/>
      <c r="ECY506"/>
      <c r="ECZ506"/>
      <c r="EDA506"/>
      <c r="EDB506"/>
      <c r="EDC506"/>
      <c r="EDD506"/>
      <c r="EDE506"/>
      <c r="EDF506"/>
      <c r="EDG506"/>
      <c r="EDH506"/>
      <c r="EDI506"/>
      <c r="EDJ506"/>
      <c r="EDK506"/>
      <c r="EDL506"/>
      <c r="EDM506"/>
      <c r="EDN506"/>
      <c r="EDO506"/>
      <c r="EDP506"/>
      <c r="EDQ506"/>
      <c r="EDR506"/>
      <c r="EDS506"/>
      <c r="EDT506"/>
      <c r="EDU506"/>
      <c r="EDV506"/>
      <c r="EDW506"/>
      <c r="EDX506"/>
      <c r="EDY506"/>
      <c r="EDZ506"/>
      <c r="EEA506"/>
      <c r="EEB506"/>
      <c r="EEC506"/>
      <c r="EED506"/>
      <c r="EEE506"/>
      <c r="EEF506"/>
      <c r="EEG506"/>
      <c r="EEH506"/>
      <c r="EEI506"/>
      <c r="EEJ506"/>
      <c r="EEK506"/>
      <c r="EEL506"/>
      <c r="EEM506"/>
      <c r="EEN506"/>
      <c r="EEO506"/>
      <c r="EEP506"/>
      <c r="EEQ506"/>
      <c r="EER506"/>
      <c r="EES506"/>
      <c r="EET506"/>
      <c r="EEU506"/>
      <c r="EEV506"/>
      <c r="EEW506"/>
      <c r="EEX506"/>
      <c r="EEY506"/>
      <c r="EEZ506"/>
      <c r="EFA506"/>
      <c r="EFB506"/>
      <c r="EFC506"/>
      <c r="EFD506"/>
      <c r="EFE506"/>
      <c r="EFF506"/>
      <c r="EFG506"/>
      <c r="EFH506"/>
      <c r="EFI506"/>
      <c r="EFJ506"/>
      <c r="EFK506"/>
      <c r="EFL506"/>
      <c r="EFM506"/>
      <c r="EFN506"/>
      <c r="EFO506"/>
      <c r="EFP506"/>
      <c r="EFQ506"/>
      <c r="EFR506"/>
      <c r="EFS506"/>
      <c r="EFT506"/>
      <c r="EFU506"/>
      <c r="EFV506"/>
      <c r="EFW506"/>
      <c r="EFX506"/>
      <c r="EFY506"/>
      <c r="EFZ506"/>
      <c r="EGA506"/>
      <c r="EGB506"/>
      <c r="EGC506"/>
      <c r="EGD506"/>
      <c r="EGE506"/>
      <c r="EGF506"/>
      <c r="EGG506"/>
      <c r="EGH506"/>
      <c r="EGI506"/>
      <c r="EGJ506"/>
      <c r="EGK506"/>
      <c r="EGL506"/>
      <c r="EGM506"/>
      <c r="EGN506"/>
      <c r="EGO506"/>
      <c r="EGP506"/>
      <c r="EGQ506"/>
      <c r="EGR506"/>
      <c r="EGS506"/>
      <c r="EGT506"/>
      <c r="EGU506"/>
      <c r="EGV506"/>
      <c r="EGW506"/>
      <c r="EGX506"/>
      <c r="EGY506"/>
      <c r="EGZ506"/>
      <c r="EHA506"/>
      <c r="EHB506"/>
      <c r="EHC506"/>
      <c r="EHD506"/>
      <c r="EHE506"/>
      <c r="EHF506"/>
      <c r="EHG506"/>
      <c r="EHH506"/>
      <c r="EHI506"/>
      <c r="EHJ506"/>
      <c r="EHK506"/>
      <c r="EHL506"/>
      <c r="EHM506"/>
      <c r="EHN506"/>
      <c r="EHO506"/>
      <c r="EHP506"/>
      <c r="EHQ506"/>
      <c r="EHR506"/>
      <c r="EHS506"/>
      <c r="EHT506"/>
      <c r="EHU506"/>
      <c r="EHV506"/>
      <c r="EHW506"/>
      <c r="EHX506"/>
      <c r="EHY506"/>
      <c r="EHZ506"/>
      <c r="EIA506"/>
      <c r="EIB506"/>
      <c r="EIC506"/>
      <c r="EID506"/>
      <c r="EIE506"/>
      <c r="EIF506"/>
      <c r="EIG506"/>
      <c r="EIH506"/>
      <c r="EII506"/>
      <c r="EIJ506"/>
      <c r="EIK506"/>
      <c r="EIL506"/>
      <c r="EIM506"/>
      <c r="EIN506"/>
      <c r="EIO506"/>
      <c r="EIP506"/>
      <c r="EIQ506"/>
      <c r="EIR506"/>
      <c r="EIS506"/>
      <c r="EIT506"/>
      <c r="EIU506"/>
      <c r="EIV506"/>
      <c r="EIW506"/>
      <c r="EIX506"/>
      <c r="EIY506"/>
      <c r="EIZ506"/>
      <c r="EJA506"/>
      <c r="EJB506"/>
      <c r="EJC506"/>
      <c r="EJD506"/>
      <c r="EJE506"/>
      <c r="EJF506"/>
      <c r="EJG506"/>
      <c r="EJH506"/>
      <c r="EJI506"/>
      <c r="EJJ506"/>
      <c r="EJK506"/>
      <c r="EJL506"/>
      <c r="EJM506"/>
      <c r="EJN506"/>
      <c r="EJO506"/>
      <c r="EJP506"/>
      <c r="EJQ506"/>
      <c r="EJR506"/>
      <c r="EJS506"/>
      <c r="EJT506"/>
      <c r="EJU506"/>
      <c r="EJV506"/>
      <c r="EJW506"/>
      <c r="EJX506"/>
      <c r="EJY506"/>
      <c r="EJZ506"/>
      <c r="EKA506"/>
      <c r="EKB506"/>
      <c r="EKC506"/>
      <c r="EKD506"/>
      <c r="EKE506"/>
      <c r="EKF506"/>
      <c r="EKG506"/>
      <c r="EKH506"/>
      <c r="EKI506"/>
      <c r="EKJ506"/>
      <c r="EKK506"/>
      <c r="EKL506"/>
      <c r="EKM506"/>
      <c r="EKN506"/>
      <c r="EKO506"/>
      <c r="EKP506"/>
      <c r="EKQ506"/>
      <c r="EKR506"/>
      <c r="EKS506"/>
      <c r="EKT506"/>
      <c r="EKU506"/>
      <c r="EKV506"/>
      <c r="EKW506"/>
      <c r="EKX506"/>
      <c r="EKY506"/>
      <c r="EKZ506"/>
      <c r="ELA506"/>
      <c r="ELB506"/>
      <c r="ELC506"/>
      <c r="ELD506"/>
      <c r="ELE506"/>
      <c r="ELF506"/>
      <c r="ELG506"/>
      <c r="ELH506"/>
      <c r="ELI506"/>
      <c r="ELJ506"/>
      <c r="ELK506"/>
      <c r="ELL506"/>
      <c r="ELM506"/>
      <c r="ELN506"/>
      <c r="ELO506"/>
      <c r="ELP506"/>
      <c r="ELQ506"/>
      <c r="ELR506"/>
      <c r="ELS506"/>
      <c r="ELT506"/>
      <c r="ELU506"/>
      <c r="ELV506"/>
      <c r="ELW506"/>
      <c r="ELX506"/>
      <c r="ELY506"/>
      <c r="ELZ506"/>
      <c r="EMA506"/>
      <c r="EMB506"/>
      <c r="EMC506"/>
      <c r="EMD506"/>
      <c r="EME506"/>
      <c r="EMF506"/>
      <c r="EMG506"/>
      <c r="EMH506"/>
      <c r="EMI506"/>
      <c r="EMJ506"/>
      <c r="EMK506"/>
      <c r="EML506"/>
      <c r="EMM506"/>
      <c r="EMN506"/>
      <c r="EMO506"/>
      <c r="EMP506"/>
      <c r="EMQ506"/>
      <c r="EMR506"/>
      <c r="EMS506"/>
      <c r="EMT506"/>
      <c r="EMU506"/>
      <c r="EMV506"/>
      <c r="EMW506"/>
      <c r="EMX506"/>
      <c r="EMY506"/>
      <c r="EMZ506"/>
      <c r="ENA506"/>
      <c r="ENB506"/>
      <c r="ENC506"/>
      <c r="END506"/>
      <c r="ENE506"/>
      <c r="ENF506"/>
      <c r="ENG506"/>
      <c r="ENH506"/>
      <c r="ENI506"/>
      <c r="ENJ506"/>
      <c r="ENK506"/>
      <c r="ENL506"/>
      <c r="ENM506"/>
      <c r="ENN506"/>
      <c r="ENO506"/>
      <c r="ENP506"/>
      <c r="ENQ506"/>
      <c r="ENR506"/>
      <c r="ENS506"/>
      <c r="ENT506"/>
      <c r="ENU506"/>
      <c r="ENV506"/>
      <c r="ENW506"/>
      <c r="ENX506"/>
      <c r="ENY506"/>
      <c r="ENZ506"/>
      <c r="EOA506"/>
      <c r="EOB506"/>
      <c r="EOC506"/>
      <c r="EOD506"/>
      <c r="EOE506"/>
      <c r="EOF506"/>
      <c r="EOG506"/>
      <c r="EOH506"/>
      <c r="EOI506"/>
      <c r="EOJ506"/>
      <c r="EOK506"/>
      <c r="EOL506"/>
      <c r="EOM506"/>
      <c r="EON506"/>
      <c r="EOO506"/>
      <c r="EOP506"/>
      <c r="EOQ506"/>
      <c r="EOR506"/>
      <c r="EOS506"/>
      <c r="EOT506"/>
      <c r="EOU506"/>
      <c r="EOV506"/>
      <c r="EOW506"/>
      <c r="EOX506"/>
      <c r="EOY506"/>
      <c r="EOZ506"/>
      <c r="EPA506"/>
      <c r="EPB506"/>
      <c r="EPC506"/>
      <c r="EPD506"/>
      <c r="EPE506"/>
      <c r="EPF506"/>
      <c r="EPG506"/>
      <c r="EPH506"/>
      <c r="EPI506"/>
      <c r="EPJ506"/>
      <c r="EPK506"/>
      <c r="EPL506"/>
      <c r="EPM506"/>
      <c r="EPN506"/>
      <c r="EPO506"/>
      <c r="EPP506"/>
      <c r="EPQ506"/>
      <c r="EPR506"/>
      <c r="EPS506"/>
      <c r="EPT506"/>
      <c r="EPU506"/>
      <c r="EPV506"/>
      <c r="EPW506"/>
      <c r="EPX506"/>
      <c r="EPY506"/>
      <c r="EPZ506"/>
      <c r="EQA506"/>
      <c r="EQB506"/>
      <c r="EQC506"/>
      <c r="EQD506"/>
      <c r="EQE506"/>
      <c r="EQF506"/>
      <c r="EQG506"/>
      <c r="EQH506"/>
      <c r="EQI506"/>
      <c r="EQJ506"/>
      <c r="EQK506"/>
      <c r="EQL506"/>
      <c r="EQM506"/>
      <c r="EQN506"/>
      <c r="EQO506"/>
      <c r="EQP506"/>
      <c r="EQQ506"/>
      <c r="EQR506"/>
      <c r="EQS506"/>
      <c r="EQT506"/>
      <c r="EQU506"/>
      <c r="EQV506"/>
      <c r="EQW506"/>
      <c r="EQX506"/>
      <c r="EQY506"/>
      <c r="EQZ506"/>
      <c r="ERA506"/>
      <c r="ERB506"/>
      <c r="ERC506"/>
      <c r="ERD506"/>
      <c r="ERE506"/>
      <c r="ERF506"/>
      <c r="ERG506"/>
      <c r="ERH506"/>
      <c r="ERI506"/>
      <c r="ERJ506"/>
      <c r="ERK506"/>
      <c r="ERL506"/>
      <c r="ERM506"/>
      <c r="ERN506"/>
      <c r="ERO506"/>
      <c r="ERP506"/>
      <c r="ERQ506"/>
      <c r="ERR506"/>
      <c r="ERS506"/>
      <c r="ERT506"/>
      <c r="ERU506"/>
      <c r="ERV506"/>
      <c r="ERW506"/>
      <c r="ERX506"/>
      <c r="ERY506"/>
      <c r="ERZ506"/>
      <c r="ESA506"/>
      <c r="ESB506"/>
      <c r="ESC506"/>
      <c r="ESD506"/>
      <c r="ESE506"/>
      <c r="ESF506"/>
      <c r="ESG506"/>
      <c r="ESH506"/>
      <c r="ESI506"/>
      <c r="ESJ506"/>
      <c r="ESK506"/>
      <c r="ESL506"/>
      <c r="ESM506"/>
      <c r="ESN506"/>
      <c r="ESO506"/>
      <c r="ESP506"/>
      <c r="ESQ506"/>
      <c r="ESR506"/>
      <c r="ESS506"/>
      <c r="EST506"/>
      <c r="ESU506"/>
      <c r="ESV506"/>
      <c r="ESW506"/>
      <c r="ESX506"/>
      <c r="ESY506"/>
      <c r="ESZ506"/>
      <c r="ETA506"/>
      <c r="ETB506"/>
      <c r="ETC506"/>
      <c r="ETD506"/>
      <c r="ETE506"/>
      <c r="ETF506"/>
      <c r="ETG506"/>
      <c r="ETH506"/>
      <c r="ETI506"/>
      <c r="ETJ506"/>
      <c r="ETK506"/>
      <c r="ETL506"/>
      <c r="ETM506"/>
      <c r="ETN506"/>
      <c r="ETO506"/>
      <c r="ETP506"/>
      <c r="ETQ506"/>
      <c r="ETR506"/>
      <c r="ETS506"/>
      <c r="ETT506"/>
      <c r="ETU506"/>
      <c r="ETV506"/>
      <c r="ETW506"/>
      <c r="ETX506"/>
      <c r="ETY506"/>
      <c r="ETZ506"/>
      <c r="EUA506"/>
      <c r="EUB506"/>
      <c r="EUC506"/>
      <c r="EUD506"/>
      <c r="EUE506"/>
      <c r="EUF506"/>
      <c r="EUG506"/>
      <c r="EUH506"/>
      <c r="EUI506"/>
      <c r="EUJ506"/>
      <c r="EUK506"/>
      <c r="EUL506"/>
      <c r="EUM506"/>
      <c r="EUN506"/>
      <c r="EUO506"/>
      <c r="EUP506"/>
      <c r="EUQ506"/>
      <c r="EUR506"/>
      <c r="EUS506"/>
      <c r="EUT506"/>
      <c r="EUU506"/>
      <c r="EUV506"/>
      <c r="EUW506"/>
      <c r="EUX506"/>
      <c r="EUY506"/>
      <c r="EUZ506"/>
      <c r="EVA506"/>
      <c r="EVB506"/>
      <c r="EVC506"/>
      <c r="EVD506"/>
      <c r="EVE506"/>
      <c r="EVF506"/>
      <c r="EVG506"/>
      <c r="EVH506"/>
      <c r="EVI506"/>
      <c r="EVJ506"/>
      <c r="EVK506"/>
      <c r="EVL506"/>
      <c r="EVM506"/>
      <c r="EVN506"/>
      <c r="EVO506"/>
      <c r="EVP506"/>
      <c r="EVQ506"/>
      <c r="EVR506"/>
      <c r="EVS506"/>
      <c r="EVT506"/>
      <c r="EVU506"/>
      <c r="EVV506"/>
      <c r="EVW506"/>
      <c r="EVX506"/>
      <c r="EVY506"/>
      <c r="EVZ506"/>
      <c r="EWA506"/>
      <c r="EWB506"/>
      <c r="EWC506"/>
      <c r="EWD506"/>
      <c r="EWE506"/>
      <c r="EWF506"/>
      <c r="EWG506"/>
      <c r="EWH506"/>
      <c r="EWI506"/>
      <c r="EWJ506"/>
      <c r="EWK506"/>
      <c r="EWL506"/>
      <c r="EWM506"/>
      <c r="EWN506"/>
      <c r="EWO506"/>
      <c r="EWP506"/>
      <c r="EWQ506"/>
      <c r="EWR506"/>
      <c r="EWS506"/>
      <c r="EWT506"/>
      <c r="EWU506"/>
      <c r="EWV506"/>
      <c r="EWW506"/>
      <c r="EWX506"/>
      <c r="EWY506"/>
      <c r="EWZ506"/>
      <c r="EXA506"/>
      <c r="EXB506"/>
      <c r="EXC506"/>
      <c r="EXD506"/>
      <c r="EXE506"/>
      <c r="EXF506"/>
      <c r="EXG506"/>
      <c r="EXH506"/>
      <c r="EXI506"/>
      <c r="EXJ506"/>
      <c r="EXK506"/>
      <c r="EXL506"/>
      <c r="EXM506"/>
      <c r="EXN506"/>
      <c r="EXO506"/>
      <c r="EXP506"/>
      <c r="EXQ506"/>
      <c r="EXR506"/>
      <c r="EXS506"/>
      <c r="EXT506"/>
      <c r="EXU506"/>
      <c r="EXV506"/>
      <c r="EXW506"/>
      <c r="EXX506"/>
      <c r="EXY506"/>
      <c r="EXZ506"/>
      <c r="EYA506"/>
      <c r="EYB506"/>
      <c r="EYC506"/>
      <c r="EYD506"/>
      <c r="EYE506"/>
      <c r="EYF506"/>
      <c r="EYG506"/>
      <c r="EYH506"/>
      <c r="EYI506"/>
      <c r="EYJ506"/>
      <c r="EYK506"/>
      <c r="EYL506"/>
      <c r="EYM506"/>
      <c r="EYN506"/>
      <c r="EYO506"/>
      <c r="EYP506"/>
      <c r="EYQ506"/>
      <c r="EYR506"/>
      <c r="EYS506"/>
      <c r="EYT506"/>
      <c r="EYU506"/>
      <c r="EYV506"/>
      <c r="EYW506"/>
      <c r="EYX506"/>
      <c r="EYY506"/>
      <c r="EYZ506"/>
      <c r="EZA506"/>
      <c r="EZB506"/>
      <c r="EZC506"/>
      <c r="EZD506"/>
      <c r="EZE506"/>
      <c r="EZF506"/>
      <c r="EZG506"/>
      <c r="EZH506"/>
      <c r="EZI506"/>
      <c r="EZJ506"/>
      <c r="EZK506"/>
      <c r="EZL506"/>
      <c r="EZM506"/>
      <c r="EZN506"/>
      <c r="EZO506"/>
      <c r="EZP506"/>
      <c r="EZQ506"/>
      <c r="EZR506"/>
      <c r="EZS506"/>
      <c r="EZT506"/>
      <c r="EZU506"/>
      <c r="EZV506"/>
      <c r="EZW506"/>
      <c r="EZX506"/>
      <c r="EZY506"/>
      <c r="EZZ506"/>
      <c r="FAA506"/>
      <c r="FAB506"/>
      <c r="FAC506"/>
      <c r="FAD506"/>
      <c r="FAE506"/>
      <c r="FAF506"/>
      <c r="FAG506"/>
      <c r="FAH506"/>
      <c r="FAI506"/>
      <c r="FAJ506"/>
      <c r="FAK506"/>
      <c r="FAL506"/>
      <c r="FAM506"/>
      <c r="FAN506"/>
      <c r="FAO506"/>
      <c r="FAP506"/>
      <c r="FAQ506"/>
      <c r="FAR506"/>
      <c r="FAS506"/>
      <c r="FAT506"/>
      <c r="FAU506"/>
      <c r="FAV506"/>
      <c r="FAW506"/>
      <c r="FAX506"/>
      <c r="FAY506"/>
      <c r="FAZ506"/>
      <c r="FBA506"/>
      <c r="FBB506"/>
      <c r="FBC506"/>
      <c r="FBD506"/>
      <c r="FBE506"/>
      <c r="FBF506"/>
      <c r="FBG506"/>
      <c r="FBH506"/>
      <c r="FBI506"/>
      <c r="FBJ506"/>
      <c r="FBK506"/>
      <c r="FBL506"/>
      <c r="FBM506"/>
      <c r="FBN506"/>
      <c r="FBO506"/>
      <c r="FBP506"/>
      <c r="FBQ506"/>
      <c r="FBR506"/>
      <c r="FBS506"/>
      <c r="FBT506"/>
      <c r="FBU506"/>
      <c r="FBV506"/>
      <c r="FBW506"/>
      <c r="FBX506"/>
      <c r="FBY506"/>
      <c r="FBZ506"/>
      <c r="FCA506"/>
      <c r="FCB506"/>
      <c r="FCC506"/>
      <c r="FCD506"/>
      <c r="FCE506"/>
      <c r="FCF506"/>
      <c r="FCG506"/>
      <c r="FCH506"/>
      <c r="FCI506"/>
      <c r="FCJ506"/>
      <c r="FCK506"/>
      <c r="FCL506"/>
      <c r="FCM506"/>
      <c r="FCN506"/>
      <c r="FCO506"/>
      <c r="FCP506"/>
      <c r="FCQ506"/>
      <c r="FCR506"/>
      <c r="FCS506"/>
      <c r="FCT506"/>
      <c r="FCU506"/>
      <c r="FCV506"/>
      <c r="FCW506"/>
      <c r="FCX506"/>
      <c r="FCY506"/>
      <c r="FCZ506"/>
      <c r="FDA506"/>
      <c r="FDB506"/>
      <c r="FDC506"/>
      <c r="FDD506"/>
      <c r="FDE506"/>
      <c r="FDF506"/>
      <c r="FDG506"/>
      <c r="FDH506"/>
      <c r="FDI506"/>
      <c r="FDJ506"/>
      <c r="FDK506"/>
      <c r="FDL506"/>
      <c r="FDM506"/>
      <c r="FDN506"/>
      <c r="FDO506"/>
      <c r="FDP506"/>
      <c r="FDQ506"/>
      <c r="FDR506"/>
      <c r="FDS506"/>
      <c r="FDT506"/>
      <c r="FDU506"/>
      <c r="FDV506"/>
      <c r="FDW506"/>
      <c r="FDX506"/>
      <c r="FDY506"/>
      <c r="FDZ506"/>
      <c r="FEA506"/>
      <c r="FEB506"/>
      <c r="FEC506"/>
      <c r="FED506"/>
      <c r="FEE506"/>
      <c r="FEF506"/>
      <c r="FEG506"/>
      <c r="FEH506"/>
      <c r="FEI506"/>
      <c r="FEJ506"/>
      <c r="FEK506"/>
      <c r="FEL506"/>
      <c r="FEM506"/>
      <c r="FEN506"/>
      <c r="FEO506"/>
      <c r="FEP506"/>
      <c r="FEQ506"/>
      <c r="FER506"/>
      <c r="FES506"/>
      <c r="FET506"/>
      <c r="FEU506"/>
      <c r="FEV506"/>
      <c r="FEW506"/>
      <c r="FEX506"/>
      <c r="FEY506"/>
      <c r="FEZ506"/>
      <c r="FFA506"/>
      <c r="FFB506"/>
      <c r="FFC506"/>
      <c r="FFD506"/>
      <c r="FFE506"/>
      <c r="FFF506"/>
      <c r="FFG506"/>
      <c r="FFH506"/>
      <c r="FFI506"/>
      <c r="FFJ506"/>
      <c r="FFK506"/>
      <c r="FFL506"/>
      <c r="FFM506"/>
      <c r="FFN506"/>
      <c r="FFO506"/>
      <c r="FFP506"/>
      <c r="FFQ506"/>
      <c r="FFR506"/>
      <c r="FFS506"/>
      <c r="FFT506"/>
      <c r="FFU506"/>
      <c r="FFV506"/>
      <c r="FFW506"/>
      <c r="FFX506"/>
      <c r="FFY506"/>
      <c r="FFZ506"/>
      <c r="FGA506"/>
      <c r="FGB506"/>
      <c r="FGC506"/>
      <c r="FGD506"/>
      <c r="FGE506"/>
      <c r="FGF506"/>
      <c r="FGG506"/>
      <c r="FGH506"/>
      <c r="FGI506"/>
      <c r="FGJ506"/>
      <c r="FGK506"/>
      <c r="FGL506"/>
      <c r="FGM506"/>
      <c r="FGN506"/>
      <c r="FGO506"/>
      <c r="FGP506"/>
      <c r="FGQ506"/>
      <c r="FGR506"/>
      <c r="FGS506"/>
      <c r="FGT506"/>
      <c r="FGU506"/>
      <c r="FGV506"/>
      <c r="FGW506"/>
      <c r="FGX506"/>
      <c r="FGY506"/>
      <c r="FGZ506"/>
      <c r="FHA506"/>
      <c r="FHB506"/>
      <c r="FHC506"/>
      <c r="FHD506"/>
      <c r="FHE506"/>
      <c r="FHF506"/>
      <c r="FHG506"/>
      <c r="FHH506"/>
      <c r="FHI506"/>
      <c r="FHJ506"/>
      <c r="FHK506"/>
      <c r="FHL506"/>
      <c r="FHM506"/>
      <c r="FHN506"/>
      <c r="FHO506"/>
      <c r="FHP506"/>
      <c r="FHQ506"/>
      <c r="FHR506"/>
      <c r="FHS506"/>
      <c r="FHT506"/>
      <c r="FHU506"/>
      <c r="FHV506"/>
      <c r="FHW506"/>
      <c r="FHX506"/>
      <c r="FHY506"/>
      <c r="FHZ506"/>
      <c r="FIA506"/>
      <c r="FIB506"/>
      <c r="FIC506"/>
      <c r="FID506"/>
      <c r="FIE506"/>
      <c r="FIF506"/>
      <c r="FIG506"/>
      <c r="FIH506"/>
      <c r="FII506"/>
      <c r="FIJ506"/>
      <c r="FIK506"/>
      <c r="FIL506"/>
      <c r="FIM506"/>
      <c r="FIN506"/>
      <c r="FIO506"/>
      <c r="FIP506"/>
      <c r="FIQ506"/>
      <c r="FIR506"/>
      <c r="FIS506"/>
      <c r="FIT506"/>
      <c r="FIU506"/>
      <c r="FIV506"/>
      <c r="FIW506"/>
      <c r="FIX506"/>
      <c r="FIY506"/>
      <c r="FIZ506"/>
      <c r="FJA506"/>
      <c r="FJB506"/>
      <c r="FJC506"/>
      <c r="FJD506"/>
      <c r="FJE506"/>
      <c r="FJF506"/>
      <c r="FJG506"/>
      <c r="FJH506"/>
      <c r="FJI506"/>
      <c r="FJJ506"/>
      <c r="FJK506"/>
      <c r="FJL506"/>
      <c r="FJM506"/>
      <c r="FJN506"/>
      <c r="FJO506"/>
      <c r="FJP506"/>
      <c r="FJQ506"/>
      <c r="FJR506"/>
      <c r="FJS506"/>
      <c r="FJT506"/>
      <c r="FJU506"/>
      <c r="FJV506"/>
      <c r="FJW506"/>
      <c r="FJX506"/>
      <c r="FJY506"/>
      <c r="FJZ506"/>
      <c r="FKA506"/>
      <c r="FKB506"/>
      <c r="FKC506"/>
      <c r="FKD506"/>
      <c r="FKE506"/>
      <c r="FKF506"/>
      <c r="FKG506"/>
      <c r="FKH506"/>
      <c r="FKI506"/>
      <c r="FKJ506"/>
      <c r="FKK506"/>
      <c r="FKL506"/>
      <c r="FKM506"/>
      <c r="FKN506"/>
      <c r="FKO506"/>
      <c r="FKP506"/>
      <c r="FKQ506"/>
      <c r="FKR506"/>
      <c r="FKS506"/>
      <c r="FKT506"/>
      <c r="FKU506"/>
      <c r="FKV506"/>
      <c r="FKW506"/>
      <c r="FKX506"/>
      <c r="FKY506"/>
      <c r="FKZ506"/>
      <c r="FLA506"/>
      <c r="FLB506"/>
      <c r="FLC506"/>
      <c r="FLD506"/>
      <c r="FLE506"/>
      <c r="FLF506"/>
      <c r="FLG506"/>
      <c r="FLH506"/>
      <c r="FLI506"/>
      <c r="FLJ506"/>
      <c r="FLK506"/>
      <c r="FLL506"/>
      <c r="FLM506"/>
      <c r="FLN506"/>
      <c r="FLO506"/>
      <c r="FLP506"/>
      <c r="FLQ506"/>
      <c r="FLR506"/>
      <c r="FLS506"/>
      <c r="FLT506"/>
      <c r="FLU506"/>
      <c r="FLV506"/>
      <c r="FLW506"/>
      <c r="FLX506"/>
      <c r="FLY506"/>
      <c r="FLZ506"/>
      <c r="FMA506"/>
      <c r="FMB506"/>
      <c r="FMC506"/>
      <c r="FMD506"/>
      <c r="FME506"/>
      <c r="FMF506"/>
      <c r="FMG506"/>
      <c r="FMH506"/>
      <c r="FMI506"/>
      <c r="FMJ506"/>
      <c r="FMK506"/>
      <c r="FML506"/>
      <c r="FMM506"/>
      <c r="FMN506"/>
      <c r="FMO506"/>
      <c r="FMP506"/>
      <c r="FMQ506"/>
      <c r="FMR506"/>
      <c r="FMS506"/>
      <c r="FMT506"/>
      <c r="FMU506"/>
      <c r="FMV506"/>
      <c r="FMW506"/>
      <c r="FMX506"/>
      <c r="FMY506"/>
      <c r="FMZ506"/>
      <c r="FNA506"/>
      <c r="FNB506"/>
      <c r="FNC506"/>
      <c r="FND506"/>
      <c r="FNE506"/>
      <c r="FNF506"/>
      <c r="FNG506"/>
      <c r="FNH506"/>
      <c r="FNI506"/>
      <c r="FNJ506"/>
      <c r="FNK506"/>
      <c r="FNL506"/>
      <c r="FNM506"/>
      <c r="FNN506"/>
      <c r="FNO506"/>
      <c r="FNP506"/>
      <c r="FNQ506"/>
      <c r="FNR506"/>
      <c r="FNS506"/>
      <c r="FNT506"/>
      <c r="FNU506"/>
      <c r="FNV506"/>
      <c r="FNW506"/>
      <c r="FNX506"/>
      <c r="FNY506"/>
      <c r="FNZ506"/>
      <c r="FOA506"/>
      <c r="FOB506"/>
      <c r="FOC506"/>
      <c r="FOD506"/>
      <c r="FOE506"/>
      <c r="FOF506"/>
      <c r="FOG506"/>
      <c r="FOH506"/>
      <c r="FOI506"/>
      <c r="FOJ506"/>
      <c r="FOK506"/>
      <c r="FOL506"/>
      <c r="FOM506"/>
      <c r="FON506"/>
      <c r="FOO506"/>
      <c r="FOP506"/>
      <c r="FOQ506"/>
      <c r="FOR506"/>
      <c r="FOS506"/>
      <c r="FOT506"/>
      <c r="FOU506"/>
      <c r="FOV506"/>
      <c r="FOW506"/>
      <c r="FOX506"/>
      <c r="FOY506"/>
      <c r="FOZ506"/>
      <c r="FPA506"/>
      <c r="FPB506"/>
      <c r="FPC506"/>
      <c r="FPD506"/>
      <c r="FPE506"/>
      <c r="FPF506"/>
      <c r="FPG506"/>
      <c r="FPH506"/>
      <c r="FPI506"/>
      <c r="FPJ506"/>
      <c r="FPK506"/>
      <c r="FPL506"/>
      <c r="FPM506"/>
      <c r="FPN506"/>
      <c r="FPO506"/>
      <c r="FPP506"/>
      <c r="FPQ506"/>
      <c r="FPR506"/>
      <c r="FPS506"/>
      <c r="FPT506"/>
      <c r="FPU506"/>
      <c r="FPV506"/>
      <c r="FPW506"/>
      <c r="FPX506"/>
      <c r="FPY506"/>
      <c r="FPZ506"/>
      <c r="FQA506"/>
      <c r="FQB506"/>
      <c r="FQC506"/>
      <c r="FQD506"/>
      <c r="FQE506"/>
      <c r="FQF506"/>
      <c r="FQG506"/>
      <c r="FQH506"/>
      <c r="FQI506"/>
      <c r="FQJ506"/>
      <c r="FQK506"/>
      <c r="FQL506"/>
      <c r="FQM506"/>
      <c r="FQN506"/>
      <c r="FQO506"/>
      <c r="FQP506"/>
      <c r="FQQ506"/>
      <c r="FQR506"/>
      <c r="FQS506"/>
      <c r="FQT506"/>
      <c r="FQU506"/>
      <c r="FQV506"/>
      <c r="FQW506"/>
      <c r="FQX506"/>
      <c r="FQY506"/>
      <c r="FQZ506"/>
      <c r="FRA506"/>
      <c r="FRB506"/>
      <c r="FRC506"/>
      <c r="FRD506"/>
      <c r="FRE506"/>
      <c r="FRF506"/>
      <c r="FRG506"/>
      <c r="FRH506"/>
      <c r="FRI506"/>
      <c r="FRJ506"/>
      <c r="FRK506"/>
      <c r="FRL506"/>
      <c r="FRM506"/>
      <c r="FRN506"/>
      <c r="FRO506"/>
      <c r="FRP506"/>
      <c r="FRQ506"/>
      <c r="FRR506"/>
      <c r="FRS506"/>
      <c r="FRT506"/>
      <c r="FRU506"/>
      <c r="FRV506"/>
      <c r="FRW506"/>
      <c r="FRX506"/>
      <c r="FRY506"/>
      <c r="FRZ506"/>
      <c r="FSA506"/>
      <c r="FSB506"/>
      <c r="FSC506"/>
      <c r="FSD506"/>
      <c r="FSE506"/>
      <c r="FSF506"/>
      <c r="FSG506"/>
      <c r="FSH506"/>
      <c r="FSI506"/>
      <c r="FSJ506"/>
      <c r="FSK506"/>
      <c r="FSL506"/>
      <c r="FSM506"/>
      <c r="FSN506"/>
      <c r="FSO506"/>
      <c r="FSP506"/>
      <c r="FSQ506"/>
      <c r="FSR506"/>
      <c r="FSS506"/>
      <c r="FST506"/>
      <c r="FSU506"/>
      <c r="FSV506"/>
      <c r="FSW506"/>
      <c r="FSX506"/>
      <c r="FSY506"/>
      <c r="FSZ506"/>
      <c r="FTA506"/>
      <c r="FTB506"/>
      <c r="FTC506"/>
      <c r="FTD506"/>
      <c r="FTE506"/>
      <c r="FTF506"/>
      <c r="FTG506"/>
      <c r="FTH506"/>
      <c r="FTI506"/>
      <c r="FTJ506"/>
      <c r="FTK506"/>
      <c r="FTL506"/>
      <c r="FTM506"/>
      <c r="FTN506"/>
      <c r="FTO506"/>
      <c r="FTP506"/>
      <c r="FTQ506"/>
      <c r="FTR506"/>
      <c r="FTS506"/>
      <c r="FTT506"/>
      <c r="FTU506"/>
      <c r="FTV506"/>
      <c r="FTW506"/>
      <c r="FTX506"/>
      <c r="FTY506"/>
      <c r="FTZ506"/>
      <c r="FUA506"/>
      <c r="FUB506"/>
      <c r="FUC506"/>
      <c r="FUD506"/>
      <c r="FUE506"/>
      <c r="FUF506"/>
      <c r="FUG506"/>
      <c r="FUH506"/>
      <c r="FUI506"/>
      <c r="FUJ506"/>
      <c r="FUK506"/>
      <c r="FUL506"/>
      <c r="FUM506"/>
      <c r="FUN506"/>
      <c r="FUO506"/>
      <c r="FUP506"/>
      <c r="FUQ506"/>
      <c r="FUR506"/>
      <c r="FUS506"/>
      <c r="FUT506"/>
      <c r="FUU506"/>
      <c r="FUV506"/>
      <c r="FUW506"/>
      <c r="FUX506"/>
      <c r="FUY506"/>
      <c r="FUZ506"/>
      <c r="FVA506"/>
      <c r="FVB506"/>
      <c r="FVC506"/>
      <c r="FVD506"/>
      <c r="FVE506"/>
      <c r="FVF506"/>
      <c r="FVG506"/>
      <c r="FVH506"/>
      <c r="FVI506"/>
      <c r="FVJ506"/>
      <c r="FVK506"/>
      <c r="FVL506"/>
      <c r="FVM506"/>
      <c r="FVN506"/>
      <c r="FVO506"/>
      <c r="FVP506"/>
      <c r="FVQ506"/>
      <c r="FVR506"/>
      <c r="FVS506"/>
      <c r="FVT506"/>
      <c r="FVU506"/>
      <c r="FVV506"/>
      <c r="FVW506"/>
      <c r="FVX506"/>
      <c r="FVY506"/>
      <c r="FVZ506"/>
      <c r="FWA506"/>
      <c r="FWB506"/>
      <c r="FWC506"/>
      <c r="FWD506"/>
      <c r="FWE506"/>
      <c r="FWF506"/>
      <c r="FWG506"/>
      <c r="FWH506"/>
      <c r="FWI506"/>
      <c r="FWJ506"/>
      <c r="FWK506"/>
      <c r="FWL506"/>
      <c r="FWM506"/>
      <c r="FWN506"/>
      <c r="FWO506"/>
      <c r="FWP506"/>
      <c r="FWQ506"/>
      <c r="FWR506"/>
      <c r="FWS506"/>
      <c r="FWT506"/>
      <c r="FWU506"/>
      <c r="FWV506"/>
      <c r="FWW506"/>
      <c r="FWX506"/>
      <c r="FWY506"/>
      <c r="FWZ506"/>
      <c r="FXA506"/>
      <c r="FXB506"/>
      <c r="FXC506"/>
      <c r="FXD506"/>
      <c r="FXE506"/>
      <c r="FXF506"/>
      <c r="FXG506"/>
      <c r="FXH506"/>
      <c r="FXI506"/>
      <c r="FXJ506"/>
      <c r="FXK506"/>
      <c r="FXL506"/>
      <c r="FXM506"/>
      <c r="FXN506"/>
      <c r="FXO506"/>
      <c r="FXP506"/>
      <c r="FXQ506"/>
      <c r="FXR506"/>
      <c r="FXS506"/>
      <c r="FXT506"/>
      <c r="FXU506"/>
      <c r="FXV506"/>
      <c r="FXW506"/>
      <c r="FXX506"/>
      <c r="FXY506"/>
      <c r="FXZ506"/>
      <c r="FYA506"/>
      <c r="FYB506"/>
      <c r="FYC506"/>
      <c r="FYD506"/>
      <c r="FYE506"/>
      <c r="FYF506"/>
      <c r="FYG506"/>
      <c r="FYH506"/>
      <c r="FYI506"/>
      <c r="FYJ506"/>
      <c r="FYK506"/>
      <c r="FYL506"/>
      <c r="FYM506"/>
      <c r="FYN506"/>
      <c r="FYO506"/>
      <c r="FYP506"/>
      <c r="FYQ506"/>
      <c r="FYR506"/>
      <c r="FYS506"/>
      <c r="FYT506"/>
      <c r="FYU506"/>
      <c r="FYV506"/>
      <c r="FYW506"/>
      <c r="FYX506"/>
      <c r="FYY506"/>
      <c r="FYZ506"/>
      <c r="FZA506"/>
      <c r="FZB506"/>
      <c r="FZC506"/>
      <c r="FZD506"/>
      <c r="FZE506"/>
      <c r="FZF506"/>
      <c r="FZG506"/>
      <c r="FZH506"/>
      <c r="FZI506"/>
      <c r="FZJ506"/>
      <c r="FZK506"/>
      <c r="FZL506"/>
      <c r="FZM506"/>
      <c r="FZN506"/>
      <c r="FZO506"/>
      <c r="FZP506"/>
      <c r="FZQ506"/>
      <c r="FZR506"/>
      <c r="FZS506"/>
      <c r="FZT506"/>
      <c r="FZU506"/>
      <c r="FZV506"/>
      <c r="FZW506"/>
      <c r="FZX506"/>
      <c r="FZY506"/>
      <c r="FZZ506"/>
      <c r="GAA506"/>
      <c r="GAB506"/>
      <c r="GAC506"/>
      <c r="GAD506"/>
      <c r="GAE506"/>
      <c r="GAF506"/>
      <c r="GAG506"/>
      <c r="GAH506"/>
      <c r="GAI506"/>
      <c r="GAJ506"/>
      <c r="GAK506"/>
      <c r="GAL506"/>
      <c r="GAM506"/>
      <c r="GAN506"/>
      <c r="GAO506"/>
      <c r="GAP506"/>
      <c r="GAQ506"/>
      <c r="GAR506"/>
      <c r="GAS506"/>
      <c r="GAT506"/>
      <c r="GAU506"/>
      <c r="GAV506"/>
      <c r="GAW506"/>
      <c r="GAX506"/>
      <c r="GAY506"/>
      <c r="GAZ506"/>
      <c r="GBA506"/>
      <c r="GBB506"/>
      <c r="GBC506"/>
      <c r="GBD506"/>
      <c r="GBE506"/>
      <c r="GBF506"/>
      <c r="GBG506"/>
      <c r="GBH506"/>
      <c r="GBI506"/>
      <c r="GBJ506"/>
      <c r="GBK506"/>
      <c r="GBL506"/>
      <c r="GBM506"/>
      <c r="GBN506"/>
      <c r="GBO506"/>
      <c r="GBP506"/>
      <c r="GBQ506"/>
      <c r="GBR506"/>
      <c r="GBS506"/>
      <c r="GBT506"/>
      <c r="GBU506"/>
      <c r="GBV506"/>
      <c r="GBW506"/>
      <c r="GBX506"/>
      <c r="GBY506"/>
      <c r="GBZ506"/>
      <c r="GCA506"/>
      <c r="GCB506"/>
      <c r="GCC506"/>
      <c r="GCD506"/>
      <c r="GCE506"/>
      <c r="GCF506"/>
      <c r="GCG506"/>
      <c r="GCH506"/>
      <c r="GCI506"/>
      <c r="GCJ506"/>
      <c r="GCK506"/>
      <c r="GCL506"/>
      <c r="GCM506"/>
      <c r="GCN506"/>
      <c r="GCO506"/>
      <c r="GCP506"/>
      <c r="GCQ506"/>
      <c r="GCR506"/>
      <c r="GCS506"/>
      <c r="GCT506"/>
      <c r="GCU506"/>
      <c r="GCV506"/>
      <c r="GCW506"/>
      <c r="GCX506"/>
      <c r="GCY506"/>
      <c r="GCZ506"/>
      <c r="GDA506"/>
      <c r="GDB506"/>
      <c r="GDC506"/>
      <c r="GDD506"/>
      <c r="GDE506"/>
      <c r="GDF506"/>
      <c r="GDG506"/>
      <c r="GDH506"/>
      <c r="GDI506"/>
      <c r="GDJ506"/>
      <c r="GDK506"/>
      <c r="GDL506"/>
      <c r="GDM506"/>
      <c r="GDN506"/>
      <c r="GDO506"/>
      <c r="GDP506"/>
      <c r="GDQ506"/>
      <c r="GDR506"/>
      <c r="GDS506"/>
      <c r="GDT506"/>
      <c r="GDU506"/>
      <c r="GDV506"/>
      <c r="GDW506"/>
      <c r="GDX506"/>
      <c r="GDY506"/>
      <c r="GDZ506"/>
      <c r="GEA506"/>
      <c r="GEB506"/>
      <c r="GEC506"/>
      <c r="GED506"/>
      <c r="GEE506"/>
      <c r="GEF506"/>
      <c r="GEG506"/>
      <c r="GEH506"/>
      <c r="GEI506"/>
      <c r="GEJ506"/>
      <c r="GEK506"/>
      <c r="GEL506"/>
      <c r="GEM506"/>
      <c r="GEN506"/>
      <c r="GEO506"/>
      <c r="GEP506"/>
      <c r="GEQ506"/>
      <c r="GER506"/>
      <c r="GES506"/>
      <c r="GET506"/>
      <c r="GEU506"/>
      <c r="GEV506"/>
      <c r="GEW506"/>
      <c r="GEX506"/>
      <c r="GEY506"/>
      <c r="GEZ506"/>
      <c r="GFA506"/>
      <c r="GFB506"/>
      <c r="GFC506"/>
      <c r="GFD506"/>
      <c r="GFE506"/>
      <c r="GFF506"/>
      <c r="GFG506"/>
      <c r="GFH506"/>
      <c r="GFI506"/>
      <c r="GFJ506"/>
      <c r="GFK506"/>
      <c r="GFL506"/>
      <c r="GFM506"/>
      <c r="GFN506"/>
      <c r="GFO506"/>
      <c r="GFP506"/>
      <c r="GFQ506"/>
      <c r="GFR506"/>
      <c r="GFS506"/>
      <c r="GFT506"/>
      <c r="GFU506"/>
      <c r="GFV506"/>
      <c r="GFW506"/>
      <c r="GFX506"/>
      <c r="GFY506"/>
      <c r="GFZ506"/>
      <c r="GGA506"/>
      <c r="GGB506"/>
      <c r="GGC506"/>
      <c r="GGD506"/>
      <c r="GGE506"/>
      <c r="GGF506"/>
      <c r="GGG506"/>
      <c r="GGH506"/>
      <c r="GGI506"/>
      <c r="GGJ506"/>
      <c r="GGK506"/>
      <c r="GGL506"/>
      <c r="GGM506"/>
      <c r="GGN506"/>
      <c r="GGO506"/>
      <c r="GGP506"/>
      <c r="GGQ506"/>
      <c r="GGR506"/>
      <c r="GGS506"/>
      <c r="GGT506"/>
      <c r="GGU506"/>
      <c r="GGV506"/>
      <c r="GGW506"/>
      <c r="GGX506"/>
      <c r="GGY506"/>
      <c r="GGZ506"/>
      <c r="GHA506"/>
      <c r="GHB506"/>
      <c r="GHC506"/>
      <c r="GHD506"/>
      <c r="GHE506"/>
      <c r="GHF506"/>
      <c r="GHG506"/>
      <c r="GHH506"/>
      <c r="GHI506"/>
      <c r="GHJ506"/>
      <c r="GHK506"/>
      <c r="GHL506"/>
      <c r="GHM506"/>
      <c r="GHN506"/>
      <c r="GHO506"/>
      <c r="GHP506"/>
      <c r="GHQ506"/>
      <c r="GHR506"/>
      <c r="GHS506"/>
      <c r="GHT506"/>
      <c r="GHU506"/>
      <c r="GHV506"/>
      <c r="GHW506"/>
      <c r="GHX506"/>
      <c r="GHY506"/>
      <c r="GHZ506"/>
      <c r="GIA506"/>
      <c r="GIB506"/>
      <c r="GIC506"/>
      <c r="GID506"/>
      <c r="GIE506"/>
      <c r="GIF506"/>
      <c r="GIG506"/>
      <c r="GIH506"/>
      <c r="GII506"/>
      <c r="GIJ506"/>
      <c r="GIK506"/>
      <c r="GIL506"/>
      <c r="GIM506"/>
      <c r="GIN506"/>
      <c r="GIO506"/>
      <c r="GIP506"/>
      <c r="GIQ506"/>
      <c r="GIR506"/>
      <c r="GIS506"/>
      <c r="GIT506"/>
      <c r="GIU506"/>
      <c r="GIV506"/>
      <c r="GIW506"/>
      <c r="GIX506"/>
      <c r="GIY506"/>
      <c r="GIZ506"/>
      <c r="GJA506"/>
      <c r="GJB506"/>
      <c r="GJC506"/>
      <c r="GJD506"/>
      <c r="GJE506"/>
      <c r="GJF506"/>
      <c r="GJG506"/>
      <c r="GJH506"/>
      <c r="GJI506"/>
      <c r="GJJ506"/>
      <c r="GJK506"/>
      <c r="GJL506"/>
      <c r="GJM506"/>
      <c r="GJN506"/>
      <c r="GJO506"/>
      <c r="GJP506"/>
      <c r="GJQ506"/>
      <c r="GJR506"/>
      <c r="GJS506"/>
      <c r="GJT506"/>
      <c r="GJU506"/>
      <c r="GJV506"/>
      <c r="GJW506"/>
      <c r="GJX506"/>
      <c r="GJY506"/>
      <c r="GJZ506"/>
      <c r="GKA506"/>
      <c r="GKB506"/>
      <c r="GKC506"/>
      <c r="GKD506"/>
      <c r="GKE506"/>
      <c r="GKF506"/>
      <c r="GKG506"/>
      <c r="GKH506"/>
      <c r="GKI506"/>
      <c r="GKJ506"/>
      <c r="GKK506"/>
      <c r="GKL506"/>
      <c r="GKM506"/>
      <c r="GKN506"/>
      <c r="GKO506"/>
      <c r="GKP506"/>
      <c r="GKQ506"/>
      <c r="GKR506"/>
      <c r="GKS506"/>
      <c r="GKT506"/>
      <c r="GKU506"/>
      <c r="GKV506"/>
      <c r="GKW506"/>
      <c r="GKX506"/>
      <c r="GKY506"/>
      <c r="GKZ506"/>
      <c r="GLA506"/>
      <c r="GLB506"/>
      <c r="GLC506"/>
      <c r="GLD506"/>
      <c r="GLE506"/>
      <c r="GLF506"/>
      <c r="GLG506"/>
      <c r="GLH506"/>
      <c r="GLI506"/>
      <c r="GLJ506"/>
      <c r="GLK506"/>
      <c r="GLL506"/>
      <c r="GLM506"/>
      <c r="GLN506"/>
      <c r="GLO506"/>
      <c r="GLP506"/>
      <c r="GLQ506"/>
      <c r="GLR506"/>
      <c r="GLS506"/>
      <c r="GLT506"/>
      <c r="GLU506"/>
      <c r="GLV506"/>
      <c r="GLW506"/>
      <c r="GLX506"/>
      <c r="GLY506"/>
      <c r="GLZ506"/>
      <c r="GMA506"/>
      <c r="GMB506"/>
      <c r="GMC506"/>
      <c r="GMD506"/>
      <c r="GME506"/>
      <c r="GMF506"/>
      <c r="GMG506"/>
      <c r="GMH506"/>
      <c r="GMI506"/>
      <c r="GMJ506"/>
      <c r="GMK506"/>
      <c r="GML506"/>
      <c r="GMM506"/>
      <c r="GMN506"/>
      <c r="GMO506"/>
      <c r="GMP506"/>
      <c r="GMQ506"/>
      <c r="GMR506"/>
      <c r="GMS506"/>
      <c r="GMT506"/>
      <c r="GMU506"/>
      <c r="GMV506"/>
      <c r="GMW506"/>
      <c r="GMX506"/>
      <c r="GMY506"/>
      <c r="GMZ506"/>
      <c r="GNA506"/>
      <c r="GNB506"/>
      <c r="GNC506"/>
      <c r="GND506"/>
      <c r="GNE506"/>
      <c r="GNF506"/>
      <c r="GNG506"/>
      <c r="GNH506"/>
      <c r="GNI506"/>
      <c r="GNJ506"/>
      <c r="GNK506"/>
      <c r="GNL506"/>
      <c r="GNM506"/>
      <c r="GNN506"/>
      <c r="GNO506"/>
      <c r="GNP506"/>
      <c r="GNQ506"/>
      <c r="GNR506"/>
      <c r="GNS506"/>
      <c r="GNT506"/>
      <c r="GNU506"/>
      <c r="GNV506"/>
      <c r="GNW506"/>
      <c r="GNX506"/>
      <c r="GNY506"/>
      <c r="GNZ506"/>
      <c r="GOA506"/>
      <c r="GOB506"/>
      <c r="GOC506"/>
      <c r="GOD506"/>
      <c r="GOE506"/>
      <c r="GOF506"/>
      <c r="GOG506"/>
      <c r="GOH506"/>
      <c r="GOI506"/>
      <c r="GOJ506"/>
      <c r="GOK506"/>
      <c r="GOL506"/>
      <c r="GOM506"/>
      <c r="GON506"/>
      <c r="GOO506"/>
      <c r="GOP506"/>
      <c r="GOQ506"/>
      <c r="GOR506"/>
      <c r="GOS506"/>
      <c r="GOT506"/>
      <c r="GOU506"/>
      <c r="GOV506"/>
      <c r="GOW506"/>
      <c r="GOX506"/>
      <c r="GOY506"/>
      <c r="GOZ506"/>
      <c r="GPA506"/>
      <c r="GPB506"/>
      <c r="GPC506"/>
      <c r="GPD506"/>
      <c r="GPE506"/>
      <c r="GPF506"/>
      <c r="GPG506"/>
      <c r="GPH506"/>
      <c r="GPI506"/>
      <c r="GPJ506"/>
      <c r="GPK506"/>
      <c r="GPL506"/>
      <c r="GPM506"/>
      <c r="GPN506"/>
      <c r="GPO506"/>
      <c r="GPP506"/>
      <c r="GPQ506"/>
      <c r="GPR506"/>
      <c r="GPS506"/>
      <c r="GPT506"/>
      <c r="GPU506"/>
      <c r="GPV506"/>
      <c r="GPW506"/>
      <c r="GPX506"/>
      <c r="GPY506"/>
      <c r="GPZ506"/>
      <c r="GQA506"/>
      <c r="GQB506"/>
      <c r="GQC506"/>
      <c r="GQD506"/>
      <c r="GQE506"/>
      <c r="GQF506"/>
      <c r="GQG506"/>
      <c r="GQH506"/>
      <c r="GQI506"/>
      <c r="GQJ506"/>
      <c r="GQK506"/>
      <c r="GQL506"/>
      <c r="GQM506"/>
      <c r="GQN506"/>
      <c r="GQO506"/>
      <c r="GQP506"/>
      <c r="GQQ506"/>
      <c r="GQR506"/>
      <c r="GQS506"/>
      <c r="GQT506"/>
      <c r="GQU506"/>
      <c r="GQV506"/>
      <c r="GQW506"/>
      <c r="GQX506"/>
      <c r="GQY506"/>
      <c r="GQZ506"/>
      <c r="GRA506"/>
      <c r="GRB506"/>
      <c r="GRC506"/>
      <c r="GRD506"/>
      <c r="GRE506"/>
      <c r="GRF506"/>
      <c r="GRG506"/>
      <c r="GRH506"/>
      <c r="GRI506"/>
      <c r="GRJ506"/>
      <c r="GRK506"/>
      <c r="GRL506"/>
      <c r="GRM506"/>
      <c r="GRN506"/>
      <c r="GRO506"/>
      <c r="GRP506"/>
      <c r="GRQ506"/>
      <c r="GRR506"/>
      <c r="GRS506"/>
      <c r="GRT506"/>
      <c r="GRU506"/>
      <c r="GRV506"/>
      <c r="GRW506"/>
      <c r="GRX506"/>
      <c r="GRY506"/>
      <c r="GRZ506"/>
      <c r="GSA506"/>
      <c r="GSB506"/>
      <c r="GSC506"/>
      <c r="GSD506"/>
      <c r="GSE506"/>
      <c r="GSF506"/>
      <c r="GSG506"/>
      <c r="GSH506"/>
      <c r="GSI506"/>
      <c r="GSJ506"/>
      <c r="GSK506"/>
      <c r="GSL506"/>
      <c r="GSM506"/>
      <c r="GSN506"/>
      <c r="GSO506"/>
      <c r="GSP506"/>
      <c r="GSQ506"/>
      <c r="GSR506"/>
      <c r="GSS506"/>
      <c r="GST506"/>
      <c r="GSU506"/>
      <c r="GSV506"/>
      <c r="GSW506"/>
      <c r="GSX506"/>
      <c r="GSY506"/>
      <c r="GSZ506"/>
      <c r="GTA506"/>
      <c r="GTB506"/>
      <c r="GTC506"/>
      <c r="GTD506"/>
      <c r="GTE506"/>
      <c r="GTF506"/>
      <c r="GTG506"/>
      <c r="GTH506"/>
      <c r="GTI506"/>
      <c r="GTJ506"/>
      <c r="GTK506"/>
      <c r="GTL506"/>
      <c r="GTM506"/>
      <c r="GTN506"/>
      <c r="GTO506"/>
      <c r="GTP506"/>
      <c r="GTQ506"/>
      <c r="GTR506"/>
      <c r="GTS506"/>
      <c r="GTT506"/>
      <c r="GTU506"/>
      <c r="GTV506"/>
      <c r="GTW506"/>
      <c r="GTX506"/>
      <c r="GTY506"/>
      <c r="GTZ506"/>
      <c r="GUA506"/>
      <c r="GUB506"/>
      <c r="GUC506"/>
      <c r="GUD506"/>
      <c r="GUE506"/>
      <c r="GUF506"/>
      <c r="GUG506"/>
      <c r="GUH506"/>
      <c r="GUI506"/>
      <c r="GUJ506"/>
      <c r="GUK506"/>
      <c r="GUL506"/>
      <c r="GUM506"/>
      <c r="GUN506"/>
      <c r="GUO506"/>
      <c r="GUP506"/>
      <c r="GUQ506"/>
      <c r="GUR506"/>
      <c r="GUS506"/>
      <c r="GUT506"/>
      <c r="GUU506"/>
      <c r="GUV506"/>
      <c r="GUW506"/>
      <c r="GUX506"/>
      <c r="GUY506"/>
      <c r="GUZ506"/>
      <c r="GVA506"/>
      <c r="GVB506"/>
      <c r="GVC506"/>
      <c r="GVD506"/>
      <c r="GVE506"/>
      <c r="GVF506"/>
      <c r="GVG506"/>
      <c r="GVH506"/>
      <c r="GVI506"/>
      <c r="GVJ506"/>
      <c r="GVK506"/>
      <c r="GVL506"/>
      <c r="GVM506"/>
      <c r="GVN506"/>
      <c r="GVO506"/>
      <c r="GVP506"/>
      <c r="GVQ506"/>
      <c r="GVR506"/>
      <c r="GVS506"/>
      <c r="GVT506"/>
      <c r="GVU506"/>
      <c r="GVV506"/>
      <c r="GVW506"/>
      <c r="GVX506"/>
      <c r="GVY506"/>
      <c r="GVZ506"/>
      <c r="GWA506"/>
      <c r="GWB506"/>
      <c r="GWC506"/>
      <c r="GWD506"/>
      <c r="GWE506"/>
      <c r="GWF506"/>
      <c r="GWG506"/>
      <c r="GWH506"/>
      <c r="GWI506"/>
      <c r="GWJ506"/>
      <c r="GWK506"/>
      <c r="GWL506"/>
      <c r="GWM506"/>
      <c r="GWN506"/>
      <c r="GWO506"/>
      <c r="GWP506"/>
      <c r="GWQ506"/>
      <c r="GWR506"/>
      <c r="GWS506"/>
      <c r="GWT506"/>
      <c r="GWU506"/>
      <c r="GWV506"/>
      <c r="GWW506"/>
      <c r="GWX506"/>
      <c r="GWY506"/>
      <c r="GWZ506"/>
      <c r="GXA506"/>
      <c r="GXB506"/>
      <c r="GXC506"/>
      <c r="GXD506"/>
      <c r="GXE506"/>
      <c r="GXF506"/>
      <c r="GXG506"/>
      <c r="GXH506"/>
      <c r="GXI506"/>
      <c r="GXJ506"/>
      <c r="GXK506"/>
      <c r="GXL506"/>
      <c r="GXM506"/>
      <c r="GXN506"/>
      <c r="GXO506"/>
      <c r="GXP506"/>
      <c r="GXQ506"/>
      <c r="GXR506"/>
      <c r="GXS506"/>
      <c r="GXT506"/>
      <c r="GXU506"/>
      <c r="GXV506"/>
      <c r="GXW506"/>
      <c r="GXX506"/>
      <c r="GXY506"/>
      <c r="GXZ506"/>
      <c r="GYA506"/>
      <c r="GYB506"/>
      <c r="GYC506"/>
      <c r="GYD506"/>
      <c r="GYE506"/>
      <c r="GYF506"/>
      <c r="GYG506"/>
      <c r="GYH506"/>
      <c r="GYI506"/>
      <c r="GYJ506"/>
      <c r="GYK506"/>
      <c r="GYL506"/>
      <c r="GYM506"/>
      <c r="GYN506"/>
      <c r="GYO506"/>
      <c r="GYP506"/>
      <c r="GYQ506"/>
      <c r="GYR506"/>
      <c r="GYS506"/>
      <c r="GYT506"/>
      <c r="GYU506"/>
      <c r="GYV506"/>
      <c r="GYW506"/>
      <c r="GYX506"/>
      <c r="GYY506"/>
      <c r="GYZ506"/>
      <c r="GZA506"/>
      <c r="GZB506"/>
      <c r="GZC506"/>
      <c r="GZD506"/>
      <c r="GZE506"/>
      <c r="GZF506"/>
      <c r="GZG506"/>
      <c r="GZH506"/>
      <c r="GZI506"/>
      <c r="GZJ506"/>
      <c r="GZK506"/>
      <c r="GZL506"/>
      <c r="GZM506"/>
      <c r="GZN506"/>
      <c r="GZO506"/>
      <c r="GZP506"/>
      <c r="GZQ506"/>
      <c r="GZR506"/>
      <c r="GZS506"/>
      <c r="GZT506"/>
      <c r="GZU506"/>
      <c r="GZV506"/>
      <c r="GZW506"/>
      <c r="GZX506"/>
      <c r="GZY506"/>
      <c r="GZZ506"/>
      <c r="HAA506"/>
      <c r="HAB506"/>
      <c r="HAC506"/>
      <c r="HAD506"/>
      <c r="HAE506"/>
      <c r="HAF506"/>
      <c r="HAG506"/>
      <c r="HAH506"/>
      <c r="HAI506"/>
      <c r="HAJ506"/>
      <c r="HAK506"/>
      <c r="HAL506"/>
      <c r="HAM506"/>
      <c r="HAN506"/>
      <c r="HAO506"/>
      <c r="HAP506"/>
      <c r="HAQ506"/>
      <c r="HAR506"/>
      <c r="HAS506"/>
      <c r="HAT506"/>
      <c r="HAU506"/>
      <c r="HAV506"/>
      <c r="HAW506"/>
      <c r="HAX506"/>
      <c r="HAY506"/>
      <c r="HAZ506"/>
      <c r="HBA506"/>
      <c r="HBB506"/>
      <c r="HBC506"/>
      <c r="HBD506"/>
      <c r="HBE506"/>
      <c r="HBF506"/>
      <c r="HBG506"/>
      <c r="HBH506"/>
      <c r="HBI506"/>
      <c r="HBJ506"/>
      <c r="HBK506"/>
      <c r="HBL506"/>
      <c r="HBM506"/>
      <c r="HBN506"/>
      <c r="HBO506"/>
      <c r="HBP506"/>
      <c r="HBQ506"/>
      <c r="HBR506"/>
      <c r="HBS506"/>
      <c r="HBT506"/>
      <c r="HBU506"/>
      <c r="HBV506"/>
      <c r="HBW506"/>
      <c r="HBX506"/>
      <c r="HBY506"/>
      <c r="HBZ506"/>
      <c r="HCA506"/>
      <c r="HCB506"/>
      <c r="HCC506"/>
      <c r="HCD506"/>
      <c r="HCE506"/>
      <c r="HCF506"/>
      <c r="HCG506"/>
      <c r="HCH506"/>
      <c r="HCI506"/>
      <c r="HCJ506"/>
      <c r="HCK506"/>
      <c r="HCL506"/>
      <c r="HCM506"/>
      <c r="HCN506"/>
      <c r="HCO506"/>
      <c r="HCP506"/>
      <c r="HCQ506"/>
      <c r="HCR506"/>
      <c r="HCS506"/>
      <c r="HCT506"/>
      <c r="HCU506"/>
      <c r="HCV506"/>
      <c r="HCW506"/>
      <c r="HCX506"/>
      <c r="HCY506"/>
      <c r="HCZ506"/>
      <c r="HDA506"/>
      <c r="HDB506"/>
      <c r="HDC506"/>
      <c r="HDD506"/>
      <c r="HDE506"/>
      <c r="HDF506"/>
      <c r="HDG506"/>
      <c r="HDH506"/>
      <c r="HDI506"/>
      <c r="HDJ506"/>
      <c r="HDK506"/>
      <c r="HDL506"/>
      <c r="HDM506"/>
      <c r="HDN506"/>
      <c r="HDO506"/>
      <c r="HDP506"/>
      <c r="HDQ506"/>
      <c r="HDR506"/>
      <c r="HDS506"/>
      <c r="HDT506"/>
      <c r="HDU506"/>
      <c r="HDV506"/>
      <c r="HDW506"/>
      <c r="HDX506"/>
      <c r="HDY506"/>
      <c r="HDZ506"/>
      <c r="HEA506"/>
      <c r="HEB506"/>
      <c r="HEC506"/>
      <c r="HED506"/>
      <c r="HEE506"/>
      <c r="HEF506"/>
      <c r="HEG506"/>
      <c r="HEH506"/>
      <c r="HEI506"/>
      <c r="HEJ506"/>
      <c r="HEK506"/>
      <c r="HEL506"/>
      <c r="HEM506"/>
      <c r="HEN506"/>
      <c r="HEO506"/>
      <c r="HEP506"/>
      <c r="HEQ506"/>
      <c r="HER506"/>
      <c r="HES506"/>
      <c r="HET506"/>
      <c r="HEU506"/>
      <c r="HEV506"/>
      <c r="HEW506"/>
      <c r="HEX506"/>
      <c r="HEY506"/>
      <c r="HEZ506"/>
      <c r="HFA506"/>
      <c r="HFB506"/>
      <c r="HFC506"/>
      <c r="HFD506"/>
      <c r="HFE506"/>
      <c r="HFF506"/>
      <c r="HFG506"/>
      <c r="HFH506"/>
      <c r="HFI506"/>
      <c r="HFJ506"/>
      <c r="HFK506"/>
      <c r="HFL506"/>
      <c r="HFM506"/>
      <c r="HFN506"/>
      <c r="HFO506"/>
      <c r="HFP506"/>
      <c r="HFQ506"/>
      <c r="HFR506"/>
      <c r="HFS506"/>
      <c r="HFT506"/>
      <c r="HFU506"/>
      <c r="HFV506"/>
      <c r="HFW506"/>
      <c r="HFX506"/>
      <c r="HFY506"/>
      <c r="HFZ506"/>
      <c r="HGA506"/>
      <c r="HGB506"/>
      <c r="HGC506"/>
      <c r="HGD506"/>
      <c r="HGE506"/>
      <c r="HGF506"/>
      <c r="HGG506"/>
      <c r="HGH506"/>
      <c r="HGI506"/>
      <c r="HGJ506"/>
      <c r="HGK506"/>
      <c r="HGL506"/>
      <c r="HGM506"/>
      <c r="HGN506"/>
      <c r="HGO506"/>
      <c r="HGP506"/>
      <c r="HGQ506"/>
      <c r="HGR506"/>
      <c r="HGS506"/>
      <c r="HGT506"/>
      <c r="HGU506"/>
      <c r="HGV506"/>
      <c r="HGW506"/>
      <c r="HGX506"/>
      <c r="HGY506"/>
      <c r="HGZ506"/>
      <c r="HHA506"/>
      <c r="HHB506"/>
      <c r="HHC506"/>
      <c r="HHD506"/>
      <c r="HHE506"/>
      <c r="HHF506"/>
      <c r="HHG506"/>
      <c r="HHH506"/>
      <c r="HHI506"/>
      <c r="HHJ506"/>
      <c r="HHK506"/>
      <c r="HHL506"/>
      <c r="HHM506"/>
      <c r="HHN506"/>
      <c r="HHO506"/>
      <c r="HHP506"/>
      <c r="HHQ506"/>
      <c r="HHR506"/>
      <c r="HHS506"/>
      <c r="HHT506"/>
      <c r="HHU506"/>
      <c r="HHV506"/>
      <c r="HHW506"/>
      <c r="HHX506"/>
      <c r="HHY506"/>
      <c r="HHZ506"/>
      <c r="HIA506"/>
      <c r="HIB506"/>
      <c r="HIC506"/>
      <c r="HID506"/>
      <c r="HIE506"/>
      <c r="HIF506"/>
      <c r="HIG506"/>
      <c r="HIH506"/>
      <c r="HII506"/>
      <c r="HIJ506"/>
      <c r="HIK506"/>
      <c r="HIL506"/>
      <c r="HIM506"/>
      <c r="HIN506"/>
      <c r="HIO506"/>
      <c r="HIP506"/>
      <c r="HIQ506"/>
      <c r="HIR506"/>
      <c r="HIS506"/>
      <c r="HIT506"/>
      <c r="HIU506"/>
      <c r="HIV506"/>
      <c r="HIW506"/>
      <c r="HIX506"/>
      <c r="HIY506"/>
      <c r="HIZ506"/>
      <c r="HJA506"/>
      <c r="HJB506"/>
      <c r="HJC506"/>
      <c r="HJD506"/>
      <c r="HJE506"/>
      <c r="HJF506"/>
      <c r="HJG506"/>
      <c r="HJH506"/>
      <c r="HJI506"/>
      <c r="HJJ506"/>
      <c r="HJK506"/>
      <c r="HJL506"/>
      <c r="HJM506"/>
      <c r="HJN506"/>
      <c r="HJO506"/>
      <c r="HJP506"/>
      <c r="HJQ506"/>
      <c r="HJR506"/>
      <c r="HJS506"/>
      <c r="HJT506"/>
      <c r="HJU506"/>
      <c r="HJV506"/>
      <c r="HJW506"/>
      <c r="HJX506"/>
      <c r="HJY506"/>
      <c r="HJZ506"/>
      <c r="HKA506"/>
      <c r="HKB506"/>
      <c r="HKC506"/>
      <c r="HKD506"/>
      <c r="HKE506"/>
      <c r="HKF506"/>
      <c r="HKG506"/>
      <c r="HKH506"/>
      <c r="HKI506"/>
      <c r="HKJ506"/>
      <c r="HKK506"/>
      <c r="HKL506"/>
      <c r="HKM506"/>
      <c r="HKN506"/>
      <c r="HKO506"/>
      <c r="HKP506"/>
      <c r="HKQ506"/>
      <c r="HKR506"/>
      <c r="HKS506"/>
      <c r="HKT506"/>
      <c r="HKU506"/>
      <c r="HKV506"/>
      <c r="HKW506"/>
      <c r="HKX506"/>
      <c r="HKY506"/>
      <c r="HKZ506"/>
      <c r="HLA506"/>
      <c r="HLB506"/>
      <c r="HLC506"/>
      <c r="HLD506"/>
      <c r="HLE506"/>
      <c r="HLF506"/>
      <c r="HLG506"/>
      <c r="HLH506"/>
      <c r="HLI506"/>
      <c r="HLJ506"/>
      <c r="HLK506"/>
      <c r="HLL506"/>
      <c r="HLM506"/>
      <c r="HLN506"/>
      <c r="HLO506"/>
      <c r="HLP506"/>
      <c r="HLQ506"/>
      <c r="HLR506"/>
      <c r="HLS506"/>
      <c r="HLT506"/>
      <c r="HLU506"/>
      <c r="HLV506"/>
      <c r="HLW506"/>
      <c r="HLX506"/>
      <c r="HLY506"/>
      <c r="HLZ506"/>
      <c r="HMA506"/>
      <c r="HMB506"/>
      <c r="HMC506"/>
      <c r="HMD506"/>
      <c r="HME506"/>
      <c r="HMF506"/>
      <c r="HMG506"/>
      <c r="HMH506"/>
      <c r="HMI506"/>
      <c r="HMJ506"/>
      <c r="HMK506"/>
      <c r="HML506"/>
      <c r="HMM506"/>
      <c r="HMN506"/>
      <c r="HMO506"/>
      <c r="HMP506"/>
      <c r="HMQ506"/>
      <c r="HMR506"/>
      <c r="HMS506"/>
      <c r="HMT506"/>
      <c r="HMU506"/>
      <c r="HMV506"/>
      <c r="HMW506"/>
      <c r="HMX506"/>
      <c r="HMY506"/>
      <c r="HMZ506"/>
      <c r="HNA506"/>
      <c r="HNB506"/>
      <c r="HNC506"/>
      <c r="HND506"/>
      <c r="HNE506"/>
      <c r="HNF506"/>
      <c r="HNG506"/>
      <c r="HNH506"/>
      <c r="HNI506"/>
      <c r="HNJ506"/>
      <c r="HNK506"/>
      <c r="HNL506"/>
      <c r="HNM506"/>
      <c r="HNN506"/>
      <c r="HNO506"/>
      <c r="HNP506"/>
      <c r="HNQ506"/>
      <c r="HNR506"/>
      <c r="HNS506"/>
      <c r="HNT506"/>
      <c r="HNU506"/>
      <c r="HNV506"/>
      <c r="HNW506"/>
      <c r="HNX506"/>
      <c r="HNY506"/>
      <c r="HNZ506"/>
      <c r="HOA506"/>
      <c r="HOB506"/>
      <c r="HOC506"/>
      <c r="HOD506"/>
      <c r="HOE506"/>
      <c r="HOF506"/>
      <c r="HOG506"/>
      <c r="HOH506"/>
      <c r="HOI506"/>
      <c r="HOJ506"/>
      <c r="HOK506"/>
      <c r="HOL506"/>
      <c r="HOM506"/>
      <c r="HON506"/>
      <c r="HOO506"/>
      <c r="HOP506"/>
      <c r="HOQ506"/>
      <c r="HOR506"/>
      <c r="HOS506"/>
      <c r="HOT506"/>
      <c r="HOU506"/>
      <c r="HOV506"/>
      <c r="HOW506"/>
      <c r="HOX506"/>
      <c r="HOY506"/>
      <c r="HOZ506"/>
      <c r="HPA506"/>
      <c r="HPB506"/>
      <c r="HPC506"/>
      <c r="HPD506"/>
      <c r="HPE506"/>
      <c r="HPF506"/>
      <c r="HPG506"/>
      <c r="HPH506"/>
      <c r="HPI506"/>
      <c r="HPJ506"/>
      <c r="HPK506"/>
      <c r="HPL506"/>
      <c r="HPM506"/>
      <c r="HPN506"/>
      <c r="HPO506"/>
      <c r="HPP506"/>
      <c r="HPQ506"/>
      <c r="HPR506"/>
      <c r="HPS506"/>
      <c r="HPT506"/>
      <c r="HPU506"/>
      <c r="HPV506"/>
      <c r="HPW506"/>
      <c r="HPX506"/>
      <c r="HPY506"/>
      <c r="HPZ506"/>
      <c r="HQA506"/>
      <c r="HQB506"/>
      <c r="HQC506"/>
      <c r="HQD506"/>
      <c r="HQE506"/>
      <c r="HQF506"/>
      <c r="HQG506"/>
      <c r="HQH506"/>
      <c r="HQI506"/>
      <c r="HQJ506"/>
      <c r="HQK506"/>
      <c r="HQL506"/>
      <c r="HQM506"/>
      <c r="HQN506"/>
      <c r="HQO506"/>
      <c r="HQP506"/>
      <c r="HQQ506"/>
      <c r="HQR506"/>
      <c r="HQS506"/>
      <c r="HQT506"/>
      <c r="HQU506"/>
      <c r="HQV506"/>
      <c r="HQW506"/>
      <c r="HQX506"/>
      <c r="HQY506"/>
      <c r="HQZ506"/>
      <c r="HRA506"/>
      <c r="HRB506"/>
      <c r="HRC506"/>
      <c r="HRD506"/>
      <c r="HRE506"/>
      <c r="HRF506"/>
      <c r="HRG506"/>
      <c r="HRH506"/>
      <c r="HRI506"/>
      <c r="HRJ506"/>
      <c r="HRK506"/>
      <c r="HRL506"/>
      <c r="HRM506"/>
      <c r="HRN506"/>
      <c r="HRO506"/>
      <c r="HRP506"/>
      <c r="HRQ506"/>
      <c r="HRR506"/>
      <c r="HRS506"/>
      <c r="HRT506"/>
      <c r="HRU506"/>
      <c r="HRV506"/>
      <c r="HRW506"/>
      <c r="HRX506"/>
      <c r="HRY506"/>
      <c r="HRZ506"/>
      <c r="HSA506"/>
      <c r="HSB506"/>
      <c r="HSC506"/>
      <c r="HSD506"/>
      <c r="HSE506"/>
      <c r="HSF506"/>
      <c r="HSG506"/>
      <c r="HSH506"/>
      <c r="HSI506"/>
      <c r="HSJ506"/>
      <c r="HSK506"/>
      <c r="HSL506"/>
      <c r="HSM506"/>
      <c r="HSN506"/>
      <c r="HSO506"/>
      <c r="HSP506"/>
      <c r="HSQ506"/>
      <c r="HSR506"/>
      <c r="HSS506"/>
      <c r="HST506"/>
      <c r="HSU506"/>
      <c r="HSV506"/>
      <c r="HSW506"/>
      <c r="HSX506"/>
      <c r="HSY506"/>
      <c r="HSZ506"/>
      <c r="HTA506"/>
      <c r="HTB506"/>
      <c r="HTC506"/>
      <c r="HTD506"/>
      <c r="HTE506"/>
      <c r="HTF506"/>
      <c r="HTG506"/>
      <c r="HTH506"/>
      <c r="HTI506"/>
      <c r="HTJ506"/>
      <c r="HTK506"/>
      <c r="HTL506"/>
      <c r="HTM506"/>
      <c r="HTN506"/>
      <c r="HTO506"/>
      <c r="HTP506"/>
      <c r="HTQ506"/>
      <c r="HTR506"/>
      <c r="HTS506"/>
      <c r="HTT506"/>
      <c r="HTU506"/>
      <c r="HTV506"/>
      <c r="HTW506"/>
      <c r="HTX506"/>
      <c r="HTY506"/>
      <c r="HTZ506"/>
      <c r="HUA506"/>
      <c r="HUB506"/>
      <c r="HUC506"/>
      <c r="HUD506"/>
      <c r="HUE506"/>
      <c r="HUF506"/>
      <c r="HUG506"/>
      <c r="HUH506"/>
      <c r="HUI506"/>
      <c r="HUJ506"/>
      <c r="HUK506"/>
      <c r="HUL506"/>
      <c r="HUM506"/>
      <c r="HUN506"/>
      <c r="HUO506"/>
      <c r="HUP506"/>
      <c r="HUQ506"/>
      <c r="HUR506"/>
      <c r="HUS506"/>
      <c r="HUT506"/>
      <c r="HUU506"/>
      <c r="HUV506"/>
      <c r="HUW506"/>
      <c r="HUX506"/>
      <c r="HUY506"/>
      <c r="HUZ506"/>
      <c r="HVA506"/>
      <c r="HVB506"/>
      <c r="HVC506"/>
      <c r="HVD506"/>
      <c r="HVE506"/>
      <c r="HVF506"/>
      <c r="HVG506"/>
      <c r="HVH506"/>
      <c r="HVI506"/>
      <c r="HVJ506"/>
      <c r="HVK506"/>
      <c r="HVL506"/>
      <c r="HVM506"/>
      <c r="HVN506"/>
      <c r="HVO506"/>
      <c r="HVP506"/>
      <c r="HVQ506"/>
      <c r="HVR506"/>
      <c r="HVS506"/>
      <c r="HVT506"/>
      <c r="HVU506"/>
      <c r="HVV506"/>
      <c r="HVW506"/>
      <c r="HVX506"/>
      <c r="HVY506"/>
      <c r="HVZ506"/>
      <c r="HWA506"/>
      <c r="HWB506"/>
      <c r="HWC506"/>
      <c r="HWD506"/>
      <c r="HWE506"/>
      <c r="HWF506"/>
      <c r="HWG506"/>
      <c r="HWH506"/>
      <c r="HWI506"/>
      <c r="HWJ506"/>
      <c r="HWK506"/>
      <c r="HWL506"/>
      <c r="HWM506"/>
      <c r="HWN506"/>
      <c r="HWO506"/>
      <c r="HWP506"/>
      <c r="HWQ506"/>
      <c r="HWR506"/>
      <c r="HWS506"/>
      <c r="HWT506"/>
      <c r="HWU506"/>
      <c r="HWV506"/>
      <c r="HWW506"/>
      <c r="HWX506"/>
      <c r="HWY506"/>
      <c r="HWZ506"/>
      <c r="HXA506"/>
      <c r="HXB506"/>
      <c r="HXC506"/>
      <c r="HXD506"/>
      <c r="HXE506"/>
      <c r="HXF506"/>
      <c r="HXG506"/>
      <c r="HXH506"/>
      <c r="HXI506"/>
      <c r="HXJ506"/>
      <c r="HXK506"/>
      <c r="HXL506"/>
      <c r="HXM506"/>
      <c r="HXN506"/>
      <c r="HXO506"/>
      <c r="HXP506"/>
      <c r="HXQ506"/>
      <c r="HXR506"/>
      <c r="HXS506"/>
      <c r="HXT506"/>
      <c r="HXU506"/>
      <c r="HXV506"/>
      <c r="HXW506"/>
      <c r="HXX506"/>
      <c r="HXY506"/>
      <c r="HXZ506"/>
      <c r="HYA506"/>
      <c r="HYB506"/>
      <c r="HYC506"/>
      <c r="HYD506"/>
      <c r="HYE506"/>
      <c r="HYF506"/>
      <c r="HYG506"/>
      <c r="HYH506"/>
      <c r="HYI506"/>
      <c r="HYJ506"/>
      <c r="HYK506"/>
      <c r="HYL506"/>
      <c r="HYM506"/>
      <c r="HYN506"/>
      <c r="HYO506"/>
      <c r="HYP506"/>
      <c r="HYQ506"/>
      <c r="HYR506"/>
      <c r="HYS506"/>
      <c r="HYT506"/>
      <c r="HYU506"/>
      <c r="HYV506"/>
      <c r="HYW506"/>
      <c r="HYX506"/>
      <c r="HYY506"/>
      <c r="HYZ506"/>
      <c r="HZA506"/>
      <c r="HZB506"/>
      <c r="HZC506"/>
      <c r="HZD506"/>
      <c r="HZE506"/>
      <c r="HZF506"/>
      <c r="HZG506"/>
      <c r="HZH506"/>
      <c r="HZI506"/>
      <c r="HZJ506"/>
      <c r="HZK506"/>
      <c r="HZL506"/>
      <c r="HZM506"/>
      <c r="HZN506"/>
      <c r="HZO506"/>
      <c r="HZP506"/>
      <c r="HZQ506"/>
      <c r="HZR506"/>
      <c r="HZS506"/>
      <c r="HZT506"/>
      <c r="HZU506"/>
      <c r="HZV506"/>
      <c r="HZW506"/>
      <c r="HZX506"/>
      <c r="HZY506"/>
      <c r="HZZ506"/>
      <c r="IAA506"/>
      <c r="IAB506"/>
      <c r="IAC506"/>
      <c r="IAD506"/>
      <c r="IAE506"/>
      <c r="IAF506"/>
      <c r="IAG506"/>
      <c r="IAH506"/>
      <c r="IAI506"/>
      <c r="IAJ506"/>
      <c r="IAK506"/>
      <c r="IAL506"/>
      <c r="IAM506"/>
      <c r="IAN506"/>
      <c r="IAO506"/>
      <c r="IAP506"/>
      <c r="IAQ506"/>
      <c r="IAR506"/>
      <c r="IAS506"/>
      <c r="IAT506"/>
      <c r="IAU506"/>
      <c r="IAV506"/>
      <c r="IAW506"/>
      <c r="IAX506"/>
      <c r="IAY506"/>
      <c r="IAZ506"/>
      <c r="IBA506"/>
      <c r="IBB506"/>
      <c r="IBC506"/>
      <c r="IBD506"/>
      <c r="IBE506"/>
      <c r="IBF506"/>
      <c r="IBG506"/>
      <c r="IBH506"/>
      <c r="IBI506"/>
      <c r="IBJ506"/>
      <c r="IBK506"/>
      <c r="IBL506"/>
      <c r="IBM506"/>
      <c r="IBN506"/>
      <c r="IBO506"/>
      <c r="IBP506"/>
      <c r="IBQ506"/>
      <c r="IBR506"/>
      <c r="IBS506"/>
      <c r="IBT506"/>
      <c r="IBU506"/>
      <c r="IBV506"/>
      <c r="IBW506"/>
      <c r="IBX506"/>
      <c r="IBY506"/>
      <c r="IBZ506"/>
      <c r="ICA506"/>
      <c r="ICB506"/>
      <c r="ICC506"/>
      <c r="ICD506"/>
      <c r="ICE506"/>
      <c r="ICF506"/>
      <c r="ICG506"/>
      <c r="ICH506"/>
      <c r="ICI506"/>
      <c r="ICJ506"/>
      <c r="ICK506"/>
      <c r="ICL506"/>
      <c r="ICM506"/>
      <c r="ICN506"/>
      <c r="ICO506"/>
      <c r="ICP506"/>
      <c r="ICQ506"/>
      <c r="ICR506"/>
      <c r="ICS506"/>
      <c r="ICT506"/>
      <c r="ICU506"/>
      <c r="ICV506"/>
      <c r="ICW506"/>
      <c r="ICX506"/>
      <c r="ICY506"/>
      <c r="ICZ506"/>
      <c r="IDA506"/>
      <c r="IDB506"/>
      <c r="IDC506"/>
      <c r="IDD506"/>
      <c r="IDE506"/>
      <c r="IDF506"/>
      <c r="IDG506"/>
      <c r="IDH506"/>
      <c r="IDI506"/>
      <c r="IDJ506"/>
      <c r="IDK506"/>
      <c r="IDL506"/>
      <c r="IDM506"/>
      <c r="IDN506"/>
      <c r="IDO506"/>
      <c r="IDP506"/>
      <c r="IDQ506"/>
      <c r="IDR506"/>
      <c r="IDS506"/>
      <c r="IDT506"/>
      <c r="IDU506"/>
      <c r="IDV506"/>
      <c r="IDW506"/>
      <c r="IDX506"/>
      <c r="IDY506"/>
      <c r="IDZ506"/>
      <c r="IEA506"/>
      <c r="IEB506"/>
      <c r="IEC506"/>
      <c r="IED506"/>
      <c r="IEE506"/>
      <c r="IEF506"/>
      <c r="IEG506"/>
      <c r="IEH506"/>
      <c r="IEI506"/>
      <c r="IEJ506"/>
      <c r="IEK506"/>
      <c r="IEL506"/>
      <c r="IEM506"/>
      <c r="IEN506"/>
      <c r="IEO506"/>
      <c r="IEP506"/>
      <c r="IEQ506"/>
      <c r="IER506"/>
      <c r="IES506"/>
      <c r="IET506"/>
      <c r="IEU506"/>
      <c r="IEV506"/>
      <c r="IEW506"/>
      <c r="IEX506"/>
      <c r="IEY506"/>
      <c r="IEZ506"/>
      <c r="IFA506"/>
      <c r="IFB506"/>
      <c r="IFC506"/>
      <c r="IFD506"/>
      <c r="IFE506"/>
      <c r="IFF506"/>
      <c r="IFG506"/>
      <c r="IFH506"/>
      <c r="IFI506"/>
      <c r="IFJ506"/>
      <c r="IFK506"/>
      <c r="IFL506"/>
      <c r="IFM506"/>
      <c r="IFN506"/>
      <c r="IFO506"/>
      <c r="IFP506"/>
      <c r="IFQ506"/>
      <c r="IFR506"/>
      <c r="IFS506"/>
      <c r="IFT506"/>
      <c r="IFU506"/>
      <c r="IFV506"/>
      <c r="IFW506"/>
      <c r="IFX506"/>
      <c r="IFY506"/>
      <c r="IFZ506"/>
      <c r="IGA506"/>
      <c r="IGB506"/>
      <c r="IGC506"/>
      <c r="IGD506"/>
      <c r="IGE506"/>
      <c r="IGF506"/>
      <c r="IGG506"/>
      <c r="IGH506"/>
      <c r="IGI506"/>
      <c r="IGJ506"/>
      <c r="IGK506"/>
      <c r="IGL506"/>
      <c r="IGM506"/>
      <c r="IGN506"/>
      <c r="IGO506"/>
      <c r="IGP506"/>
      <c r="IGQ506"/>
      <c r="IGR506"/>
      <c r="IGS506"/>
      <c r="IGT506"/>
      <c r="IGU506"/>
      <c r="IGV506"/>
      <c r="IGW506"/>
      <c r="IGX506"/>
      <c r="IGY506"/>
      <c r="IGZ506"/>
      <c r="IHA506"/>
      <c r="IHB506"/>
      <c r="IHC506"/>
      <c r="IHD506"/>
      <c r="IHE506"/>
      <c r="IHF506"/>
      <c r="IHG506"/>
      <c r="IHH506"/>
      <c r="IHI506"/>
      <c r="IHJ506"/>
      <c r="IHK506"/>
      <c r="IHL506"/>
      <c r="IHM506"/>
      <c r="IHN506"/>
      <c r="IHO506"/>
      <c r="IHP506"/>
      <c r="IHQ506"/>
      <c r="IHR506"/>
      <c r="IHS506"/>
      <c r="IHT506"/>
      <c r="IHU506"/>
      <c r="IHV506"/>
      <c r="IHW506"/>
      <c r="IHX506"/>
      <c r="IHY506"/>
      <c r="IHZ506"/>
      <c r="IIA506"/>
      <c r="IIB506"/>
      <c r="IIC506"/>
      <c r="IID506"/>
      <c r="IIE506"/>
      <c r="IIF506"/>
      <c r="IIG506"/>
      <c r="IIH506"/>
      <c r="III506"/>
      <c r="IIJ506"/>
      <c r="IIK506"/>
      <c r="IIL506"/>
      <c r="IIM506"/>
      <c r="IIN506"/>
      <c r="IIO506"/>
      <c r="IIP506"/>
      <c r="IIQ506"/>
      <c r="IIR506"/>
      <c r="IIS506"/>
      <c r="IIT506"/>
      <c r="IIU506"/>
      <c r="IIV506"/>
      <c r="IIW506"/>
      <c r="IIX506"/>
      <c r="IIY506"/>
      <c r="IIZ506"/>
      <c r="IJA506"/>
      <c r="IJB506"/>
      <c r="IJC506"/>
      <c r="IJD506"/>
      <c r="IJE506"/>
      <c r="IJF506"/>
      <c r="IJG506"/>
      <c r="IJH506"/>
      <c r="IJI506"/>
      <c r="IJJ506"/>
      <c r="IJK506"/>
      <c r="IJL506"/>
      <c r="IJM506"/>
      <c r="IJN506"/>
      <c r="IJO506"/>
      <c r="IJP506"/>
      <c r="IJQ506"/>
      <c r="IJR506"/>
      <c r="IJS506"/>
      <c r="IJT506"/>
      <c r="IJU506"/>
      <c r="IJV506"/>
      <c r="IJW506"/>
      <c r="IJX506"/>
      <c r="IJY506"/>
      <c r="IJZ506"/>
      <c r="IKA506"/>
      <c r="IKB506"/>
      <c r="IKC506"/>
      <c r="IKD506"/>
      <c r="IKE506"/>
      <c r="IKF506"/>
      <c r="IKG506"/>
      <c r="IKH506"/>
      <c r="IKI506"/>
      <c r="IKJ506"/>
      <c r="IKK506"/>
      <c r="IKL506"/>
      <c r="IKM506"/>
      <c r="IKN506"/>
      <c r="IKO506"/>
      <c r="IKP506"/>
      <c r="IKQ506"/>
      <c r="IKR506"/>
      <c r="IKS506"/>
      <c r="IKT506"/>
      <c r="IKU506"/>
      <c r="IKV506"/>
      <c r="IKW506"/>
      <c r="IKX506"/>
      <c r="IKY506"/>
      <c r="IKZ506"/>
      <c r="ILA506"/>
      <c r="ILB506"/>
      <c r="ILC506"/>
      <c r="ILD506"/>
      <c r="ILE506"/>
      <c r="ILF506"/>
      <c r="ILG506"/>
      <c r="ILH506"/>
      <c r="ILI506"/>
      <c r="ILJ506"/>
      <c r="ILK506"/>
      <c r="ILL506"/>
      <c r="ILM506"/>
      <c r="ILN506"/>
      <c r="ILO506"/>
      <c r="ILP506"/>
      <c r="ILQ506"/>
      <c r="ILR506"/>
      <c r="ILS506"/>
      <c r="ILT506"/>
      <c r="ILU506"/>
      <c r="ILV506"/>
      <c r="ILW506"/>
      <c r="ILX506"/>
      <c r="ILY506"/>
      <c r="ILZ506"/>
      <c r="IMA506"/>
      <c r="IMB506"/>
      <c r="IMC506"/>
      <c r="IMD506"/>
      <c r="IME506"/>
      <c r="IMF506"/>
      <c r="IMG506"/>
      <c r="IMH506"/>
      <c r="IMI506"/>
      <c r="IMJ506"/>
      <c r="IMK506"/>
      <c r="IML506"/>
      <c r="IMM506"/>
      <c r="IMN506"/>
      <c r="IMO506"/>
      <c r="IMP506"/>
      <c r="IMQ506"/>
      <c r="IMR506"/>
      <c r="IMS506"/>
      <c r="IMT506"/>
      <c r="IMU506"/>
      <c r="IMV506"/>
      <c r="IMW506"/>
      <c r="IMX506"/>
      <c r="IMY506"/>
      <c r="IMZ506"/>
      <c r="INA506"/>
      <c r="INB506"/>
      <c r="INC506"/>
      <c r="IND506"/>
      <c r="INE506"/>
      <c r="INF506"/>
      <c r="ING506"/>
      <c r="INH506"/>
      <c r="INI506"/>
      <c r="INJ506"/>
      <c r="INK506"/>
      <c r="INL506"/>
      <c r="INM506"/>
      <c r="INN506"/>
      <c r="INO506"/>
      <c r="INP506"/>
      <c r="INQ506"/>
      <c r="INR506"/>
      <c r="INS506"/>
      <c r="INT506"/>
      <c r="INU506"/>
      <c r="INV506"/>
      <c r="INW506"/>
      <c r="INX506"/>
      <c r="INY506"/>
      <c r="INZ506"/>
      <c r="IOA506"/>
      <c r="IOB506"/>
      <c r="IOC506"/>
      <c r="IOD506"/>
      <c r="IOE506"/>
      <c r="IOF506"/>
      <c r="IOG506"/>
      <c r="IOH506"/>
      <c r="IOI506"/>
      <c r="IOJ506"/>
      <c r="IOK506"/>
      <c r="IOL506"/>
      <c r="IOM506"/>
      <c r="ION506"/>
      <c r="IOO506"/>
      <c r="IOP506"/>
      <c r="IOQ506"/>
      <c r="IOR506"/>
      <c r="IOS506"/>
      <c r="IOT506"/>
      <c r="IOU506"/>
      <c r="IOV506"/>
      <c r="IOW506"/>
      <c r="IOX506"/>
      <c r="IOY506"/>
      <c r="IOZ506"/>
      <c r="IPA506"/>
      <c r="IPB506"/>
      <c r="IPC506"/>
      <c r="IPD506"/>
      <c r="IPE506"/>
      <c r="IPF506"/>
      <c r="IPG506"/>
      <c r="IPH506"/>
      <c r="IPI506"/>
      <c r="IPJ506"/>
      <c r="IPK506"/>
      <c r="IPL506"/>
      <c r="IPM506"/>
      <c r="IPN506"/>
      <c r="IPO506"/>
      <c r="IPP506"/>
      <c r="IPQ506"/>
      <c r="IPR506"/>
      <c r="IPS506"/>
      <c r="IPT506"/>
      <c r="IPU506"/>
      <c r="IPV506"/>
      <c r="IPW506"/>
      <c r="IPX506"/>
      <c r="IPY506"/>
      <c r="IPZ506"/>
      <c r="IQA506"/>
      <c r="IQB506"/>
      <c r="IQC506"/>
      <c r="IQD506"/>
      <c r="IQE506"/>
      <c r="IQF506"/>
      <c r="IQG506"/>
      <c r="IQH506"/>
      <c r="IQI506"/>
      <c r="IQJ506"/>
      <c r="IQK506"/>
      <c r="IQL506"/>
      <c r="IQM506"/>
      <c r="IQN506"/>
      <c r="IQO506"/>
      <c r="IQP506"/>
      <c r="IQQ506"/>
      <c r="IQR506"/>
      <c r="IQS506"/>
      <c r="IQT506"/>
      <c r="IQU506"/>
      <c r="IQV506"/>
      <c r="IQW506"/>
      <c r="IQX506"/>
      <c r="IQY506"/>
      <c r="IQZ506"/>
      <c r="IRA506"/>
      <c r="IRB506"/>
      <c r="IRC506"/>
      <c r="IRD506"/>
      <c r="IRE506"/>
      <c r="IRF506"/>
      <c r="IRG506"/>
      <c r="IRH506"/>
      <c r="IRI506"/>
      <c r="IRJ506"/>
      <c r="IRK506"/>
      <c r="IRL506"/>
      <c r="IRM506"/>
      <c r="IRN506"/>
      <c r="IRO506"/>
      <c r="IRP506"/>
      <c r="IRQ506"/>
      <c r="IRR506"/>
      <c r="IRS506"/>
      <c r="IRT506"/>
      <c r="IRU506"/>
      <c r="IRV506"/>
      <c r="IRW506"/>
      <c r="IRX506"/>
      <c r="IRY506"/>
      <c r="IRZ506"/>
      <c r="ISA506"/>
      <c r="ISB506"/>
      <c r="ISC506"/>
      <c r="ISD506"/>
      <c r="ISE506"/>
      <c r="ISF506"/>
      <c r="ISG506"/>
      <c r="ISH506"/>
      <c r="ISI506"/>
      <c r="ISJ506"/>
      <c r="ISK506"/>
      <c r="ISL506"/>
      <c r="ISM506"/>
      <c r="ISN506"/>
      <c r="ISO506"/>
      <c r="ISP506"/>
      <c r="ISQ506"/>
      <c r="ISR506"/>
      <c r="ISS506"/>
      <c r="IST506"/>
      <c r="ISU506"/>
      <c r="ISV506"/>
      <c r="ISW506"/>
      <c r="ISX506"/>
      <c r="ISY506"/>
      <c r="ISZ506"/>
      <c r="ITA506"/>
      <c r="ITB506"/>
      <c r="ITC506"/>
      <c r="ITD506"/>
      <c r="ITE506"/>
      <c r="ITF506"/>
      <c r="ITG506"/>
      <c r="ITH506"/>
      <c r="ITI506"/>
      <c r="ITJ506"/>
      <c r="ITK506"/>
      <c r="ITL506"/>
      <c r="ITM506"/>
      <c r="ITN506"/>
      <c r="ITO506"/>
      <c r="ITP506"/>
      <c r="ITQ506"/>
      <c r="ITR506"/>
      <c r="ITS506"/>
      <c r="ITT506"/>
      <c r="ITU506"/>
      <c r="ITV506"/>
      <c r="ITW506"/>
      <c r="ITX506"/>
      <c r="ITY506"/>
      <c r="ITZ506"/>
      <c r="IUA506"/>
      <c r="IUB506"/>
      <c r="IUC506"/>
      <c r="IUD506"/>
      <c r="IUE506"/>
      <c r="IUF506"/>
      <c r="IUG506"/>
      <c r="IUH506"/>
      <c r="IUI506"/>
      <c r="IUJ506"/>
      <c r="IUK506"/>
      <c r="IUL506"/>
      <c r="IUM506"/>
      <c r="IUN506"/>
      <c r="IUO506"/>
      <c r="IUP506"/>
      <c r="IUQ506"/>
      <c r="IUR506"/>
      <c r="IUS506"/>
      <c r="IUT506"/>
      <c r="IUU506"/>
      <c r="IUV506"/>
      <c r="IUW506"/>
      <c r="IUX506"/>
      <c r="IUY506"/>
      <c r="IUZ506"/>
      <c r="IVA506"/>
      <c r="IVB506"/>
      <c r="IVC506"/>
      <c r="IVD506"/>
      <c r="IVE506"/>
      <c r="IVF506"/>
      <c r="IVG506"/>
      <c r="IVH506"/>
      <c r="IVI506"/>
      <c r="IVJ506"/>
      <c r="IVK506"/>
      <c r="IVL506"/>
      <c r="IVM506"/>
      <c r="IVN506"/>
      <c r="IVO506"/>
      <c r="IVP506"/>
      <c r="IVQ506"/>
      <c r="IVR506"/>
      <c r="IVS506"/>
      <c r="IVT506"/>
      <c r="IVU506"/>
      <c r="IVV506"/>
      <c r="IVW506"/>
      <c r="IVX506"/>
      <c r="IVY506"/>
      <c r="IVZ506"/>
      <c r="IWA506"/>
      <c r="IWB506"/>
      <c r="IWC506"/>
      <c r="IWD506"/>
      <c r="IWE506"/>
      <c r="IWF506"/>
      <c r="IWG506"/>
      <c r="IWH506"/>
      <c r="IWI506"/>
      <c r="IWJ506"/>
      <c r="IWK506"/>
      <c r="IWL506"/>
      <c r="IWM506"/>
      <c r="IWN506"/>
      <c r="IWO506"/>
      <c r="IWP506"/>
      <c r="IWQ506"/>
      <c r="IWR506"/>
      <c r="IWS506"/>
      <c r="IWT506"/>
      <c r="IWU506"/>
      <c r="IWV506"/>
      <c r="IWW506"/>
      <c r="IWX506"/>
      <c r="IWY506"/>
      <c r="IWZ506"/>
      <c r="IXA506"/>
      <c r="IXB506"/>
      <c r="IXC506"/>
      <c r="IXD506"/>
      <c r="IXE506"/>
      <c r="IXF506"/>
      <c r="IXG506"/>
      <c r="IXH506"/>
      <c r="IXI506"/>
      <c r="IXJ506"/>
      <c r="IXK506"/>
      <c r="IXL506"/>
      <c r="IXM506"/>
      <c r="IXN506"/>
      <c r="IXO506"/>
      <c r="IXP506"/>
      <c r="IXQ506"/>
      <c r="IXR506"/>
      <c r="IXS506"/>
      <c r="IXT506"/>
      <c r="IXU506"/>
      <c r="IXV506"/>
      <c r="IXW506"/>
      <c r="IXX506"/>
      <c r="IXY506"/>
      <c r="IXZ506"/>
      <c r="IYA506"/>
      <c r="IYB506"/>
      <c r="IYC506"/>
      <c r="IYD506"/>
      <c r="IYE506"/>
      <c r="IYF506"/>
      <c r="IYG506"/>
      <c r="IYH506"/>
      <c r="IYI506"/>
      <c r="IYJ506"/>
      <c r="IYK506"/>
      <c r="IYL506"/>
      <c r="IYM506"/>
      <c r="IYN506"/>
      <c r="IYO506"/>
      <c r="IYP506"/>
      <c r="IYQ506"/>
      <c r="IYR506"/>
      <c r="IYS506"/>
      <c r="IYT506"/>
      <c r="IYU506"/>
      <c r="IYV506"/>
      <c r="IYW506"/>
      <c r="IYX506"/>
      <c r="IYY506"/>
      <c r="IYZ506"/>
      <c r="IZA506"/>
      <c r="IZB506"/>
      <c r="IZC506"/>
      <c r="IZD506"/>
      <c r="IZE506"/>
      <c r="IZF506"/>
      <c r="IZG506"/>
      <c r="IZH506"/>
      <c r="IZI506"/>
      <c r="IZJ506"/>
      <c r="IZK506"/>
      <c r="IZL506"/>
      <c r="IZM506"/>
      <c r="IZN506"/>
      <c r="IZO506"/>
      <c r="IZP506"/>
      <c r="IZQ506"/>
      <c r="IZR506"/>
      <c r="IZS506"/>
      <c r="IZT506"/>
      <c r="IZU506"/>
      <c r="IZV506"/>
      <c r="IZW506"/>
      <c r="IZX506"/>
      <c r="IZY506"/>
      <c r="IZZ506"/>
      <c r="JAA506"/>
      <c r="JAB506"/>
      <c r="JAC506"/>
      <c r="JAD506"/>
      <c r="JAE506"/>
      <c r="JAF506"/>
      <c r="JAG506"/>
      <c r="JAH506"/>
      <c r="JAI506"/>
      <c r="JAJ506"/>
      <c r="JAK506"/>
      <c r="JAL506"/>
      <c r="JAM506"/>
      <c r="JAN506"/>
      <c r="JAO506"/>
      <c r="JAP506"/>
      <c r="JAQ506"/>
      <c r="JAR506"/>
      <c r="JAS506"/>
      <c r="JAT506"/>
      <c r="JAU506"/>
      <c r="JAV506"/>
      <c r="JAW506"/>
      <c r="JAX506"/>
      <c r="JAY506"/>
      <c r="JAZ506"/>
      <c r="JBA506"/>
      <c r="JBB506"/>
      <c r="JBC506"/>
      <c r="JBD506"/>
      <c r="JBE506"/>
      <c r="JBF506"/>
      <c r="JBG506"/>
      <c r="JBH506"/>
      <c r="JBI506"/>
      <c r="JBJ506"/>
      <c r="JBK506"/>
      <c r="JBL506"/>
      <c r="JBM506"/>
      <c r="JBN506"/>
      <c r="JBO506"/>
      <c r="JBP506"/>
      <c r="JBQ506"/>
      <c r="JBR506"/>
      <c r="JBS506"/>
      <c r="JBT506"/>
      <c r="JBU506"/>
      <c r="JBV506"/>
      <c r="JBW506"/>
      <c r="JBX506"/>
      <c r="JBY506"/>
      <c r="JBZ506"/>
      <c r="JCA506"/>
      <c r="JCB506"/>
      <c r="JCC506"/>
      <c r="JCD506"/>
      <c r="JCE506"/>
      <c r="JCF506"/>
      <c r="JCG506"/>
      <c r="JCH506"/>
      <c r="JCI506"/>
      <c r="JCJ506"/>
      <c r="JCK506"/>
      <c r="JCL506"/>
      <c r="JCM506"/>
      <c r="JCN506"/>
      <c r="JCO506"/>
      <c r="JCP506"/>
      <c r="JCQ506"/>
      <c r="JCR506"/>
      <c r="JCS506"/>
      <c r="JCT506"/>
      <c r="JCU506"/>
      <c r="JCV506"/>
      <c r="JCW506"/>
      <c r="JCX506"/>
      <c r="JCY506"/>
      <c r="JCZ506"/>
      <c r="JDA506"/>
      <c r="JDB506"/>
      <c r="JDC506"/>
      <c r="JDD506"/>
      <c r="JDE506"/>
      <c r="JDF506"/>
      <c r="JDG506"/>
      <c r="JDH506"/>
      <c r="JDI506"/>
      <c r="JDJ506"/>
      <c r="JDK506"/>
      <c r="JDL506"/>
      <c r="JDM506"/>
      <c r="JDN506"/>
      <c r="JDO506"/>
      <c r="JDP506"/>
      <c r="JDQ506"/>
      <c r="JDR506"/>
      <c r="JDS506"/>
      <c r="JDT506"/>
      <c r="JDU506"/>
      <c r="JDV506"/>
      <c r="JDW506"/>
      <c r="JDX506"/>
      <c r="JDY506"/>
      <c r="JDZ506"/>
      <c r="JEA506"/>
      <c r="JEB506"/>
      <c r="JEC506"/>
      <c r="JED506"/>
      <c r="JEE506"/>
      <c r="JEF506"/>
      <c r="JEG506"/>
      <c r="JEH506"/>
      <c r="JEI506"/>
      <c r="JEJ506"/>
      <c r="JEK506"/>
      <c r="JEL506"/>
      <c r="JEM506"/>
      <c r="JEN506"/>
      <c r="JEO506"/>
      <c r="JEP506"/>
      <c r="JEQ506"/>
      <c r="JER506"/>
      <c r="JES506"/>
      <c r="JET506"/>
      <c r="JEU506"/>
      <c r="JEV506"/>
      <c r="JEW506"/>
      <c r="JEX506"/>
      <c r="JEY506"/>
      <c r="JEZ506"/>
      <c r="JFA506"/>
      <c r="JFB506"/>
      <c r="JFC506"/>
      <c r="JFD506"/>
      <c r="JFE506"/>
      <c r="JFF506"/>
      <c r="JFG506"/>
      <c r="JFH506"/>
      <c r="JFI506"/>
      <c r="JFJ506"/>
      <c r="JFK506"/>
      <c r="JFL506"/>
      <c r="JFM506"/>
      <c r="JFN506"/>
      <c r="JFO506"/>
      <c r="JFP506"/>
      <c r="JFQ506"/>
      <c r="JFR506"/>
      <c r="JFS506"/>
      <c r="JFT506"/>
      <c r="JFU506"/>
      <c r="JFV506"/>
      <c r="JFW506"/>
      <c r="JFX506"/>
      <c r="JFY506"/>
      <c r="JFZ506"/>
      <c r="JGA506"/>
      <c r="JGB506"/>
      <c r="JGC506"/>
      <c r="JGD506"/>
      <c r="JGE506"/>
      <c r="JGF506"/>
      <c r="JGG506"/>
      <c r="JGH506"/>
      <c r="JGI506"/>
      <c r="JGJ506"/>
      <c r="JGK506"/>
      <c r="JGL506"/>
      <c r="JGM506"/>
      <c r="JGN506"/>
      <c r="JGO506"/>
      <c r="JGP506"/>
      <c r="JGQ506"/>
      <c r="JGR506"/>
      <c r="JGS506"/>
      <c r="JGT506"/>
      <c r="JGU506"/>
      <c r="JGV506"/>
      <c r="JGW506"/>
      <c r="JGX506"/>
      <c r="JGY506"/>
      <c r="JGZ506"/>
      <c r="JHA506"/>
      <c r="JHB506"/>
      <c r="JHC506"/>
      <c r="JHD506"/>
      <c r="JHE506"/>
      <c r="JHF506"/>
      <c r="JHG506"/>
      <c r="JHH506"/>
      <c r="JHI506"/>
      <c r="JHJ506"/>
      <c r="JHK506"/>
      <c r="JHL506"/>
      <c r="JHM506"/>
      <c r="JHN506"/>
      <c r="JHO506"/>
      <c r="JHP506"/>
      <c r="JHQ506"/>
      <c r="JHR506"/>
      <c r="JHS506"/>
      <c r="JHT506"/>
      <c r="JHU506"/>
      <c r="JHV506"/>
      <c r="JHW506"/>
      <c r="JHX506"/>
      <c r="JHY506"/>
      <c r="JHZ506"/>
      <c r="JIA506"/>
      <c r="JIB506"/>
      <c r="JIC506"/>
      <c r="JID506"/>
      <c r="JIE506"/>
      <c r="JIF506"/>
      <c r="JIG506"/>
      <c r="JIH506"/>
      <c r="JII506"/>
      <c r="JIJ506"/>
      <c r="JIK506"/>
      <c r="JIL506"/>
      <c r="JIM506"/>
      <c r="JIN506"/>
      <c r="JIO506"/>
      <c r="JIP506"/>
      <c r="JIQ506"/>
      <c r="JIR506"/>
      <c r="JIS506"/>
      <c r="JIT506"/>
      <c r="JIU506"/>
      <c r="JIV506"/>
      <c r="JIW506"/>
      <c r="JIX506"/>
      <c r="JIY506"/>
      <c r="JIZ506"/>
      <c r="JJA506"/>
      <c r="JJB506"/>
      <c r="JJC506"/>
      <c r="JJD506"/>
      <c r="JJE506"/>
      <c r="JJF506"/>
      <c r="JJG506"/>
      <c r="JJH506"/>
      <c r="JJI506"/>
      <c r="JJJ506"/>
      <c r="JJK506"/>
      <c r="JJL506"/>
      <c r="JJM506"/>
      <c r="JJN506"/>
      <c r="JJO506"/>
      <c r="JJP506"/>
      <c r="JJQ506"/>
      <c r="JJR506"/>
      <c r="JJS506"/>
      <c r="JJT506"/>
      <c r="JJU506"/>
      <c r="JJV506"/>
      <c r="JJW506"/>
      <c r="JJX506"/>
      <c r="JJY506"/>
      <c r="JJZ506"/>
      <c r="JKA506"/>
      <c r="JKB506"/>
      <c r="JKC506"/>
      <c r="JKD506"/>
      <c r="JKE506"/>
      <c r="JKF506"/>
      <c r="JKG506"/>
      <c r="JKH506"/>
      <c r="JKI506"/>
      <c r="JKJ506"/>
      <c r="JKK506"/>
      <c r="JKL506"/>
      <c r="JKM506"/>
      <c r="JKN506"/>
      <c r="JKO506"/>
      <c r="JKP506"/>
      <c r="JKQ506"/>
      <c r="JKR506"/>
      <c r="JKS506"/>
      <c r="JKT506"/>
      <c r="JKU506"/>
      <c r="JKV506"/>
      <c r="JKW506"/>
      <c r="JKX506"/>
      <c r="JKY506"/>
      <c r="JKZ506"/>
      <c r="JLA506"/>
      <c r="JLB506"/>
      <c r="JLC506"/>
      <c r="JLD506"/>
      <c r="JLE506"/>
      <c r="JLF506"/>
      <c r="JLG506"/>
      <c r="JLH506"/>
      <c r="JLI506"/>
      <c r="JLJ506"/>
      <c r="JLK506"/>
      <c r="JLL506"/>
      <c r="JLM506"/>
      <c r="JLN506"/>
      <c r="JLO506"/>
      <c r="JLP506"/>
      <c r="JLQ506"/>
      <c r="JLR506"/>
      <c r="JLS506"/>
      <c r="JLT506"/>
      <c r="JLU506"/>
      <c r="JLV506"/>
      <c r="JLW506"/>
      <c r="JLX506"/>
      <c r="JLY506"/>
      <c r="JLZ506"/>
      <c r="JMA506"/>
      <c r="JMB506"/>
      <c r="JMC506"/>
      <c r="JMD506"/>
      <c r="JME506"/>
      <c r="JMF506"/>
      <c r="JMG506"/>
      <c r="JMH506"/>
      <c r="JMI506"/>
      <c r="JMJ506"/>
      <c r="JMK506"/>
      <c r="JML506"/>
      <c r="JMM506"/>
      <c r="JMN506"/>
      <c r="JMO506"/>
      <c r="JMP506"/>
      <c r="JMQ506"/>
      <c r="JMR506"/>
      <c r="JMS506"/>
      <c r="JMT506"/>
      <c r="JMU506"/>
      <c r="JMV506"/>
      <c r="JMW506"/>
      <c r="JMX506"/>
      <c r="JMY506"/>
      <c r="JMZ506"/>
      <c r="JNA506"/>
      <c r="JNB506"/>
      <c r="JNC506"/>
      <c r="JND506"/>
      <c r="JNE506"/>
      <c r="JNF506"/>
      <c r="JNG506"/>
      <c r="JNH506"/>
      <c r="JNI506"/>
      <c r="JNJ506"/>
      <c r="JNK506"/>
      <c r="JNL506"/>
      <c r="JNM506"/>
      <c r="JNN506"/>
      <c r="JNO506"/>
      <c r="JNP506"/>
      <c r="JNQ506"/>
      <c r="JNR506"/>
      <c r="JNS506"/>
      <c r="JNT506"/>
      <c r="JNU506"/>
      <c r="JNV506"/>
      <c r="JNW506"/>
      <c r="JNX506"/>
      <c r="JNY506"/>
      <c r="JNZ506"/>
      <c r="JOA506"/>
      <c r="JOB506"/>
      <c r="JOC506"/>
      <c r="JOD506"/>
      <c r="JOE506"/>
      <c r="JOF506"/>
      <c r="JOG506"/>
      <c r="JOH506"/>
      <c r="JOI506"/>
      <c r="JOJ506"/>
      <c r="JOK506"/>
      <c r="JOL506"/>
      <c r="JOM506"/>
      <c r="JON506"/>
      <c r="JOO506"/>
      <c r="JOP506"/>
      <c r="JOQ506"/>
      <c r="JOR506"/>
      <c r="JOS506"/>
      <c r="JOT506"/>
      <c r="JOU506"/>
      <c r="JOV506"/>
      <c r="JOW506"/>
      <c r="JOX506"/>
      <c r="JOY506"/>
      <c r="JOZ506"/>
      <c r="JPA506"/>
      <c r="JPB506"/>
      <c r="JPC506"/>
      <c r="JPD506"/>
      <c r="JPE506"/>
      <c r="JPF506"/>
      <c r="JPG506"/>
      <c r="JPH506"/>
      <c r="JPI506"/>
      <c r="JPJ506"/>
      <c r="JPK506"/>
      <c r="JPL506"/>
      <c r="JPM506"/>
      <c r="JPN506"/>
      <c r="JPO506"/>
      <c r="JPP506"/>
      <c r="JPQ506"/>
      <c r="JPR506"/>
      <c r="JPS506"/>
      <c r="JPT506"/>
      <c r="JPU506"/>
      <c r="JPV506"/>
      <c r="JPW506"/>
      <c r="JPX506"/>
      <c r="JPY506"/>
      <c r="JPZ506"/>
      <c r="JQA506"/>
      <c r="JQB506"/>
      <c r="JQC506"/>
      <c r="JQD506"/>
      <c r="JQE506"/>
      <c r="JQF506"/>
      <c r="JQG506"/>
      <c r="JQH506"/>
      <c r="JQI506"/>
      <c r="JQJ506"/>
      <c r="JQK506"/>
      <c r="JQL506"/>
      <c r="JQM506"/>
      <c r="JQN506"/>
      <c r="JQO506"/>
      <c r="JQP506"/>
      <c r="JQQ506"/>
      <c r="JQR506"/>
      <c r="JQS506"/>
      <c r="JQT506"/>
      <c r="JQU506"/>
      <c r="JQV506"/>
      <c r="JQW506"/>
      <c r="JQX506"/>
      <c r="JQY506"/>
      <c r="JQZ506"/>
      <c r="JRA506"/>
      <c r="JRB506"/>
      <c r="JRC506"/>
      <c r="JRD506"/>
      <c r="JRE506"/>
      <c r="JRF506"/>
      <c r="JRG506"/>
      <c r="JRH506"/>
      <c r="JRI506"/>
      <c r="JRJ506"/>
      <c r="JRK506"/>
      <c r="JRL506"/>
      <c r="JRM506"/>
      <c r="JRN506"/>
      <c r="JRO506"/>
      <c r="JRP506"/>
      <c r="JRQ506"/>
      <c r="JRR506"/>
      <c r="JRS506"/>
      <c r="JRT506"/>
      <c r="JRU506"/>
      <c r="JRV506"/>
      <c r="JRW506"/>
      <c r="JRX506"/>
      <c r="JRY506"/>
      <c r="JRZ506"/>
      <c r="JSA506"/>
      <c r="JSB506"/>
      <c r="JSC506"/>
      <c r="JSD506"/>
      <c r="JSE506"/>
      <c r="JSF506"/>
      <c r="JSG506"/>
      <c r="JSH506"/>
      <c r="JSI506"/>
      <c r="JSJ506"/>
      <c r="JSK506"/>
      <c r="JSL506"/>
      <c r="JSM506"/>
      <c r="JSN506"/>
      <c r="JSO506"/>
      <c r="JSP506"/>
      <c r="JSQ506"/>
      <c r="JSR506"/>
      <c r="JSS506"/>
      <c r="JST506"/>
      <c r="JSU506"/>
      <c r="JSV506"/>
      <c r="JSW506"/>
      <c r="JSX506"/>
      <c r="JSY506"/>
      <c r="JSZ506"/>
      <c r="JTA506"/>
      <c r="JTB506"/>
      <c r="JTC506"/>
      <c r="JTD506"/>
      <c r="JTE506"/>
      <c r="JTF506"/>
      <c r="JTG506"/>
      <c r="JTH506"/>
      <c r="JTI506"/>
      <c r="JTJ506"/>
      <c r="JTK506"/>
      <c r="JTL506"/>
      <c r="JTM506"/>
      <c r="JTN506"/>
      <c r="JTO506"/>
      <c r="JTP506"/>
      <c r="JTQ506"/>
      <c r="JTR506"/>
      <c r="JTS506"/>
      <c r="JTT506"/>
      <c r="JTU506"/>
      <c r="JTV506"/>
      <c r="JTW506"/>
      <c r="JTX506"/>
      <c r="JTY506"/>
      <c r="JTZ506"/>
      <c r="JUA506"/>
      <c r="JUB506"/>
      <c r="JUC506"/>
      <c r="JUD506"/>
      <c r="JUE506"/>
      <c r="JUF506"/>
      <c r="JUG506"/>
      <c r="JUH506"/>
      <c r="JUI506"/>
      <c r="JUJ506"/>
      <c r="JUK506"/>
      <c r="JUL506"/>
      <c r="JUM506"/>
      <c r="JUN506"/>
      <c r="JUO506"/>
      <c r="JUP506"/>
      <c r="JUQ506"/>
      <c r="JUR506"/>
      <c r="JUS506"/>
      <c r="JUT506"/>
      <c r="JUU506"/>
      <c r="JUV506"/>
      <c r="JUW506"/>
      <c r="JUX506"/>
      <c r="JUY506"/>
      <c r="JUZ506"/>
      <c r="JVA506"/>
      <c r="JVB506"/>
      <c r="JVC506"/>
      <c r="JVD506"/>
      <c r="JVE506"/>
      <c r="JVF506"/>
      <c r="JVG506"/>
      <c r="JVH506"/>
      <c r="JVI506"/>
      <c r="JVJ506"/>
      <c r="JVK506"/>
      <c r="JVL506"/>
      <c r="JVM506"/>
      <c r="JVN506"/>
      <c r="JVO506"/>
      <c r="JVP506"/>
      <c r="JVQ506"/>
      <c r="JVR506"/>
      <c r="JVS506"/>
      <c r="JVT506"/>
      <c r="JVU506"/>
      <c r="JVV506"/>
      <c r="JVW506"/>
      <c r="JVX506"/>
      <c r="JVY506"/>
      <c r="JVZ506"/>
      <c r="JWA506"/>
      <c r="JWB506"/>
      <c r="JWC506"/>
      <c r="JWD506"/>
      <c r="JWE506"/>
      <c r="JWF506"/>
      <c r="JWG506"/>
      <c r="JWH506"/>
      <c r="JWI506"/>
      <c r="JWJ506"/>
      <c r="JWK506"/>
      <c r="JWL506"/>
      <c r="JWM506"/>
      <c r="JWN506"/>
      <c r="JWO506"/>
      <c r="JWP506"/>
      <c r="JWQ506"/>
      <c r="JWR506"/>
      <c r="JWS506"/>
      <c r="JWT506"/>
      <c r="JWU506"/>
      <c r="JWV506"/>
      <c r="JWW506"/>
      <c r="JWX506"/>
      <c r="JWY506"/>
      <c r="JWZ506"/>
      <c r="JXA506"/>
      <c r="JXB506"/>
      <c r="JXC506"/>
      <c r="JXD506"/>
      <c r="JXE506"/>
      <c r="JXF506"/>
      <c r="JXG506"/>
      <c r="JXH506"/>
      <c r="JXI506"/>
      <c r="JXJ506"/>
      <c r="JXK506"/>
      <c r="JXL506"/>
      <c r="JXM506"/>
      <c r="JXN506"/>
      <c r="JXO506"/>
      <c r="JXP506"/>
      <c r="JXQ506"/>
      <c r="JXR506"/>
      <c r="JXS506"/>
      <c r="JXT506"/>
      <c r="JXU506"/>
      <c r="JXV506"/>
      <c r="JXW506"/>
      <c r="JXX506"/>
      <c r="JXY506"/>
      <c r="JXZ506"/>
      <c r="JYA506"/>
      <c r="JYB506"/>
      <c r="JYC506"/>
      <c r="JYD506"/>
      <c r="JYE506"/>
      <c r="JYF506"/>
      <c r="JYG506"/>
      <c r="JYH506"/>
      <c r="JYI506"/>
      <c r="JYJ506"/>
      <c r="JYK506"/>
      <c r="JYL506"/>
      <c r="JYM506"/>
      <c r="JYN506"/>
      <c r="JYO506"/>
      <c r="JYP506"/>
      <c r="JYQ506"/>
      <c r="JYR506"/>
      <c r="JYS506"/>
      <c r="JYT506"/>
      <c r="JYU506"/>
      <c r="JYV506"/>
      <c r="JYW506"/>
      <c r="JYX506"/>
      <c r="JYY506"/>
      <c r="JYZ506"/>
      <c r="JZA506"/>
      <c r="JZB506"/>
      <c r="JZC506"/>
      <c r="JZD506"/>
      <c r="JZE506"/>
      <c r="JZF506"/>
      <c r="JZG506"/>
      <c r="JZH506"/>
      <c r="JZI506"/>
      <c r="JZJ506"/>
      <c r="JZK506"/>
      <c r="JZL506"/>
      <c r="JZM506"/>
      <c r="JZN506"/>
      <c r="JZO506"/>
      <c r="JZP506"/>
      <c r="JZQ506"/>
      <c r="JZR506"/>
      <c r="JZS506"/>
      <c r="JZT506"/>
      <c r="JZU506"/>
      <c r="JZV506"/>
      <c r="JZW506"/>
      <c r="JZX506"/>
      <c r="JZY506"/>
      <c r="JZZ506"/>
      <c r="KAA506"/>
      <c r="KAB506"/>
      <c r="KAC506"/>
      <c r="KAD506"/>
      <c r="KAE506"/>
      <c r="KAF506"/>
      <c r="KAG506"/>
      <c r="KAH506"/>
      <c r="KAI506"/>
      <c r="KAJ506"/>
      <c r="KAK506"/>
      <c r="KAL506"/>
      <c r="KAM506"/>
      <c r="KAN506"/>
      <c r="KAO506"/>
      <c r="KAP506"/>
      <c r="KAQ506"/>
      <c r="KAR506"/>
      <c r="KAS506"/>
      <c r="KAT506"/>
      <c r="KAU506"/>
      <c r="KAV506"/>
      <c r="KAW506"/>
      <c r="KAX506"/>
      <c r="KAY506"/>
      <c r="KAZ506"/>
      <c r="KBA506"/>
      <c r="KBB506"/>
      <c r="KBC506"/>
      <c r="KBD506"/>
      <c r="KBE506"/>
      <c r="KBF506"/>
      <c r="KBG506"/>
      <c r="KBH506"/>
      <c r="KBI506"/>
      <c r="KBJ506"/>
      <c r="KBK506"/>
      <c r="KBL506"/>
      <c r="KBM506"/>
      <c r="KBN506"/>
      <c r="KBO506"/>
      <c r="KBP506"/>
      <c r="KBQ506"/>
      <c r="KBR506"/>
      <c r="KBS506"/>
      <c r="KBT506"/>
      <c r="KBU506"/>
      <c r="KBV506"/>
      <c r="KBW506"/>
      <c r="KBX506"/>
      <c r="KBY506"/>
      <c r="KBZ506"/>
      <c r="KCA506"/>
      <c r="KCB506"/>
      <c r="KCC506"/>
      <c r="KCD506"/>
      <c r="KCE506"/>
      <c r="KCF506"/>
      <c r="KCG506"/>
      <c r="KCH506"/>
      <c r="KCI506"/>
      <c r="KCJ506"/>
      <c r="KCK506"/>
      <c r="KCL506"/>
      <c r="KCM506"/>
      <c r="KCN506"/>
      <c r="KCO506"/>
      <c r="KCP506"/>
      <c r="KCQ506"/>
      <c r="KCR506"/>
      <c r="KCS506"/>
      <c r="KCT506"/>
      <c r="KCU506"/>
      <c r="KCV506"/>
      <c r="KCW506"/>
      <c r="KCX506"/>
      <c r="KCY506"/>
      <c r="KCZ506"/>
      <c r="KDA506"/>
      <c r="KDB506"/>
      <c r="KDC506"/>
      <c r="KDD506"/>
      <c r="KDE506"/>
      <c r="KDF506"/>
      <c r="KDG506"/>
      <c r="KDH506"/>
      <c r="KDI506"/>
      <c r="KDJ506"/>
      <c r="KDK506"/>
      <c r="KDL506"/>
      <c r="KDM506"/>
      <c r="KDN506"/>
      <c r="KDO506"/>
      <c r="KDP506"/>
      <c r="KDQ506"/>
      <c r="KDR506"/>
      <c r="KDS506"/>
      <c r="KDT506"/>
      <c r="KDU506"/>
      <c r="KDV506"/>
      <c r="KDW506"/>
      <c r="KDX506"/>
      <c r="KDY506"/>
      <c r="KDZ506"/>
      <c r="KEA506"/>
      <c r="KEB506"/>
      <c r="KEC506"/>
      <c r="KED506"/>
      <c r="KEE506"/>
      <c r="KEF506"/>
      <c r="KEG506"/>
      <c r="KEH506"/>
      <c r="KEI506"/>
      <c r="KEJ506"/>
      <c r="KEK506"/>
      <c r="KEL506"/>
      <c r="KEM506"/>
      <c r="KEN506"/>
      <c r="KEO506"/>
      <c r="KEP506"/>
      <c r="KEQ506"/>
      <c r="KER506"/>
      <c r="KES506"/>
      <c r="KET506"/>
      <c r="KEU506"/>
      <c r="KEV506"/>
      <c r="KEW506"/>
      <c r="KEX506"/>
      <c r="KEY506"/>
      <c r="KEZ506"/>
      <c r="KFA506"/>
      <c r="KFB506"/>
      <c r="KFC506"/>
      <c r="KFD506"/>
      <c r="KFE506"/>
      <c r="KFF506"/>
      <c r="KFG506"/>
      <c r="KFH506"/>
      <c r="KFI506"/>
      <c r="KFJ506"/>
      <c r="KFK506"/>
      <c r="KFL506"/>
      <c r="KFM506"/>
      <c r="KFN506"/>
      <c r="KFO506"/>
      <c r="KFP506"/>
      <c r="KFQ506"/>
      <c r="KFR506"/>
      <c r="KFS506"/>
      <c r="KFT506"/>
      <c r="KFU506"/>
      <c r="KFV506"/>
      <c r="KFW506"/>
      <c r="KFX506"/>
      <c r="KFY506"/>
      <c r="KFZ506"/>
      <c r="KGA506"/>
      <c r="KGB506"/>
      <c r="KGC506"/>
      <c r="KGD506"/>
      <c r="KGE506"/>
      <c r="KGF506"/>
      <c r="KGG506"/>
      <c r="KGH506"/>
      <c r="KGI506"/>
      <c r="KGJ506"/>
      <c r="KGK506"/>
      <c r="KGL506"/>
      <c r="KGM506"/>
      <c r="KGN506"/>
      <c r="KGO506"/>
      <c r="KGP506"/>
      <c r="KGQ506"/>
      <c r="KGR506"/>
      <c r="KGS506"/>
      <c r="KGT506"/>
      <c r="KGU506"/>
      <c r="KGV506"/>
      <c r="KGW506"/>
      <c r="KGX506"/>
      <c r="KGY506"/>
      <c r="KGZ506"/>
      <c r="KHA506"/>
      <c r="KHB506"/>
      <c r="KHC506"/>
      <c r="KHD506"/>
      <c r="KHE506"/>
      <c r="KHF506"/>
      <c r="KHG506"/>
      <c r="KHH506"/>
      <c r="KHI506"/>
      <c r="KHJ506"/>
      <c r="KHK506"/>
      <c r="KHL506"/>
      <c r="KHM506"/>
      <c r="KHN506"/>
      <c r="KHO506"/>
      <c r="KHP506"/>
      <c r="KHQ506"/>
      <c r="KHR506"/>
      <c r="KHS506"/>
      <c r="KHT506"/>
      <c r="KHU506"/>
      <c r="KHV506"/>
      <c r="KHW506"/>
      <c r="KHX506"/>
      <c r="KHY506"/>
      <c r="KHZ506"/>
      <c r="KIA506"/>
      <c r="KIB506"/>
      <c r="KIC506"/>
      <c r="KID506"/>
      <c r="KIE506"/>
      <c r="KIF506"/>
      <c r="KIG506"/>
      <c r="KIH506"/>
      <c r="KII506"/>
      <c r="KIJ506"/>
      <c r="KIK506"/>
      <c r="KIL506"/>
      <c r="KIM506"/>
      <c r="KIN506"/>
      <c r="KIO506"/>
      <c r="KIP506"/>
      <c r="KIQ506"/>
      <c r="KIR506"/>
      <c r="KIS506"/>
      <c r="KIT506"/>
      <c r="KIU506"/>
      <c r="KIV506"/>
      <c r="KIW506"/>
      <c r="KIX506"/>
      <c r="KIY506"/>
      <c r="KIZ506"/>
      <c r="KJA506"/>
      <c r="KJB506"/>
      <c r="KJC506"/>
      <c r="KJD506"/>
      <c r="KJE506"/>
      <c r="KJF506"/>
      <c r="KJG506"/>
      <c r="KJH506"/>
      <c r="KJI506"/>
      <c r="KJJ506"/>
      <c r="KJK506"/>
      <c r="KJL506"/>
      <c r="KJM506"/>
      <c r="KJN506"/>
      <c r="KJO506"/>
      <c r="KJP506"/>
      <c r="KJQ506"/>
      <c r="KJR506"/>
      <c r="KJS506"/>
      <c r="KJT506"/>
      <c r="KJU506"/>
      <c r="KJV506"/>
      <c r="KJW506"/>
      <c r="KJX506"/>
      <c r="KJY506"/>
      <c r="KJZ506"/>
      <c r="KKA506"/>
      <c r="KKB506"/>
      <c r="KKC506"/>
      <c r="KKD506"/>
      <c r="KKE506"/>
      <c r="KKF506"/>
      <c r="KKG506"/>
      <c r="KKH506"/>
      <c r="KKI506"/>
      <c r="KKJ506"/>
      <c r="KKK506"/>
      <c r="KKL506"/>
      <c r="KKM506"/>
      <c r="KKN506"/>
      <c r="KKO506"/>
      <c r="KKP506"/>
      <c r="KKQ506"/>
      <c r="KKR506"/>
      <c r="KKS506"/>
      <c r="KKT506"/>
      <c r="KKU506"/>
      <c r="KKV506"/>
      <c r="KKW506"/>
      <c r="KKX506"/>
      <c r="KKY506"/>
      <c r="KKZ506"/>
      <c r="KLA506"/>
      <c r="KLB506"/>
      <c r="KLC506"/>
      <c r="KLD506"/>
      <c r="KLE506"/>
      <c r="KLF506"/>
      <c r="KLG506"/>
      <c r="KLH506"/>
      <c r="KLI506"/>
      <c r="KLJ506"/>
      <c r="KLK506"/>
      <c r="KLL506"/>
      <c r="KLM506"/>
      <c r="KLN506"/>
      <c r="KLO506"/>
      <c r="KLP506"/>
      <c r="KLQ506"/>
      <c r="KLR506"/>
      <c r="KLS506"/>
      <c r="KLT506"/>
      <c r="KLU506"/>
      <c r="KLV506"/>
      <c r="KLW506"/>
      <c r="KLX506"/>
      <c r="KLY506"/>
      <c r="KLZ506"/>
      <c r="KMA506"/>
      <c r="KMB506"/>
      <c r="KMC506"/>
      <c r="KMD506"/>
      <c r="KME506"/>
      <c r="KMF506"/>
      <c r="KMG506"/>
      <c r="KMH506"/>
      <c r="KMI506"/>
      <c r="KMJ506"/>
      <c r="KMK506"/>
      <c r="KML506"/>
      <c r="KMM506"/>
      <c r="KMN506"/>
      <c r="KMO506"/>
      <c r="KMP506"/>
      <c r="KMQ506"/>
      <c r="KMR506"/>
      <c r="KMS506"/>
      <c r="KMT506"/>
      <c r="KMU506"/>
      <c r="KMV506"/>
      <c r="KMW506"/>
      <c r="KMX506"/>
      <c r="KMY506"/>
      <c r="KMZ506"/>
      <c r="KNA506"/>
      <c r="KNB506"/>
      <c r="KNC506"/>
      <c r="KND506"/>
      <c r="KNE506"/>
      <c r="KNF506"/>
      <c r="KNG506"/>
      <c r="KNH506"/>
      <c r="KNI506"/>
      <c r="KNJ506"/>
      <c r="KNK506"/>
      <c r="KNL506"/>
      <c r="KNM506"/>
      <c r="KNN506"/>
      <c r="KNO506"/>
      <c r="KNP506"/>
      <c r="KNQ506"/>
      <c r="KNR506"/>
      <c r="KNS506"/>
      <c r="KNT506"/>
      <c r="KNU506"/>
      <c r="KNV506"/>
      <c r="KNW506"/>
      <c r="KNX506"/>
      <c r="KNY506"/>
      <c r="KNZ506"/>
      <c r="KOA506"/>
      <c r="KOB506"/>
      <c r="KOC506"/>
      <c r="KOD506"/>
      <c r="KOE506"/>
      <c r="KOF506"/>
      <c r="KOG506"/>
      <c r="KOH506"/>
      <c r="KOI506"/>
      <c r="KOJ506"/>
      <c r="KOK506"/>
      <c r="KOL506"/>
      <c r="KOM506"/>
      <c r="KON506"/>
      <c r="KOO506"/>
      <c r="KOP506"/>
      <c r="KOQ506"/>
      <c r="KOR506"/>
      <c r="KOS506"/>
      <c r="KOT506"/>
      <c r="KOU506"/>
      <c r="KOV506"/>
      <c r="KOW506"/>
      <c r="KOX506"/>
      <c r="KOY506"/>
      <c r="KOZ506"/>
      <c r="KPA506"/>
      <c r="KPB506"/>
      <c r="KPC506"/>
      <c r="KPD506"/>
      <c r="KPE506"/>
      <c r="KPF506"/>
      <c r="KPG506"/>
      <c r="KPH506"/>
      <c r="KPI506"/>
      <c r="KPJ506"/>
      <c r="KPK506"/>
      <c r="KPL506"/>
      <c r="KPM506"/>
      <c r="KPN506"/>
      <c r="KPO506"/>
      <c r="KPP506"/>
      <c r="KPQ506"/>
      <c r="KPR506"/>
      <c r="KPS506"/>
      <c r="KPT506"/>
      <c r="KPU506"/>
      <c r="KPV506"/>
      <c r="KPW506"/>
      <c r="KPX506"/>
      <c r="KPY506"/>
      <c r="KPZ506"/>
      <c r="KQA506"/>
      <c r="KQB506"/>
      <c r="KQC506"/>
      <c r="KQD506"/>
      <c r="KQE506"/>
      <c r="KQF506"/>
      <c r="KQG506"/>
      <c r="KQH506"/>
      <c r="KQI506"/>
      <c r="KQJ506"/>
      <c r="KQK506"/>
      <c r="KQL506"/>
      <c r="KQM506"/>
      <c r="KQN506"/>
      <c r="KQO506"/>
      <c r="KQP506"/>
      <c r="KQQ506"/>
      <c r="KQR506"/>
      <c r="KQS506"/>
      <c r="KQT506"/>
      <c r="KQU506"/>
      <c r="KQV506"/>
      <c r="KQW506"/>
      <c r="KQX506"/>
      <c r="KQY506"/>
      <c r="KQZ506"/>
      <c r="KRA506"/>
      <c r="KRB506"/>
      <c r="KRC506"/>
      <c r="KRD506"/>
      <c r="KRE506"/>
      <c r="KRF506"/>
      <c r="KRG506"/>
      <c r="KRH506"/>
      <c r="KRI506"/>
      <c r="KRJ506"/>
      <c r="KRK506"/>
      <c r="KRL506"/>
      <c r="KRM506"/>
      <c r="KRN506"/>
      <c r="KRO506"/>
      <c r="KRP506"/>
      <c r="KRQ506"/>
      <c r="KRR506"/>
      <c r="KRS506"/>
      <c r="KRT506"/>
      <c r="KRU506"/>
      <c r="KRV506"/>
      <c r="KRW506"/>
      <c r="KRX506"/>
      <c r="KRY506"/>
      <c r="KRZ506"/>
      <c r="KSA506"/>
      <c r="KSB506"/>
      <c r="KSC506"/>
      <c r="KSD506"/>
      <c r="KSE506"/>
      <c r="KSF506"/>
      <c r="KSG506"/>
      <c r="KSH506"/>
      <c r="KSI506"/>
      <c r="KSJ506"/>
      <c r="KSK506"/>
      <c r="KSL506"/>
      <c r="KSM506"/>
      <c r="KSN506"/>
      <c r="KSO506"/>
      <c r="KSP506"/>
      <c r="KSQ506"/>
      <c r="KSR506"/>
      <c r="KSS506"/>
      <c r="KST506"/>
      <c r="KSU506"/>
      <c r="KSV506"/>
      <c r="KSW506"/>
      <c r="KSX506"/>
      <c r="KSY506"/>
      <c r="KSZ506"/>
      <c r="KTA506"/>
      <c r="KTB506"/>
      <c r="KTC506"/>
      <c r="KTD506"/>
      <c r="KTE506"/>
      <c r="KTF506"/>
      <c r="KTG506"/>
      <c r="KTH506"/>
      <c r="KTI506"/>
      <c r="KTJ506"/>
      <c r="KTK506"/>
      <c r="KTL506"/>
      <c r="KTM506"/>
      <c r="KTN506"/>
      <c r="KTO506"/>
      <c r="KTP506"/>
      <c r="KTQ506"/>
      <c r="KTR506"/>
      <c r="KTS506"/>
      <c r="KTT506"/>
      <c r="KTU506"/>
      <c r="KTV506"/>
      <c r="KTW506"/>
      <c r="KTX506"/>
      <c r="KTY506"/>
      <c r="KTZ506"/>
      <c r="KUA506"/>
      <c r="KUB506"/>
      <c r="KUC506"/>
      <c r="KUD506"/>
      <c r="KUE506"/>
      <c r="KUF506"/>
      <c r="KUG506"/>
      <c r="KUH506"/>
      <c r="KUI506"/>
      <c r="KUJ506"/>
      <c r="KUK506"/>
      <c r="KUL506"/>
      <c r="KUM506"/>
      <c r="KUN506"/>
      <c r="KUO506"/>
      <c r="KUP506"/>
      <c r="KUQ506"/>
      <c r="KUR506"/>
      <c r="KUS506"/>
      <c r="KUT506"/>
      <c r="KUU506"/>
      <c r="KUV506"/>
      <c r="KUW506"/>
      <c r="KUX506"/>
      <c r="KUY506"/>
      <c r="KUZ506"/>
      <c r="KVA506"/>
      <c r="KVB506"/>
      <c r="KVC506"/>
      <c r="KVD506"/>
      <c r="KVE506"/>
      <c r="KVF506"/>
      <c r="KVG506"/>
      <c r="KVH506"/>
      <c r="KVI506"/>
      <c r="KVJ506"/>
      <c r="KVK506"/>
      <c r="KVL506"/>
      <c r="KVM506"/>
      <c r="KVN506"/>
      <c r="KVO506"/>
      <c r="KVP506"/>
      <c r="KVQ506"/>
      <c r="KVR506"/>
      <c r="KVS506"/>
      <c r="KVT506"/>
      <c r="KVU506"/>
      <c r="KVV506"/>
      <c r="KVW506"/>
      <c r="KVX506"/>
      <c r="KVY506"/>
      <c r="KVZ506"/>
      <c r="KWA506"/>
      <c r="KWB506"/>
      <c r="KWC506"/>
      <c r="KWD506"/>
      <c r="KWE506"/>
      <c r="KWF506"/>
      <c r="KWG506"/>
      <c r="KWH506"/>
      <c r="KWI506"/>
      <c r="KWJ506"/>
      <c r="KWK506"/>
      <c r="KWL506"/>
      <c r="KWM506"/>
      <c r="KWN506"/>
      <c r="KWO506"/>
      <c r="KWP506"/>
      <c r="KWQ506"/>
      <c r="KWR506"/>
      <c r="KWS506"/>
      <c r="KWT506"/>
      <c r="KWU506"/>
      <c r="KWV506"/>
      <c r="KWW506"/>
      <c r="KWX506"/>
      <c r="KWY506"/>
      <c r="KWZ506"/>
      <c r="KXA506"/>
      <c r="KXB506"/>
      <c r="KXC506"/>
      <c r="KXD506"/>
      <c r="KXE506"/>
      <c r="KXF506"/>
      <c r="KXG506"/>
      <c r="KXH506"/>
      <c r="KXI506"/>
      <c r="KXJ506"/>
      <c r="KXK506"/>
      <c r="KXL506"/>
      <c r="KXM506"/>
      <c r="KXN506"/>
      <c r="KXO506"/>
      <c r="KXP506"/>
      <c r="KXQ506"/>
      <c r="KXR506"/>
      <c r="KXS506"/>
      <c r="KXT506"/>
      <c r="KXU506"/>
      <c r="KXV506"/>
      <c r="KXW506"/>
      <c r="KXX506"/>
      <c r="KXY506"/>
      <c r="KXZ506"/>
      <c r="KYA506"/>
      <c r="KYB506"/>
      <c r="KYC506"/>
      <c r="KYD506"/>
      <c r="KYE506"/>
      <c r="KYF506"/>
      <c r="KYG506"/>
      <c r="KYH506"/>
      <c r="KYI506"/>
      <c r="KYJ506"/>
      <c r="KYK506"/>
      <c r="KYL506"/>
      <c r="KYM506"/>
      <c r="KYN506"/>
      <c r="KYO506"/>
      <c r="KYP506"/>
      <c r="KYQ506"/>
      <c r="KYR506"/>
      <c r="KYS506"/>
      <c r="KYT506"/>
      <c r="KYU506"/>
      <c r="KYV506"/>
      <c r="KYW506"/>
      <c r="KYX506"/>
      <c r="KYY506"/>
      <c r="KYZ506"/>
      <c r="KZA506"/>
      <c r="KZB506"/>
      <c r="KZC506"/>
      <c r="KZD506"/>
      <c r="KZE506"/>
      <c r="KZF506"/>
      <c r="KZG506"/>
      <c r="KZH506"/>
      <c r="KZI506"/>
      <c r="KZJ506"/>
      <c r="KZK506"/>
      <c r="KZL506"/>
      <c r="KZM506"/>
      <c r="KZN506"/>
      <c r="KZO506"/>
      <c r="KZP506"/>
      <c r="KZQ506"/>
      <c r="KZR506"/>
      <c r="KZS506"/>
      <c r="KZT506"/>
      <c r="KZU506"/>
      <c r="KZV506"/>
      <c r="KZW506"/>
      <c r="KZX506"/>
      <c r="KZY506"/>
      <c r="KZZ506"/>
      <c r="LAA506"/>
      <c r="LAB506"/>
      <c r="LAC506"/>
      <c r="LAD506"/>
      <c r="LAE506"/>
      <c r="LAF506"/>
      <c r="LAG506"/>
      <c r="LAH506"/>
      <c r="LAI506"/>
      <c r="LAJ506"/>
      <c r="LAK506"/>
      <c r="LAL506"/>
      <c r="LAM506"/>
      <c r="LAN506"/>
      <c r="LAO506"/>
      <c r="LAP506"/>
      <c r="LAQ506"/>
      <c r="LAR506"/>
      <c r="LAS506"/>
      <c r="LAT506"/>
      <c r="LAU506"/>
      <c r="LAV506"/>
      <c r="LAW506"/>
      <c r="LAX506"/>
      <c r="LAY506"/>
      <c r="LAZ506"/>
      <c r="LBA506"/>
      <c r="LBB506"/>
      <c r="LBC506"/>
      <c r="LBD506"/>
      <c r="LBE506"/>
      <c r="LBF506"/>
      <c r="LBG506"/>
      <c r="LBH506"/>
      <c r="LBI506"/>
      <c r="LBJ506"/>
      <c r="LBK506"/>
      <c r="LBL506"/>
      <c r="LBM506"/>
      <c r="LBN506"/>
      <c r="LBO506"/>
      <c r="LBP506"/>
      <c r="LBQ506"/>
      <c r="LBR506"/>
      <c r="LBS506"/>
      <c r="LBT506"/>
      <c r="LBU506"/>
      <c r="LBV506"/>
      <c r="LBW506"/>
      <c r="LBX506"/>
      <c r="LBY506"/>
      <c r="LBZ506"/>
      <c r="LCA506"/>
      <c r="LCB506"/>
      <c r="LCC506"/>
      <c r="LCD506"/>
      <c r="LCE506"/>
      <c r="LCF506"/>
      <c r="LCG506"/>
      <c r="LCH506"/>
      <c r="LCI506"/>
      <c r="LCJ506"/>
      <c r="LCK506"/>
      <c r="LCL506"/>
      <c r="LCM506"/>
      <c r="LCN506"/>
      <c r="LCO506"/>
      <c r="LCP506"/>
      <c r="LCQ506"/>
      <c r="LCR506"/>
      <c r="LCS506"/>
      <c r="LCT506"/>
      <c r="LCU506"/>
      <c r="LCV506"/>
      <c r="LCW506"/>
      <c r="LCX506"/>
      <c r="LCY506"/>
      <c r="LCZ506"/>
      <c r="LDA506"/>
      <c r="LDB506"/>
      <c r="LDC506"/>
      <c r="LDD506"/>
      <c r="LDE506"/>
      <c r="LDF506"/>
      <c r="LDG506"/>
      <c r="LDH506"/>
      <c r="LDI506"/>
      <c r="LDJ506"/>
      <c r="LDK506"/>
      <c r="LDL506"/>
      <c r="LDM506"/>
      <c r="LDN506"/>
      <c r="LDO506"/>
      <c r="LDP506"/>
      <c r="LDQ506"/>
      <c r="LDR506"/>
      <c r="LDS506"/>
      <c r="LDT506"/>
      <c r="LDU506"/>
      <c r="LDV506"/>
      <c r="LDW506"/>
      <c r="LDX506"/>
      <c r="LDY506"/>
      <c r="LDZ506"/>
      <c r="LEA506"/>
      <c r="LEB506"/>
      <c r="LEC506"/>
      <c r="LED506"/>
      <c r="LEE506"/>
      <c r="LEF506"/>
      <c r="LEG506"/>
      <c r="LEH506"/>
      <c r="LEI506"/>
      <c r="LEJ506"/>
      <c r="LEK506"/>
      <c r="LEL506"/>
      <c r="LEM506"/>
      <c r="LEN506"/>
      <c r="LEO506"/>
      <c r="LEP506"/>
      <c r="LEQ506"/>
      <c r="LER506"/>
      <c r="LES506"/>
      <c r="LET506"/>
      <c r="LEU506"/>
      <c r="LEV506"/>
      <c r="LEW506"/>
      <c r="LEX506"/>
      <c r="LEY506"/>
      <c r="LEZ506"/>
      <c r="LFA506"/>
      <c r="LFB506"/>
      <c r="LFC506"/>
      <c r="LFD506"/>
      <c r="LFE506"/>
      <c r="LFF506"/>
      <c r="LFG506"/>
      <c r="LFH506"/>
      <c r="LFI506"/>
      <c r="LFJ506"/>
      <c r="LFK506"/>
      <c r="LFL506"/>
      <c r="LFM506"/>
      <c r="LFN506"/>
      <c r="LFO506"/>
      <c r="LFP506"/>
      <c r="LFQ506"/>
      <c r="LFR506"/>
      <c r="LFS506"/>
      <c r="LFT506"/>
      <c r="LFU506"/>
      <c r="LFV506"/>
      <c r="LFW506"/>
      <c r="LFX506"/>
      <c r="LFY506"/>
      <c r="LFZ506"/>
      <c r="LGA506"/>
      <c r="LGB506"/>
      <c r="LGC506"/>
      <c r="LGD506"/>
      <c r="LGE506"/>
      <c r="LGF506"/>
      <c r="LGG506"/>
      <c r="LGH506"/>
      <c r="LGI506"/>
      <c r="LGJ506"/>
      <c r="LGK506"/>
      <c r="LGL506"/>
      <c r="LGM506"/>
      <c r="LGN506"/>
      <c r="LGO506"/>
      <c r="LGP506"/>
      <c r="LGQ506"/>
      <c r="LGR506"/>
      <c r="LGS506"/>
      <c r="LGT506"/>
      <c r="LGU506"/>
      <c r="LGV506"/>
      <c r="LGW506"/>
      <c r="LGX506"/>
      <c r="LGY506"/>
      <c r="LGZ506"/>
      <c r="LHA506"/>
      <c r="LHB506"/>
      <c r="LHC506"/>
      <c r="LHD506"/>
      <c r="LHE506"/>
      <c r="LHF506"/>
      <c r="LHG506"/>
      <c r="LHH506"/>
      <c r="LHI506"/>
      <c r="LHJ506"/>
      <c r="LHK506"/>
      <c r="LHL506"/>
      <c r="LHM506"/>
      <c r="LHN506"/>
      <c r="LHO506"/>
      <c r="LHP506"/>
      <c r="LHQ506"/>
      <c r="LHR506"/>
      <c r="LHS506"/>
      <c r="LHT506"/>
      <c r="LHU506"/>
      <c r="LHV506"/>
      <c r="LHW506"/>
      <c r="LHX506"/>
      <c r="LHY506"/>
      <c r="LHZ506"/>
      <c r="LIA506"/>
      <c r="LIB506"/>
      <c r="LIC506"/>
      <c r="LID506"/>
      <c r="LIE506"/>
      <c r="LIF506"/>
      <c r="LIG506"/>
      <c r="LIH506"/>
      <c r="LII506"/>
      <c r="LIJ506"/>
      <c r="LIK506"/>
      <c r="LIL506"/>
      <c r="LIM506"/>
      <c r="LIN506"/>
      <c r="LIO506"/>
      <c r="LIP506"/>
      <c r="LIQ506"/>
      <c r="LIR506"/>
      <c r="LIS506"/>
      <c r="LIT506"/>
      <c r="LIU506"/>
      <c r="LIV506"/>
      <c r="LIW506"/>
      <c r="LIX506"/>
      <c r="LIY506"/>
      <c r="LIZ506"/>
      <c r="LJA506"/>
      <c r="LJB506"/>
      <c r="LJC506"/>
      <c r="LJD506"/>
      <c r="LJE506"/>
      <c r="LJF506"/>
      <c r="LJG506"/>
      <c r="LJH506"/>
      <c r="LJI506"/>
      <c r="LJJ506"/>
      <c r="LJK506"/>
      <c r="LJL506"/>
      <c r="LJM506"/>
      <c r="LJN506"/>
      <c r="LJO506"/>
      <c r="LJP506"/>
      <c r="LJQ506"/>
      <c r="LJR506"/>
      <c r="LJS506"/>
      <c r="LJT506"/>
      <c r="LJU506"/>
      <c r="LJV506"/>
      <c r="LJW506"/>
      <c r="LJX506"/>
      <c r="LJY506"/>
      <c r="LJZ506"/>
      <c r="LKA506"/>
      <c r="LKB506"/>
      <c r="LKC506"/>
      <c r="LKD506"/>
      <c r="LKE506"/>
      <c r="LKF506"/>
      <c r="LKG506"/>
      <c r="LKH506"/>
      <c r="LKI506"/>
      <c r="LKJ506"/>
      <c r="LKK506"/>
      <c r="LKL506"/>
      <c r="LKM506"/>
      <c r="LKN506"/>
      <c r="LKO506"/>
      <c r="LKP506"/>
      <c r="LKQ506"/>
      <c r="LKR506"/>
      <c r="LKS506"/>
      <c r="LKT506"/>
      <c r="LKU506"/>
      <c r="LKV506"/>
      <c r="LKW506"/>
      <c r="LKX506"/>
      <c r="LKY506"/>
      <c r="LKZ506"/>
      <c r="LLA506"/>
      <c r="LLB506"/>
      <c r="LLC506"/>
      <c r="LLD506"/>
      <c r="LLE506"/>
      <c r="LLF506"/>
      <c r="LLG506"/>
      <c r="LLH506"/>
      <c r="LLI506"/>
      <c r="LLJ506"/>
      <c r="LLK506"/>
      <c r="LLL506"/>
      <c r="LLM506"/>
      <c r="LLN506"/>
      <c r="LLO506"/>
      <c r="LLP506"/>
      <c r="LLQ506"/>
      <c r="LLR506"/>
      <c r="LLS506"/>
      <c r="LLT506"/>
      <c r="LLU506"/>
      <c r="LLV506"/>
      <c r="LLW506"/>
      <c r="LLX506"/>
      <c r="LLY506"/>
      <c r="LLZ506"/>
      <c r="LMA506"/>
      <c r="LMB506"/>
      <c r="LMC506"/>
      <c r="LMD506"/>
      <c r="LME506"/>
      <c r="LMF506"/>
      <c r="LMG506"/>
      <c r="LMH506"/>
      <c r="LMI506"/>
      <c r="LMJ506"/>
      <c r="LMK506"/>
      <c r="LML506"/>
      <c r="LMM506"/>
      <c r="LMN506"/>
      <c r="LMO506"/>
      <c r="LMP506"/>
      <c r="LMQ506"/>
      <c r="LMR506"/>
      <c r="LMS506"/>
      <c r="LMT506"/>
      <c r="LMU506"/>
      <c r="LMV506"/>
      <c r="LMW506"/>
      <c r="LMX506"/>
      <c r="LMY506"/>
      <c r="LMZ506"/>
      <c r="LNA506"/>
      <c r="LNB506"/>
      <c r="LNC506"/>
      <c r="LND506"/>
      <c r="LNE506"/>
      <c r="LNF506"/>
      <c r="LNG506"/>
      <c r="LNH506"/>
      <c r="LNI506"/>
      <c r="LNJ506"/>
      <c r="LNK506"/>
      <c r="LNL506"/>
      <c r="LNM506"/>
      <c r="LNN506"/>
      <c r="LNO506"/>
      <c r="LNP506"/>
      <c r="LNQ506"/>
      <c r="LNR506"/>
      <c r="LNS506"/>
      <c r="LNT506"/>
      <c r="LNU506"/>
      <c r="LNV506"/>
      <c r="LNW506"/>
      <c r="LNX506"/>
      <c r="LNY506"/>
      <c r="LNZ506"/>
      <c r="LOA506"/>
      <c r="LOB506"/>
      <c r="LOC506"/>
      <c r="LOD506"/>
      <c r="LOE506"/>
      <c r="LOF506"/>
      <c r="LOG506"/>
      <c r="LOH506"/>
      <c r="LOI506"/>
      <c r="LOJ506"/>
      <c r="LOK506"/>
      <c r="LOL506"/>
      <c r="LOM506"/>
      <c r="LON506"/>
      <c r="LOO506"/>
      <c r="LOP506"/>
      <c r="LOQ506"/>
      <c r="LOR506"/>
      <c r="LOS506"/>
      <c r="LOT506"/>
      <c r="LOU506"/>
      <c r="LOV506"/>
      <c r="LOW506"/>
      <c r="LOX506"/>
      <c r="LOY506"/>
      <c r="LOZ506"/>
      <c r="LPA506"/>
      <c r="LPB506"/>
      <c r="LPC506"/>
      <c r="LPD506"/>
      <c r="LPE506"/>
      <c r="LPF506"/>
      <c r="LPG506"/>
      <c r="LPH506"/>
      <c r="LPI506"/>
      <c r="LPJ506"/>
      <c r="LPK506"/>
      <c r="LPL506"/>
      <c r="LPM506"/>
      <c r="LPN506"/>
      <c r="LPO506"/>
      <c r="LPP506"/>
      <c r="LPQ506"/>
      <c r="LPR506"/>
      <c r="LPS506"/>
      <c r="LPT506"/>
      <c r="LPU506"/>
      <c r="LPV506"/>
      <c r="LPW506"/>
      <c r="LPX506"/>
      <c r="LPY506"/>
      <c r="LPZ506"/>
      <c r="LQA506"/>
      <c r="LQB506"/>
      <c r="LQC506"/>
      <c r="LQD506"/>
      <c r="LQE506"/>
      <c r="LQF506"/>
      <c r="LQG506"/>
      <c r="LQH506"/>
      <c r="LQI506"/>
      <c r="LQJ506"/>
      <c r="LQK506"/>
      <c r="LQL506"/>
      <c r="LQM506"/>
      <c r="LQN506"/>
      <c r="LQO506"/>
      <c r="LQP506"/>
      <c r="LQQ506"/>
      <c r="LQR506"/>
      <c r="LQS506"/>
      <c r="LQT506"/>
      <c r="LQU506"/>
      <c r="LQV506"/>
      <c r="LQW506"/>
      <c r="LQX506"/>
      <c r="LQY506"/>
      <c r="LQZ506"/>
      <c r="LRA506"/>
      <c r="LRB506"/>
      <c r="LRC506"/>
      <c r="LRD506"/>
      <c r="LRE506"/>
      <c r="LRF506"/>
      <c r="LRG506"/>
      <c r="LRH506"/>
      <c r="LRI506"/>
      <c r="LRJ506"/>
      <c r="LRK506"/>
      <c r="LRL506"/>
      <c r="LRM506"/>
      <c r="LRN506"/>
      <c r="LRO506"/>
      <c r="LRP506"/>
      <c r="LRQ506"/>
      <c r="LRR506"/>
      <c r="LRS506"/>
      <c r="LRT506"/>
      <c r="LRU506"/>
      <c r="LRV506"/>
      <c r="LRW506"/>
      <c r="LRX506"/>
      <c r="LRY506"/>
      <c r="LRZ506"/>
      <c r="LSA506"/>
      <c r="LSB506"/>
      <c r="LSC506"/>
      <c r="LSD506"/>
      <c r="LSE506"/>
      <c r="LSF506"/>
      <c r="LSG506"/>
      <c r="LSH506"/>
      <c r="LSI506"/>
      <c r="LSJ506"/>
      <c r="LSK506"/>
      <c r="LSL506"/>
      <c r="LSM506"/>
      <c r="LSN506"/>
      <c r="LSO506"/>
      <c r="LSP506"/>
      <c r="LSQ506"/>
      <c r="LSR506"/>
      <c r="LSS506"/>
      <c r="LST506"/>
      <c r="LSU506"/>
      <c r="LSV506"/>
      <c r="LSW506"/>
      <c r="LSX506"/>
      <c r="LSY506"/>
      <c r="LSZ506"/>
      <c r="LTA506"/>
      <c r="LTB506"/>
      <c r="LTC506"/>
      <c r="LTD506"/>
      <c r="LTE506"/>
      <c r="LTF506"/>
      <c r="LTG506"/>
      <c r="LTH506"/>
      <c r="LTI506"/>
      <c r="LTJ506"/>
      <c r="LTK506"/>
      <c r="LTL506"/>
      <c r="LTM506"/>
      <c r="LTN506"/>
      <c r="LTO506"/>
      <c r="LTP506"/>
      <c r="LTQ506"/>
      <c r="LTR506"/>
      <c r="LTS506"/>
      <c r="LTT506"/>
      <c r="LTU506"/>
      <c r="LTV506"/>
      <c r="LTW506"/>
      <c r="LTX506"/>
      <c r="LTY506"/>
      <c r="LTZ506"/>
      <c r="LUA506"/>
      <c r="LUB506"/>
      <c r="LUC506"/>
      <c r="LUD506"/>
      <c r="LUE506"/>
      <c r="LUF506"/>
      <c r="LUG506"/>
      <c r="LUH506"/>
      <c r="LUI506"/>
      <c r="LUJ506"/>
      <c r="LUK506"/>
      <c r="LUL506"/>
      <c r="LUM506"/>
      <c r="LUN506"/>
      <c r="LUO506"/>
      <c r="LUP506"/>
      <c r="LUQ506"/>
      <c r="LUR506"/>
      <c r="LUS506"/>
      <c r="LUT506"/>
      <c r="LUU506"/>
      <c r="LUV506"/>
      <c r="LUW506"/>
      <c r="LUX506"/>
      <c r="LUY506"/>
      <c r="LUZ506"/>
      <c r="LVA506"/>
      <c r="LVB506"/>
      <c r="LVC506"/>
      <c r="LVD506"/>
      <c r="LVE506"/>
      <c r="LVF506"/>
      <c r="LVG506"/>
      <c r="LVH506"/>
      <c r="LVI506"/>
      <c r="LVJ506"/>
      <c r="LVK506"/>
      <c r="LVL506"/>
      <c r="LVM506"/>
      <c r="LVN506"/>
      <c r="LVO506"/>
      <c r="LVP506"/>
      <c r="LVQ506"/>
      <c r="LVR506"/>
      <c r="LVS506"/>
      <c r="LVT506"/>
      <c r="LVU506"/>
      <c r="LVV506"/>
      <c r="LVW506"/>
      <c r="LVX506"/>
      <c r="LVY506"/>
      <c r="LVZ506"/>
      <c r="LWA506"/>
      <c r="LWB506"/>
      <c r="LWC506"/>
      <c r="LWD506"/>
      <c r="LWE506"/>
      <c r="LWF506"/>
      <c r="LWG506"/>
      <c r="LWH506"/>
      <c r="LWI506"/>
      <c r="LWJ506"/>
      <c r="LWK506"/>
      <c r="LWL506"/>
      <c r="LWM506"/>
      <c r="LWN506"/>
      <c r="LWO506"/>
      <c r="LWP506"/>
      <c r="LWQ506"/>
      <c r="LWR506"/>
      <c r="LWS506"/>
      <c r="LWT506"/>
      <c r="LWU506"/>
      <c r="LWV506"/>
      <c r="LWW506"/>
      <c r="LWX506"/>
      <c r="LWY506"/>
      <c r="LWZ506"/>
      <c r="LXA506"/>
      <c r="LXB506"/>
      <c r="LXC506"/>
      <c r="LXD506"/>
      <c r="LXE506"/>
      <c r="LXF506"/>
      <c r="LXG506"/>
      <c r="LXH506"/>
      <c r="LXI506"/>
      <c r="LXJ506"/>
      <c r="LXK506"/>
      <c r="LXL506"/>
      <c r="LXM506"/>
      <c r="LXN506"/>
      <c r="LXO506"/>
      <c r="LXP506"/>
      <c r="LXQ506"/>
      <c r="LXR506"/>
      <c r="LXS506"/>
      <c r="LXT506"/>
      <c r="LXU506"/>
      <c r="LXV506"/>
      <c r="LXW506"/>
      <c r="LXX506"/>
      <c r="LXY506"/>
      <c r="LXZ506"/>
      <c r="LYA506"/>
      <c r="LYB506"/>
      <c r="LYC506"/>
      <c r="LYD506"/>
      <c r="LYE506"/>
      <c r="LYF506"/>
      <c r="LYG506"/>
      <c r="LYH506"/>
      <c r="LYI506"/>
      <c r="LYJ506"/>
      <c r="LYK506"/>
      <c r="LYL506"/>
      <c r="LYM506"/>
      <c r="LYN506"/>
      <c r="LYO506"/>
      <c r="LYP506"/>
      <c r="LYQ506"/>
      <c r="LYR506"/>
      <c r="LYS506"/>
      <c r="LYT506"/>
      <c r="LYU506"/>
      <c r="LYV506"/>
      <c r="LYW506"/>
      <c r="LYX506"/>
      <c r="LYY506"/>
      <c r="LYZ506"/>
      <c r="LZA506"/>
      <c r="LZB506"/>
      <c r="LZC506"/>
      <c r="LZD506"/>
      <c r="LZE506"/>
      <c r="LZF506"/>
      <c r="LZG506"/>
      <c r="LZH506"/>
      <c r="LZI506"/>
      <c r="LZJ506"/>
      <c r="LZK506"/>
      <c r="LZL506"/>
      <c r="LZM506"/>
      <c r="LZN506"/>
      <c r="LZO506"/>
      <c r="LZP506"/>
      <c r="LZQ506"/>
      <c r="LZR506"/>
      <c r="LZS506"/>
      <c r="LZT506"/>
      <c r="LZU506"/>
      <c r="LZV506"/>
      <c r="LZW506"/>
      <c r="LZX506"/>
      <c r="LZY506"/>
      <c r="LZZ506"/>
      <c r="MAA506"/>
      <c r="MAB506"/>
      <c r="MAC506"/>
      <c r="MAD506"/>
      <c r="MAE506"/>
      <c r="MAF506"/>
      <c r="MAG506"/>
      <c r="MAH506"/>
      <c r="MAI506"/>
      <c r="MAJ506"/>
      <c r="MAK506"/>
      <c r="MAL506"/>
      <c r="MAM506"/>
      <c r="MAN506"/>
      <c r="MAO506"/>
      <c r="MAP506"/>
      <c r="MAQ506"/>
      <c r="MAR506"/>
      <c r="MAS506"/>
      <c r="MAT506"/>
      <c r="MAU506"/>
      <c r="MAV506"/>
      <c r="MAW506"/>
      <c r="MAX506"/>
      <c r="MAY506"/>
      <c r="MAZ506"/>
      <c r="MBA506"/>
      <c r="MBB506"/>
      <c r="MBC506"/>
      <c r="MBD506"/>
      <c r="MBE506"/>
      <c r="MBF506"/>
      <c r="MBG506"/>
      <c r="MBH506"/>
      <c r="MBI506"/>
      <c r="MBJ506"/>
      <c r="MBK506"/>
      <c r="MBL506"/>
      <c r="MBM506"/>
      <c r="MBN506"/>
      <c r="MBO506"/>
      <c r="MBP506"/>
      <c r="MBQ506"/>
      <c r="MBR506"/>
      <c r="MBS506"/>
      <c r="MBT506"/>
      <c r="MBU506"/>
      <c r="MBV506"/>
      <c r="MBW506"/>
      <c r="MBX506"/>
      <c r="MBY506"/>
      <c r="MBZ506"/>
      <c r="MCA506"/>
      <c r="MCB506"/>
      <c r="MCC506"/>
      <c r="MCD506"/>
      <c r="MCE506"/>
      <c r="MCF506"/>
      <c r="MCG506"/>
      <c r="MCH506"/>
      <c r="MCI506"/>
      <c r="MCJ506"/>
      <c r="MCK506"/>
      <c r="MCL506"/>
      <c r="MCM506"/>
      <c r="MCN506"/>
      <c r="MCO506"/>
      <c r="MCP506"/>
      <c r="MCQ506"/>
      <c r="MCR506"/>
      <c r="MCS506"/>
      <c r="MCT506"/>
      <c r="MCU506"/>
      <c r="MCV506"/>
      <c r="MCW506"/>
      <c r="MCX506"/>
      <c r="MCY506"/>
      <c r="MCZ506"/>
      <c r="MDA506"/>
      <c r="MDB506"/>
      <c r="MDC506"/>
      <c r="MDD506"/>
      <c r="MDE506"/>
      <c r="MDF506"/>
      <c r="MDG506"/>
      <c r="MDH506"/>
      <c r="MDI506"/>
      <c r="MDJ506"/>
      <c r="MDK506"/>
      <c r="MDL506"/>
      <c r="MDM506"/>
      <c r="MDN506"/>
      <c r="MDO506"/>
      <c r="MDP506"/>
      <c r="MDQ506"/>
      <c r="MDR506"/>
      <c r="MDS506"/>
      <c r="MDT506"/>
      <c r="MDU506"/>
      <c r="MDV506"/>
      <c r="MDW506"/>
      <c r="MDX506"/>
      <c r="MDY506"/>
      <c r="MDZ506"/>
      <c r="MEA506"/>
      <c r="MEB506"/>
      <c r="MEC506"/>
      <c r="MED506"/>
      <c r="MEE506"/>
      <c r="MEF506"/>
      <c r="MEG506"/>
      <c r="MEH506"/>
      <c r="MEI506"/>
      <c r="MEJ506"/>
      <c r="MEK506"/>
      <c r="MEL506"/>
      <c r="MEM506"/>
      <c r="MEN506"/>
      <c r="MEO506"/>
      <c r="MEP506"/>
      <c r="MEQ506"/>
      <c r="MER506"/>
      <c r="MES506"/>
      <c r="MET506"/>
      <c r="MEU506"/>
      <c r="MEV506"/>
      <c r="MEW506"/>
      <c r="MEX506"/>
      <c r="MEY506"/>
      <c r="MEZ506"/>
      <c r="MFA506"/>
      <c r="MFB506"/>
      <c r="MFC506"/>
      <c r="MFD506"/>
      <c r="MFE506"/>
      <c r="MFF506"/>
      <c r="MFG506"/>
      <c r="MFH506"/>
      <c r="MFI506"/>
      <c r="MFJ506"/>
      <c r="MFK506"/>
      <c r="MFL506"/>
      <c r="MFM506"/>
      <c r="MFN506"/>
      <c r="MFO506"/>
      <c r="MFP506"/>
      <c r="MFQ506"/>
      <c r="MFR506"/>
      <c r="MFS506"/>
      <c r="MFT506"/>
      <c r="MFU506"/>
      <c r="MFV506"/>
      <c r="MFW506"/>
      <c r="MFX506"/>
      <c r="MFY506"/>
      <c r="MFZ506"/>
      <c r="MGA506"/>
      <c r="MGB506"/>
      <c r="MGC506"/>
      <c r="MGD506"/>
      <c r="MGE506"/>
      <c r="MGF506"/>
      <c r="MGG506"/>
      <c r="MGH506"/>
      <c r="MGI506"/>
      <c r="MGJ506"/>
      <c r="MGK506"/>
      <c r="MGL506"/>
      <c r="MGM506"/>
      <c r="MGN506"/>
      <c r="MGO506"/>
      <c r="MGP506"/>
      <c r="MGQ506"/>
      <c r="MGR506"/>
      <c r="MGS506"/>
      <c r="MGT506"/>
      <c r="MGU506"/>
      <c r="MGV506"/>
      <c r="MGW506"/>
      <c r="MGX506"/>
      <c r="MGY506"/>
      <c r="MGZ506"/>
      <c r="MHA506"/>
      <c r="MHB506"/>
      <c r="MHC506"/>
      <c r="MHD506"/>
      <c r="MHE506"/>
      <c r="MHF506"/>
      <c r="MHG506"/>
      <c r="MHH506"/>
      <c r="MHI506"/>
      <c r="MHJ506"/>
      <c r="MHK506"/>
      <c r="MHL506"/>
      <c r="MHM506"/>
      <c r="MHN506"/>
      <c r="MHO506"/>
      <c r="MHP506"/>
      <c r="MHQ506"/>
      <c r="MHR506"/>
      <c r="MHS506"/>
      <c r="MHT506"/>
      <c r="MHU506"/>
      <c r="MHV506"/>
      <c r="MHW506"/>
      <c r="MHX506"/>
      <c r="MHY506"/>
      <c r="MHZ506"/>
      <c r="MIA506"/>
      <c r="MIB506"/>
      <c r="MIC506"/>
      <c r="MID506"/>
      <c r="MIE506"/>
      <c r="MIF506"/>
      <c r="MIG506"/>
      <c r="MIH506"/>
      <c r="MII506"/>
      <c r="MIJ506"/>
      <c r="MIK506"/>
      <c r="MIL506"/>
      <c r="MIM506"/>
      <c r="MIN506"/>
      <c r="MIO506"/>
      <c r="MIP506"/>
      <c r="MIQ506"/>
      <c r="MIR506"/>
      <c r="MIS506"/>
      <c r="MIT506"/>
      <c r="MIU506"/>
      <c r="MIV506"/>
      <c r="MIW506"/>
      <c r="MIX506"/>
      <c r="MIY506"/>
      <c r="MIZ506"/>
      <c r="MJA506"/>
      <c r="MJB506"/>
      <c r="MJC506"/>
      <c r="MJD506"/>
      <c r="MJE506"/>
      <c r="MJF506"/>
      <c r="MJG506"/>
      <c r="MJH506"/>
      <c r="MJI506"/>
      <c r="MJJ506"/>
      <c r="MJK506"/>
      <c r="MJL506"/>
      <c r="MJM506"/>
      <c r="MJN506"/>
      <c r="MJO506"/>
      <c r="MJP506"/>
      <c r="MJQ506"/>
      <c r="MJR506"/>
      <c r="MJS506"/>
      <c r="MJT506"/>
      <c r="MJU506"/>
      <c r="MJV506"/>
      <c r="MJW506"/>
      <c r="MJX506"/>
      <c r="MJY506"/>
      <c r="MJZ506"/>
      <c r="MKA506"/>
      <c r="MKB506"/>
      <c r="MKC506"/>
      <c r="MKD506"/>
      <c r="MKE506"/>
      <c r="MKF506"/>
      <c r="MKG506"/>
      <c r="MKH506"/>
      <c r="MKI506"/>
      <c r="MKJ506"/>
      <c r="MKK506"/>
      <c r="MKL506"/>
      <c r="MKM506"/>
      <c r="MKN506"/>
      <c r="MKO506"/>
      <c r="MKP506"/>
      <c r="MKQ506"/>
      <c r="MKR506"/>
      <c r="MKS506"/>
      <c r="MKT506"/>
      <c r="MKU506"/>
      <c r="MKV506"/>
      <c r="MKW506"/>
      <c r="MKX506"/>
      <c r="MKY506"/>
      <c r="MKZ506"/>
      <c r="MLA506"/>
      <c r="MLB506"/>
      <c r="MLC506"/>
      <c r="MLD506"/>
      <c r="MLE506"/>
      <c r="MLF506"/>
      <c r="MLG506"/>
      <c r="MLH506"/>
      <c r="MLI506"/>
      <c r="MLJ506"/>
      <c r="MLK506"/>
      <c r="MLL506"/>
      <c r="MLM506"/>
      <c r="MLN506"/>
      <c r="MLO506"/>
      <c r="MLP506"/>
      <c r="MLQ506"/>
      <c r="MLR506"/>
      <c r="MLS506"/>
      <c r="MLT506"/>
      <c r="MLU506"/>
      <c r="MLV506"/>
      <c r="MLW506"/>
      <c r="MLX506"/>
      <c r="MLY506"/>
      <c r="MLZ506"/>
      <c r="MMA506"/>
      <c r="MMB506"/>
      <c r="MMC506"/>
      <c r="MMD506"/>
      <c r="MME506"/>
      <c r="MMF506"/>
      <c r="MMG506"/>
      <c r="MMH506"/>
      <c r="MMI506"/>
      <c r="MMJ506"/>
      <c r="MMK506"/>
      <c r="MML506"/>
      <c r="MMM506"/>
      <c r="MMN506"/>
      <c r="MMO506"/>
      <c r="MMP506"/>
      <c r="MMQ506"/>
      <c r="MMR506"/>
      <c r="MMS506"/>
      <c r="MMT506"/>
      <c r="MMU506"/>
      <c r="MMV506"/>
      <c r="MMW506"/>
      <c r="MMX506"/>
      <c r="MMY506"/>
      <c r="MMZ506"/>
      <c r="MNA506"/>
      <c r="MNB506"/>
      <c r="MNC506"/>
      <c r="MND506"/>
      <c r="MNE506"/>
      <c r="MNF506"/>
      <c r="MNG506"/>
      <c r="MNH506"/>
      <c r="MNI506"/>
      <c r="MNJ506"/>
      <c r="MNK506"/>
      <c r="MNL506"/>
      <c r="MNM506"/>
      <c r="MNN506"/>
      <c r="MNO506"/>
      <c r="MNP506"/>
      <c r="MNQ506"/>
      <c r="MNR506"/>
      <c r="MNS506"/>
      <c r="MNT506"/>
      <c r="MNU506"/>
      <c r="MNV506"/>
      <c r="MNW506"/>
      <c r="MNX506"/>
      <c r="MNY506"/>
      <c r="MNZ506"/>
      <c r="MOA506"/>
      <c r="MOB506"/>
      <c r="MOC506"/>
      <c r="MOD506"/>
      <c r="MOE506"/>
      <c r="MOF506"/>
      <c r="MOG506"/>
      <c r="MOH506"/>
      <c r="MOI506"/>
      <c r="MOJ506"/>
      <c r="MOK506"/>
      <c r="MOL506"/>
      <c r="MOM506"/>
      <c r="MON506"/>
      <c r="MOO506"/>
      <c r="MOP506"/>
      <c r="MOQ506"/>
      <c r="MOR506"/>
      <c r="MOS506"/>
      <c r="MOT506"/>
      <c r="MOU506"/>
      <c r="MOV506"/>
      <c r="MOW506"/>
      <c r="MOX506"/>
      <c r="MOY506"/>
      <c r="MOZ506"/>
      <c r="MPA506"/>
      <c r="MPB506"/>
      <c r="MPC506"/>
      <c r="MPD506"/>
      <c r="MPE506"/>
      <c r="MPF506"/>
      <c r="MPG506"/>
      <c r="MPH506"/>
      <c r="MPI506"/>
      <c r="MPJ506"/>
      <c r="MPK506"/>
      <c r="MPL506"/>
      <c r="MPM506"/>
      <c r="MPN506"/>
      <c r="MPO506"/>
      <c r="MPP506"/>
      <c r="MPQ506"/>
      <c r="MPR506"/>
      <c r="MPS506"/>
      <c r="MPT506"/>
      <c r="MPU506"/>
      <c r="MPV506"/>
      <c r="MPW506"/>
      <c r="MPX506"/>
      <c r="MPY506"/>
      <c r="MPZ506"/>
      <c r="MQA506"/>
      <c r="MQB506"/>
      <c r="MQC506"/>
      <c r="MQD506"/>
      <c r="MQE506"/>
      <c r="MQF506"/>
      <c r="MQG506"/>
      <c r="MQH506"/>
      <c r="MQI506"/>
      <c r="MQJ506"/>
      <c r="MQK506"/>
      <c r="MQL506"/>
      <c r="MQM506"/>
      <c r="MQN506"/>
      <c r="MQO506"/>
      <c r="MQP506"/>
      <c r="MQQ506"/>
      <c r="MQR506"/>
      <c r="MQS506"/>
      <c r="MQT506"/>
      <c r="MQU506"/>
      <c r="MQV506"/>
      <c r="MQW506"/>
      <c r="MQX506"/>
      <c r="MQY506"/>
      <c r="MQZ506"/>
      <c r="MRA506"/>
      <c r="MRB506"/>
      <c r="MRC506"/>
      <c r="MRD506"/>
      <c r="MRE506"/>
      <c r="MRF506"/>
      <c r="MRG506"/>
      <c r="MRH506"/>
      <c r="MRI506"/>
      <c r="MRJ506"/>
      <c r="MRK506"/>
      <c r="MRL506"/>
      <c r="MRM506"/>
      <c r="MRN506"/>
      <c r="MRO506"/>
      <c r="MRP506"/>
      <c r="MRQ506"/>
      <c r="MRR506"/>
      <c r="MRS506"/>
      <c r="MRT506"/>
      <c r="MRU506"/>
      <c r="MRV506"/>
      <c r="MRW506"/>
      <c r="MRX506"/>
      <c r="MRY506"/>
      <c r="MRZ506"/>
      <c r="MSA506"/>
      <c r="MSB506"/>
      <c r="MSC506"/>
      <c r="MSD506"/>
      <c r="MSE506"/>
      <c r="MSF506"/>
      <c r="MSG506"/>
      <c r="MSH506"/>
      <c r="MSI506"/>
      <c r="MSJ506"/>
      <c r="MSK506"/>
      <c r="MSL506"/>
      <c r="MSM506"/>
      <c r="MSN506"/>
      <c r="MSO506"/>
      <c r="MSP506"/>
      <c r="MSQ506"/>
      <c r="MSR506"/>
      <c r="MSS506"/>
      <c r="MST506"/>
      <c r="MSU506"/>
      <c r="MSV506"/>
      <c r="MSW506"/>
      <c r="MSX506"/>
      <c r="MSY506"/>
      <c r="MSZ506"/>
      <c r="MTA506"/>
      <c r="MTB506"/>
      <c r="MTC506"/>
      <c r="MTD506"/>
      <c r="MTE506"/>
      <c r="MTF506"/>
      <c r="MTG506"/>
      <c r="MTH506"/>
      <c r="MTI506"/>
      <c r="MTJ506"/>
      <c r="MTK506"/>
      <c r="MTL506"/>
      <c r="MTM506"/>
      <c r="MTN506"/>
      <c r="MTO506"/>
      <c r="MTP506"/>
      <c r="MTQ506"/>
      <c r="MTR506"/>
      <c r="MTS506"/>
      <c r="MTT506"/>
      <c r="MTU506"/>
      <c r="MTV506"/>
      <c r="MTW506"/>
      <c r="MTX506"/>
      <c r="MTY506"/>
      <c r="MTZ506"/>
      <c r="MUA506"/>
      <c r="MUB506"/>
      <c r="MUC506"/>
      <c r="MUD506"/>
      <c r="MUE506"/>
      <c r="MUF506"/>
      <c r="MUG506"/>
      <c r="MUH506"/>
      <c r="MUI506"/>
      <c r="MUJ506"/>
      <c r="MUK506"/>
      <c r="MUL506"/>
      <c r="MUM506"/>
      <c r="MUN506"/>
      <c r="MUO506"/>
      <c r="MUP506"/>
      <c r="MUQ506"/>
      <c r="MUR506"/>
      <c r="MUS506"/>
      <c r="MUT506"/>
      <c r="MUU506"/>
      <c r="MUV506"/>
      <c r="MUW506"/>
      <c r="MUX506"/>
      <c r="MUY506"/>
      <c r="MUZ506"/>
      <c r="MVA506"/>
      <c r="MVB506"/>
      <c r="MVC506"/>
      <c r="MVD506"/>
      <c r="MVE506"/>
      <c r="MVF506"/>
      <c r="MVG506"/>
      <c r="MVH506"/>
      <c r="MVI506"/>
      <c r="MVJ506"/>
      <c r="MVK506"/>
      <c r="MVL506"/>
      <c r="MVM506"/>
      <c r="MVN506"/>
      <c r="MVO506"/>
      <c r="MVP506"/>
      <c r="MVQ506"/>
      <c r="MVR506"/>
      <c r="MVS506"/>
      <c r="MVT506"/>
      <c r="MVU506"/>
      <c r="MVV506"/>
      <c r="MVW506"/>
      <c r="MVX506"/>
      <c r="MVY506"/>
      <c r="MVZ506"/>
      <c r="MWA506"/>
      <c r="MWB506"/>
      <c r="MWC506"/>
      <c r="MWD506"/>
      <c r="MWE506"/>
      <c r="MWF506"/>
      <c r="MWG506"/>
      <c r="MWH506"/>
      <c r="MWI506"/>
      <c r="MWJ506"/>
      <c r="MWK506"/>
      <c r="MWL506"/>
      <c r="MWM506"/>
      <c r="MWN506"/>
      <c r="MWO506"/>
      <c r="MWP506"/>
      <c r="MWQ506"/>
      <c r="MWR506"/>
      <c r="MWS506"/>
      <c r="MWT506"/>
      <c r="MWU506"/>
      <c r="MWV506"/>
      <c r="MWW506"/>
      <c r="MWX506"/>
      <c r="MWY506"/>
      <c r="MWZ506"/>
      <c r="MXA506"/>
      <c r="MXB506"/>
      <c r="MXC506"/>
      <c r="MXD506"/>
      <c r="MXE506"/>
      <c r="MXF506"/>
      <c r="MXG506"/>
      <c r="MXH506"/>
      <c r="MXI506"/>
      <c r="MXJ506"/>
      <c r="MXK506"/>
      <c r="MXL506"/>
      <c r="MXM506"/>
      <c r="MXN506"/>
      <c r="MXO506"/>
      <c r="MXP506"/>
      <c r="MXQ506"/>
      <c r="MXR506"/>
      <c r="MXS506"/>
      <c r="MXT506"/>
      <c r="MXU506"/>
      <c r="MXV506"/>
      <c r="MXW506"/>
      <c r="MXX506"/>
      <c r="MXY506"/>
      <c r="MXZ506"/>
      <c r="MYA506"/>
      <c r="MYB506"/>
      <c r="MYC506"/>
      <c r="MYD506"/>
      <c r="MYE506"/>
      <c r="MYF506"/>
      <c r="MYG506"/>
      <c r="MYH506"/>
      <c r="MYI506"/>
      <c r="MYJ506"/>
      <c r="MYK506"/>
      <c r="MYL506"/>
      <c r="MYM506"/>
      <c r="MYN506"/>
      <c r="MYO506"/>
      <c r="MYP506"/>
      <c r="MYQ506"/>
      <c r="MYR506"/>
      <c r="MYS506"/>
      <c r="MYT506"/>
      <c r="MYU506"/>
      <c r="MYV506"/>
      <c r="MYW506"/>
      <c r="MYX506"/>
      <c r="MYY506"/>
      <c r="MYZ506"/>
      <c r="MZA506"/>
      <c r="MZB506"/>
      <c r="MZC506"/>
      <c r="MZD506"/>
      <c r="MZE506"/>
      <c r="MZF506"/>
      <c r="MZG506"/>
      <c r="MZH506"/>
      <c r="MZI506"/>
      <c r="MZJ506"/>
      <c r="MZK506"/>
      <c r="MZL506"/>
      <c r="MZM506"/>
      <c r="MZN506"/>
      <c r="MZO506"/>
      <c r="MZP506"/>
      <c r="MZQ506"/>
      <c r="MZR506"/>
      <c r="MZS506"/>
      <c r="MZT506"/>
      <c r="MZU506"/>
      <c r="MZV506"/>
      <c r="MZW506"/>
      <c r="MZX506"/>
      <c r="MZY506"/>
      <c r="MZZ506"/>
      <c r="NAA506"/>
      <c r="NAB506"/>
      <c r="NAC506"/>
      <c r="NAD506"/>
      <c r="NAE506"/>
      <c r="NAF506"/>
      <c r="NAG506"/>
      <c r="NAH506"/>
      <c r="NAI506"/>
      <c r="NAJ506"/>
      <c r="NAK506"/>
      <c r="NAL506"/>
      <c r="NAM506"/>
      <c r="NAN506"/>
      <c r="NAO506"/>
      <c r="NAP506"/>
      <c r="NAQ506"/>
      <c r="NAR506"/>
      <c r="NAS506"/>
      <c r="NAT506"/>
      <c r="NAU506"/>
      <c r="NAV506"/>
      <c r="NAW506"/>
      <c r="NAX506"/>
      <c r="NAY506"/>
      <c r="NAZ506"/>
      <c r="NBA506"/>
      <c r="NBB506"/>
      <c r="NBC506"/>
      <c r="NBD506"/>
      <c r="NBE506"/>
      <c r="NBF506"/>
      <c r="NBG506"/>
      <c r="NBH506"/>
      <c r="NBI506"/>
      <c r="NBJ506"/>
      <c r="NBK506"/>
      <c r="NBL506"/>
      <c r="NBM506"/>
      <c r="NBN506"/>
      <c r="NBO506"/>
      <c r="NBP506"/>
      <c r="NBQ506"/>
      <c r="NBR506"/>
      <c r="NBS506"/>
      <c r="NBT506"/>
      <c r="NBU506"/>
      <c r="NBV506"/>
      <c r="NBW506"/>
      <c r="NBX506"/>
      <c r="NBY506"/>
      <c r="NBZ506"/>
      <c r="NCA506"/>
      <c r="NCB506"/>
      <c r="NCC506"/>
      <c r="NCD506"/>
      <c r="NCE506"/>
      <c r="NCF506"/>
      <c r="NCG506"/>
      <c r="NCH506"/>
      <c r="NCI506"/>
      <c r="NCJ506"/>
      <c r="NCK506"/>
      <c r="NCL506"/>
      <c r="NCM506"/>
      <c r="NCN506"/>
      <c r="NCO506"/>
      <c r="NCP506"/>
      <c r="NCQ506"/>
      <c r="NCR506"/>
      <c r="NCS506"/>
      <c r="NCT506"/>
      <c r="NCU506"/>
      <c r="NCV506"/>
      <c r="NCW506"/>
      <c r="NCX506"/>
      <c r="NCY506"/>
      <c r="NCZ506"/>
      <c r="NDA506"/>
      <c r="NDB506"/>
      <c r="NDC506"/>
      <c r="NDD506"/>
      <c r="NDE506"/>
      <c r="NDF506"/>
      <c r="NDG506"/>
      <c r="NDH506"/>
      <c r="NDI506"/>
      <c r="NDJ506"/>
      <c r="NDK506"/>
      <c r="NDL506"/>
      <c r="NDM506"/>
      <c r="NDN506"/>
      <c r="NDO506"/>
      <c r="NDP506"/>
      <c r="NDQ506"/>
      <c r="NDR506"/>
      <c r="NDS506"/>
      <c r="NDT506"/>
      <c r="NDU506"/>
      <c r="NDV506"/>
      <c r="NDW506"/>
      <c r="NDX506"/>
      <c r="NDY506"/>
      <c r="NDZ506"/>
      <c r="NEA506"/>
      <c r="NEB506"/>
      <c r="NEC506"/>
      <c r="NED506"/>
      <c r="NEE506"/>
      <c r="NEF506"/>
      <c r="NEG506"/>
      <c r="NEH506"/>
      <c r="NEI506"/>
      <c r="NEJ506"/>
      <c r="NEK506"/>
      <c r="NEL506"/>
      <c r="NEM506"/>
      <c r="NEN506"/>
      <c r="NEO506"/>
      <c r="NEP506"/>
      <c r="NEQ506"/>
      <c r="NER506"/>
      <c r="NES506"/>
      <c r="NET506"/>
      <c r="NEU506"/>
      <c r="NEV506"/>
      <c r="NEW506"/>
      <c r="NEX506"/>
      <c r="NEY506"/>
      <c r="NEZ506"/>
      <c r="NFA506"/>
      <c r="NFB506"/>
      <c r="NFC506"/>
      <c r="NFD506"/>
      <c r="NFE506"/>
      <c r="NFF506"/>
      <c r="NFG506"/>
      <c r="NFH506"/>
      <c r="NFI506"/>
      <c r="NFJ506"/>
      <c r="NFK506"/>
      <c r="NFL506"/>
      <c r="NFM506"/>
      <c r="NFN506"/>
      <c r="NFO506"/>
      <c r="NFP506"/>
      <c r="NFQ506"/>
      <c r="NFR506"/>
      <c r="NFS506"/>
      <c r="NFT506"/>
      <c r="NFU506"/>
      <c r="NFV506"/>
      <c r="NFW506"/>
      <c r="NFX506"/>
      <c r="NFY506"/>
      <c r="NFZ506"/>
      <c r="NGA506"/>
      <c r="NGB506"/>
      <c r="NGC506"/>
      <c r="NGD506"/>
      <c r="NGE506"/>
      <c r="NGF506"/>
      <c r="NGG506"/>
      <c r="NGH506"/>
      <c r="NGI506"/>
      <c r="NGJ506"/>
      <c r="NGK506"/>
      <c r="NGL506"/>
      <c r="NGM506"/>
      <c r="NGN506"/>
      <c r="NGO506"/>
      <c r="NGP506"/>
      <c r="NGQ506"/>
      <c r="NGR506"/>
      <c r="NGS506"/>
      <c r="NGT506"/>
      <c r="NGU506"/>
      <c r="NGV506"/>
      <c r="NGW506"/>
      <c r="NGX506"/>
      <c r="NGY506"/>
      <c r="NGZ506"/>
      <c r="NHA506"/>
      <c r="NHB506"/>
      <c r="NHC506"/>
      <c r="NHD506"/>
      <c r="NHE506"/>
      <c r="NHF506"/>
      <c r="NHG506"/>
      <c r="NHH506"/>
      <c r="NHI506"/>
      <c r="NHJ506"/>
      <c r="NHK506"/>
      <c r="NHL506"/>
      <c r="NHM506"/>
      <c r="NHN506"/>
      <c r="NHO506"/>
      <c r="NHP506"/>
      <c r="NHQ506"/>
      <c r="NHR506"/>
      <c r="NHS506"/>
      <c r="NHT506"/>
      <c r="NHU506"/>
      <c r="NHV506"/>
      <c r="NHW506"/>
      <c r="NHX506"/>
      <c r="NHY506"/>
      <c r="NHZ506"/>
      <c r="NIA506"/>
      <c r="NIB506"/>
      <c r="NIC506"/>
      <c r="NID506"/>
      <c r="NIE506"/>
      <c r="NIF506"/>
      <c r="NIG506"/>
      <c r="NIH506"/>
      <c r="NII506"/>
      <c r="NIJ506"/>
      <c r="NIK506"/>
      <c r="NIL506"/>
      <c r="NIM506"/>
      <c r="NIN506"/>
      <c r="NIO506"/>
      <c r="NIP506"/>
      <c r="NIQ506"/>
      <c r="NIR506"/>
      <c r="NIS506"/>
      <c r="NIT506"/>
      <c r="NIU506"/>
      <c r="NIV506"/>
      <c r="NIW506"/>
      <c r="NIX506"/>
      <c r="NIY506"/>
      <c r="NIZ506"/>
      <c r="NJA506"/>
      <c r="NJB506"/>
      <c r="NJC506"/>
      <c r="NJD506"/>
      <c r="NJE506"/>
      <c r="NJF506"/>
      <c r="NJG506"/>
      <c r="NJH506"/>
      <c r="NJI506"/>
      <c r="NJJ506"/>
      <c r="NJK506"/>
      <c r="NJL506"/>
      <c r="NJM506"/>
      <c r="NJN506"/>
      <c r="NJO506"/>
      <c r="NJP506"/>
      <c r="NJQ506"/>
      <c r="NJR506"/>
      <c r="NJS506"/>
      <c r="NJT506"/>
      <c r="NJU506"/>
      <c r="NJV506"/>
      <c r="NJW506"/>
      <c r="NJX506"/>
      <c r="NJY506"/>
      <c r="NJZ506"/>
      <c r="NKA506"/>
      <c r="NKB506"/>
      <c r="NKC506"/>
      <c r="NKD506"/>
      <c r="NKE506"/>
      <c r="NKF506"/>
      <c r="NKG506"/>
      <c r="NKH506"/>
      <c r="NKI506"/>
      <c r="NKJ506"/>
      <c r="NKK506"/>
      <c r="NKL506"/>
      <c r="NKM506"/>
      <c r="NKN506"/>
      <c r="NKO506"/>
      <c r="NKP506"/>
      <c r="NKQ506"/>
      <c r="NKR506"/>
      <c r="NKS506"/>
      <c r="NKT506"/>
      <c r="NKU506"/>
      <c r="NKV506"/>
      <c r="NKW506"/>
      <c r="NKX506"/>
      <c r="NKY506"/>
      <c r="NKZ506"/>
      <c r="NLA506"/>
      <c r="NLB506"/>
      <c r="NLC506"/>
      <c r="NLD506"/>
      <c r="NLE506"/>
      <c r="NLF506"/>
      <c r="NLG506"/>
      <c r="NLH506"/>
      <c r="NLI506"/>
      <c r="NLJ506"/>
      <c r="NLK506"/>
      <c r="NLL506"/>
      <c r="NLM506"/>
      <c r="NLN506"/>
      <c r="NLO506"/>
      <c r="NLP506"/>
      <c r="NLQ506"/>
      <c r="NLR506"/>
      <c r="NLS506"/>
      <c r="NLT506"/>
      <c r="NLU506"/>
      <c r="NLV506"/>
      <c r="NLW506"/>
      <c r="NLX506"/>
      <c r="NLY506"/>
      <c r="NLZ506"/>
      <c r="NMA506"/>
      <c r="NMB506"/>
      <c r="NMC506"/>
      <c r="NMD506"/>
      <c r="NME506"/>
      <c r="NMF506"/>
      <c r="NMG506"/>
      <c r="NMH506"/>
      <c r="NMI506"/>
      <c r="NMJ506"/>
      <c r="NMK506"/>
      <c r="NML506"/>
      <c r="NMM506"/>
      <c r="NMN506"/>
      <c r="NMO506"/>
      <c r="NMP506"/>
      <c r="NMQ506"/>
      <c r="NMR506"/>
      <c r="NMS506"/>
      <c r="NMT506"/>
      <c r="NMU506"/>
      <c r="NMV506"/>
      <c r="NMW506"/>
      <c r="NMX506"/>
      <c r="NMY506"/>
      <c r="NMZ506"/>
      <c r="NNA506"/>
      <c r="NNB506"/>
      <c r="NNC506"/>
      <c r="NND506"/>
      <c r="NNE506"/>
      <c r="NNF506"/>
      <c r="NNG506"/>
      <c r="NNH506"/>
      <c r="NNI506"/>
      <c r="NNJ506"/>
      <c r="NNK506"/>
      <c r="NNL506"/>
      <c r="NNM506"/>
      <c r="NNN506"/>
      <c r="NNO506"/>
      <c r="NNP506"/>
      <c r="NNQ506"/>
      <c r="NNR506"/>
      <c r="NNS506"/>
      <c r="NNT506"/>
      <c r="NNU506"/>
      <c r="NNV506"/>
      <c r="NNW506"/>
      <c r="NNX506"/>
      <c r="NNY506"/>
      <c r="NNZ506"/>
      <c r="NOA506"/>
      <c r="NOB506"/>
      <c r="NOC506"/>
      <c r="NOD506"/>
      <c r="NOE506"/>
      <c r="NOF506"/>
      <c r="NOG506"/>
      <c r="NOH506"/>
      <c r="NOI506"/>
      <c r="NOJ506"/>
      <c r="NOK506"/>
      <c r="NOL506"/>
      <c r="NOM506"/>
      <c r="NON506"/>
      <c r="NOO506"/>
      <c r="NOP506"/>
      <c r="NOQ506"/>
      <c r="NOR506"/>
      <c r="NOS506"/>
      <c r="NOT506"/>
      <c r="NOU506"/>
      <c r="NOV506"/>
      <c r="NOW506"/>
      <c r="NOX506"/>
      <c r="NOY506"/>
      <c r="NOZ506"/>
      <c r="NPA506"/>
      <c r="NPB506"/>
      <c r="NPC506"/>
      <c r="NPD506"/>
      <c r="NPE506"/>
      <c r="NPF506"/>
      <c r="NPG506"/>
      <c r="NPH506"/>
      <c r="NPI506"/>
      <c r="NPJ506"/>
      <c r="NPK506"/>
      <c r="NPL506"/>
      <c r="NPM506"/>
      <c r="NPN506"/>
      <c r="NPO506"/>
      <c r="NPP506"/>
      <c r="NPQ506"/>
      <c r="NPR506"/>
      <c r="NPS506"/>
      <c r="NPT506"/>
      <c r="NPU506"/>
      <c r="NPV506"/>
      <c r="NPW506"/>
      <c r="NPX506"/>
      <c r="NPY506"/>
      <c r="NPZ506"/>
      <c r="NQA506"/>
      <c r="NQB506"/>
      <c r="NQC506"/>
      <c r="NQD506"/>
      <c r="NQE506"/>
      <c r="NQF506"/>
      <c r="NQG506"/>
      <c r="NQH506"/>
      <c r="NQI506"/>
      <c r="NQJ506"/>
      <c r="NQK506"/>
      <c r="NQL506"/>
      <c r="NQM506"/>
      <c r="NQN506"/>
      <c r="NQO506"/>
      <c r="NQP506"/>
      <c r="NQQ506"/>
      <c r="NQR506"/>
      <c r="NQS506"/>
      <c r="NQT506"/>
      <c r="NQU506"/>
      <c r="NQV506"/>
      <c r="NQW506"/>
      <c r="NQX506"/>
      <c r="NQY506"/>
      <c r="NQZ506"/>
      <c r="NRA506"/>
      <c r="NRB506"/>
      <c r="NRC506"/>
      <c r="NRD506"/>
      <c r="NRE506"/>
      <c r="NRF506"/>
      <c r="NRG506"/>
      <c r="NRH506"/>
      <c r="NRI506"/>
      <c r="NRJ506"/>
      <c r="NRK506"/>
      <c r="NRL506"/>
      <c r="NRM506"/>
      <c r="NRN506"/>
      <c r="NRO506"/>
      <c r="NRP506"/>
      <c r="NRQ506"/>
      <c r="NRR506"/>
      <c r="NRS506"/>
      <c r="NRT506"/>
      <c r="NRU506"/>
      <c r="NRV506"/>
      <c r="NRW506"/>
      <c r="NRX506"/>
      <c r="NRY506"/>
      <c r="NRZ506"/>
      <c r="NSA506"/>
      <c r="NSB506"/>
      <c r="NSC506"/>
      <c r="NSD506"/>
      <c r="NSE506"/>
      <c r="NSF506"/>
      <c r="NSG506"/>
      <c r="NSH506"/>
      <c r="NSI506"/>
      <c r="NSJ506"/>
      <c r="NSK506"/>
      <c r="NSL506"/>
      <c r="NSM506"/>
      <c r="NSN506"/>
      <c r="NSO506"/>
      <c r="NSP506"/>
      <c r="NSQ506"/>
      <c r="NSR506"/>
      <c r="NSS506"/>
      <c r="NST506"/>
      <c r="NSU506"/>
      <c r="NSV506"/>
      <c r="NSW506"/>
      <c r="NSX506"/>
      <c r="NSY506"/>
      <c r="NSZ506"/>
      <c r="NTA506"/>
      <c r="NTB506"/>
      <c r="NTC506"/>
      <c r="NTD506"/>
      <c r="NTE506"/>
      <c r="NTF506"/>
      <c r="NTG506"/>
      <c r="NTH506"/>
      <c r="NTI506"/>
      <c r="NTJ506"/>
      <c r="NTK506"/>
      <c r="NTL506"/>
      <c r="NTM506"/>
      <c r="NTN506"/>
      <c r="NTO506"/>
      <c r="NTP506"/>
      <c r="NTQ506"/>
      <c r="NTR506"/>
      <c r="NTS506"/>
      <c r="NTT506"/>
      <c r="NTU506"/>
      <c r="NTV506"/>
      <c r="NTW506"/>
      <c r="NTX506"/>
      <c r="NTY506"/>
      <c r="NTZ506"/>
      <c r="NUA506"/>
      <c r="NUB506"/>
      <c r="NUC506"/>
      <c r="NUD506"/>
      <c r="NUE506"/>
      <c r="NUF506"/>
      <c r="NUG506"/>
      <c r="NUH506"/>
      <c r="NUI506"/>
      <c r="NUJ506"/>
      <c r="NUK506"/>
      <c r="NUL506"/>
      <c r="NUM506"/>
      <c r="NUN506"/>
      <c r="NUO506"/>
      <c r="NUP506"/>
      <c r="NUQ506"/>
      <c r="NUR506"/>
      <c r="NUS506"/>
      <c r="NUT506"/>
      <c r="NUU506"/>
      <c r="NUV506"/>
      <c r="NUW506"/>
      <c r="NUX506"/>
      <c r="NUY506"/>
      <c r="NUZ506"/>
      <c r="NVA506"/>
      <c r="NVB506"/>
      <c r="NVC506"/>
      <c r="NVD506"/>
      <c r="NVE506"/>
      <c r="NVF506"/>
      <c r="NVG506"/>
      <c r="NVH506"/>
      <c r="NVI506"/>
      <c r="NVJ506"/>
      <c r="NVK506"/>
      <c r="NVL506"/>
      <c r="NVM506"/>
      <c r="NVN506"/>
      <c r="NVO506"/>
      <c r="NVP506"/>
      <c r="NVQ506"/>
      <c r="NVR506"/>
      <c r="NVS506"/>
      <c r="NVT506"/>
      <c r="NVU506"/>
      <c r="NVV506"/>
      <c r="NVW506"/>
      <c r="NVX506"/>
      <c r="NVY506"/>
      <c r="NVZ506"/>
      <c r="NWA506"/>
      <c r="NWB506"/>
      <c r="NWC506"/>
      <c r="NWD506"/>
      <c r="NWE506"/>
      <c r="NWF506"/>
      <c r="NWG506"/>
      <c r="NWH506"/>
      <c r="NWI506"/>
      <c r="NWJ506"/>
      <c r="NWK506"/>
      <c r="NWL506"/>
      <c r="NWM506"/>
      <c r="NWN506"/>
      <c r="NWO506"/>
      <c r="NWP506"/>
      <c r="NWQ506"/>
      <c r="NWR506"/>
      <c r="NWS506"/>
      <c r="NWT506"/>
      <c r="NWU506"/>
      <c r="NWV506"/>
      <c r="NWW506"/>
      <c r="NWX506"/>
      <c r="NWY506"/>
      <c r="NWZ506"/>
      <c r="NXA506"/>
      <c r="NXB506"/>
      <c r="NXC506"/>
      <c r="NXD506"/>
      <c r="NXE506"/>
      <c r="NXF506"/>
      <c r="NXG506"/>
      <c r="NXH506"/>
      <c r="NXI506"/>
      <c r="NXJ506"/>
      <c r="NXK506"/>
      <c r="NXL506"/>
      <c r="NXM506"/>
      <c r="NXN506"/>
      <c r="NXO506"/>
      <c r="NXP506"/>
      <c r="NXQ506"/>
      <c r="NXR506"/>
      <c r="NXS506"/>
      <c r="NXT506"/>
      <c r="NXU506"/>
      <c r="NXV506"/>
      <c r="NXW506"/>
      <c r="NXX506"/>
      <c r="NXY506"/>
      <c r="NXZ506"/>
      <c r="NYA506"/>
      <c r="NYB506"/>
      <c r="NYC506"/>
      <c r="NYD506"/>
      <c r="NYE506"/>
      <c r="NYF506"/>
      <c r="NYG506"/>
      <c r="NYH506"/>
      <c r="NYI506"/>
      <c r="NYJ506"/>
      <c r="NYK506"/>
      <c r="NYL506"/>
      <c r="NYM506"/>
      <c r="NYN506"/>
      <c r="NYO506"/>
      <c r="NYP506"/>
      <c r="NYQ506"/>
      <c r="NYR506"/>
      <c r="NYS506"/>
      <c r="NYT506"/>
      <c r="NYU506"/>
      <c r="NYV506"/>
      <c r="NYW506"/>
      <c r="NYX506"/>
      <c r="NYY506"/>
      <c r="NYZ506"/>
      <c r="NZA506"/>
      <c r="NZB506"/>
      <c r="NZC506"/>
      <c r="NZD506"/>
      <c r="NZE506"/>
      <c r="NZF506"/>
      <c r="NZG506"/>
      <c r="NZH506"/>
      <c r="NZI506"/>
      <c r="NZJ506"/>
      <c r="NZK506"/>
      <c r="NZL506"/>
      <c r="NZM506"/>
      <c r="NZN506"/>
      <c r="NZO506"/>
      <c r="NZP506"/>
      <c r="NZQ506"/>
      <c r="NZR506"/>
      <c r="NZS506"/>
      <c r="NZT506"/>
      <c r="NZU506"/>
      <c r="NZV506"/>
      <c r="NZW506"/>
      <c r="NZX506"/>
      <c r="NZY506"/>
      <c r="NZZ506"/>
      <c r="OAA506"/>
      <c r="OAB506"/>
      <c r="OAC506"/>
      <c r="OAD506"/>
      <c r="OAE506"/>
      <c r="OAF506"/>
      <c r="OAG506"/>
      <c r="OAH506"/>
      <c r="OAI506"/>
      <c r="OAJ506"/>
      <c r="OAK506"/>
      <c r="OAL506"/>
      <c r="OAM506"/>
      <c r="OAN506"/>
      <c r="OAO506"/>
      <c r="OAP506"/>
      <c r="OAQ506"/>
      <c r="OAR506"/>
      <c r="OAS506"/>
      <c r="OAT506"/>
      <c r="OAU506"/>
      <c r="OAV506"/>
      <c r="OAW506"/>
      <c r="OAX506"/>
      <c r="OAY506"/>
      <c r="OAZ506"/>
      <c r="OBA506"/>
      <c r="OBB506"/>
      <c r="OBC506"/>
      <c r="OBD506"/>
      <c r="OBE506"/>
      <c r="OBF506"/>
      <c r="OBG506"/>
      <c r="OBH506"/>
      <c r="OBI506"/>
      <c r="OBJ506"/>
      <c r="OBK506"/>
      <c r="OBL506"/>
      <c r="OBM506"/>
      <c r="OBN506"/>
      <c r="OBO506"/>
      <c r="OBP506"/>
      <c r="OBQ506"/>
      <c r="OBR506"/>
      <c r="OBS506"/>
      <c r="OBT506"/>
      <c r="OBU506"/>
      <c r="OBV506"/>
      <c r="OBW506"/>
      <c r="OBX506"/>
      <c r="OBY506"/>
      <c r="OBZ506"/>
      <c r="OCA506"/>
      <c r="OCB506"/>
      <c r="OCC506"/>
      <c r="OCD506"/>
      <c r="OCE506"/>
      <c r="OCF506"/>
      <c r="OCG506"/>
      <c r="OCH506"/>
      <c r="OCI506"/>
      <c r="OCJ506"/>
      <c r="OCK506"/>
      <c r="OCL506"/>
      <c r="OCM506"/>
      <c r="OCN506"/>
      <c r="OCO506"/>
      <c r="OCP506"/>
      <c r="OCQ506"/>
      <c r="OCR506"/>
      <c r="OCS506"/>
      <c r="OCT506"/>
      <c r="OCU506"/>
      <c r="OCV506"/>
      <c r="OCW506"/>
      <c r="OCX506"/>
      <c r="OCY506"/>
      <c r="OCZ506"/>
      <c r="ODA506"/>
      <c r="ODB506"/>
      <c r="ODC506"/>
      <c r="ODD506"/>
      <c r="ODE506"/>
      <c r="ODF506"/>
      <c r="ODG506"/>
      <c r="ODH506"/>
      <c r="ODI506"/>
      <c r="ODJ506"/>
      <c r="ODK506"/>
      <c r="ODL506"/>
      <c r="ODM506"/>
      <c r="ODN506"/>
      <c r="ODO506"/>
      <c r="ODP506"/>
      <c r="ODQ506"/>
      <c r="ODR506"/>
      <c r="ODS506"/>
      <c r="ODT506"/>
      <c r="ODU506"/>
      <c r="ODV506"/>
      <c r="ODW506"/>
      <c r="ODX506"/>
      <c r="ODY506"/>
      <c r="ODZ506"/>
      <c r="OEA506"/>
      <c r="OEB506"/>
      <c r="OEC506"/>
      <c r="OED506"/>
      <c r="OEE506"/>
      <c r="OEF506"/>
      <c r="OEG506"/>
      <c r="OEH506"/>
      <c r="OEI506"/>
      <c r="OEJ506"/>
      <c r="OEK506"/>
      <c r="OEL506"/>
      <c r="OEM506"/>
      <c r="OEN506"/>
      <c r="OEO506"/>
      <c r="OEP506"/>
      <c r="OEQ506"/>
      <c r="OER506"/>
      <c r="OES506"/>
      <c r="OET506"/>
      <c r="OEU506"/>
      <c r="OEV506"/>
      <c r="OEW506"/>
      <c r="OEX506"/>
      <c r="OEY506"/>
      <c r="OEZ506"/>
      <c r="OFA506"/>
      <c r="OFB506"/>
      <c r="OFC506"/>
      <c r="OFD506"/>
      <c r="OFE506"/>
      <c r="OFF506"/>
      <c r="OFG506"/>
      <c r="OFH506"/>
      <c r="OFI506"/>
      <c r="OFJ506"/>
      <c r="OFK506"/>
      <c r="OFL506"/>
      <c r="OFM506"/>
      <c r="OFN506"/>
      <c r="OFO506"/>
      <c r="OFP506"/>
      <c r="OFQ506"/>
      <c r="OFR506"/>
      <c r="OFS506"/>
      <c r="OFT506"/>
      <c r="OFU506"/>
      <c r="OFV506"/>
      <c r="OFW506"/>
      <c r="OFX506"/>
      <c r="OFY506"/>
      <c r="OFZ506"/>
      <c r="OGA506"/>
      <c r="OGB506"/>
      <c r="OGC506"/>
      <c r="OGD506"/>
      <c r="OGE506"/>
      <c r="OGF506"/>
      <c r="OGG506"/>
      <c r="OGH506"/>
      <c r="OGI506"/>
      <c r="OGJ506"/>
      <c r="OGK506"/>
      <c r="OGL506"/>
      <c r="OGM506"/>
      <c r="OGN506"/>
      <c r="OGO506"/>
      <c r="OGP506"/>
      <c r="OGQ506"/>
      <c r="OGR506"/>
      <c r="OGS506"/>
      <c r="OGT506"/>
      <c r="OGU506"/>
      <c r="OGV506"/>
      <c r="OGW506"/>
      <c r="OGX506"/>
      <c r="OGY506"/>
      <c r="OGZ506"/>
      <c r="OHA506"/>
      <c r="OHB506"/>
      <c r="OHC506"/>
      <c r="OHD506"/>
      <c r="OHE506"/>
      <c r="OHF506"/>
      <c r="OHG506"/>
      <c r="OHH506"/>
      <c r="OHI506"/>
      <c r="OHJ506"/>
      <c r="OHK506"/>
      <c r="OHL506"/>
      <c r="OHM506"/>
      <c r="OHN506"/>
      <c r="OHO506"/>
      <c r="OHP506"/>
      <c r="OHQ506"/>
      <c r="OHR506"/>
      <c r="OHS506"/>
      <c r="OHT506"/>
      <c r="OHU506"/>
      <c r="OHV506"/>
      <c r="OHW506"/>
      <c r="OHX506"/>
      <c r="OHY506"/>
      <c r="OHZ506"/>
      <c r="OIA506"/>
      <c r="OIB506"/>
      <c r="OIC506"/>
      <c r="OID506"/>
      <c r="OIE506"/>
      <c r="OIF506"/>
      <c r="OIG506"/>
      <c r="OIH506"/>
      <c r="OII506"/>
      <c r="OIJ506"/>
      <c r="OIK506"/>
      <c r="OIL506"/>
      <c r="OIM506"/>
      <c r="OIN506"/>
      <c r="OIO506"/>
      <c r="OIP506"/>
      <c r="OIQ506"/>
      <c r="OIR506"/>
      <c r="OIS506"/>
      <c r="OIT506"/>
      <c r="OIU506"/>
      <c r="OIV506"/>
      <c r="OIW506"/>
      <c r="OIX506"/>
      <c r="OIY506"/>
      <c r="OIZ506"/>
      <c r="OJA506"/>
      <c r="OJB506"/>
      <c r="OJC506"/>
      <c r="OJD506"/>
      <c r="OJE506"/>
      <c r="OJF506"/>
      <c r="OJG506"/>
      <c r="OJH506"/>
      <c r="OJI506"/>
      <c r="OJJ506"/>
      <c r="OJK506"/>
      <c r="OJL506"/>
      <c r="OJM506"/>
      <c r="OJN506"/>
      <c r="OJO506"/>
      <c r="OJP506"/>
      <c r="OJQ506"/>
      <c r="OJR506"/>
      <c r="OJS506"/>
      <c r="OJT506"/>
      <c r="OJU506"/>
      <c r="OJV506"/>
      <c r="OJW506"/>
      <c r="OJX506"/>
      <c r="OJY506"/>
      <c r="OJZ506"/>
      <c r="OKA506"/>
      <c r="OKB506"/>
      <c r="OKC506"/>
      <c r="OKD506"/>
      <c r="OKE506"/>
      <c r="OKF506"/>
      <c r="OKG506"/>
      <c r="OKH506"/>
      <c r="OKI506"/>
      <c r="OKJ506"/>
      <c r="OKK506"/>
      <c r="OKL506"/>
      <c r="OKM506"/>
      <c r="OKN506"/>
      <c r="OKO506"/>
      <c r="OKP506"/>
      <c r="OKQ506"/>
      <c r="OKR506"/>
      <c r="OKS506"/>
      <c r="OKT506"/>
      <c r="OKU506"/>
      <c r="OKV506"/>
      <c r="OKW506"/>
      <c r="OKX506"/>
      <c r="OKY506"/>
      <c r="OKZ506"/>
      <c r="OLA506"/>
      <c r="OLB506"/>
      <c r="OLC506"/>
      <c r="OLD506"/>
      <c r="OLE506"/>
      <c r="OLF506"/>
      <c r="OLG506"/>
      <c r="OLH506"/>
      <c r="OLI506"/>
      <c r="OLJ506"/>
      <c r="OLK506"/>
      <c r="OLL506"/>
      <c r="OLM506"/>
      <c r="OLN506"/>
      <c r="OLO506"/>
      <c r="OLP506"/>
      <c r="OLQ506"/>
      <c r="OLR506"/>
      <c r="OLS506"/>
      <c r="OLT506"/>
      <c r="OLU506"/>
      <c r="OLV506"/>
      <c r="OLW506"/>
      <c r="OLX506"/>
      <c r="OLY506"/>
      <c r="OLZ506"/>
      <c r="OMA506"/>
      <c r="OMB506"/>
      <c r="OMC506"/>
      <c r="OMD506"/>
      <c r="OME506"/>
      <c r="OMF506"/>
      <c r="OMG506"/>
      <c r="OMH506"/>
      <c r="OMI506"/>
      <c r="OMJ506"/>
      <c r="OMK506"/>
      <c r="OML506"/>
      <c r="OMM506"/>
      <c r="OMN506"/>
      <c r="OMO506"/>
      <c r="OMP506"/>
      <c r="OMQ506"/>
      <c r="OMR506"/>
      <c r="OMS506"/>
      <c r="OMT506"/>
      <c r="OMU506"/>
      <c r="OMV506"/>
      <c r="OMW506"/>
      <c r="OMX506"/>
      <c r="OMY506"/>
      <c r="OMZ506"/>
      <c r="ONA506"/>
      <c r="ONB506"/>
      <c r="ONC506"/>
      <c r="OND506"/>
      <c r="ONE506"/>
      <c r="ONF506"/>
      <c r="ONG506"/>
      <c r="ONH506"/>
      <c r="ONI506"/>
      <c r="ONJ506"/>
      <c r="ONK506"/>
      <c r="ONL506"/>
      <c r="ONM506"/>
      <c r="ONN506"/>
      <c r="ONO506"/>
      <c r="ONP506"/>
      <c r="ONQ506"/>
      <c r="ONR506"/>
      <c r="ONS506"/>
      <c r="ONT506"/>
      <c r="ONU506"/>
      <c r="ONV506"/>
      <c r="ONW506"/>
      <c r="ONX506"/>
      <c r="ONY506"/>
      <c r="ONZ506"/>
      <c r="OOA506"/>
      <c r="OOB506"/>
      <c r="OOC506"/>
      <c r="OOD506"/>
      <c r="OOE506"/>
      <c r="OOF506"/>
      <c r="OOG506"/>
      <c r="OOH506"/>
      <c r="OOI506"/>
      <c r="OOJ506"/>
      <c r="OOK506"/>
      <c r="OOL506"/>
      <c r="OOM506"/>
      <c r="OON506"/>
      <c r="OOO506"/>
      <c r="OOP506"/>
      <c r="OOQ506"/>
      <c r="OOR506"/>
      <c r="OOS506"/>
      <c r="OOT506"/>
      <c r="OOU506"/>
      <c r="OOV506"/>
      <c r="OOW506"/>
      <c r="OOX506"/>
      <c r="OOY506"/>
      <c r="OOZ506"/>
      <c r="OPA506"/>
      <c r="OPB506"/>
      <c r="OPC506"/>
      <c r="OPD506"/>
      <c r="OPE506"/>
      <c r="OPF506"/>
      <c r="OPG506"/>
      <c r="OPH506"/>
      <c r="OPI506"/>
      <c r="OPJ506"/>
      <c r="OPK506"/>
      <c r="OPL506"/>
      <c r="OPM506"/>
      <c r="OPN506"/>
      <c r="OPO506"/>
      <c r="OPP506"/>
      <c r="OPQ506"/>
      <c r="OPR506"/>
      <c r="OPS506"/>
      <c r="OPT506"/>
      <c r="OPU506"/>
      <c r="OPV506"/>
      <c r="OPW506"/>
      <c r="OPX506"/>
      <c r="OPY506"/>
      <c r="OPZ506"/>
      <c r="OQA506"/>
      <c r="OQB506"/>
      <c r="OQC506"/>
      <c r="OQD506"/>
      <c r="OQE506"/>
      <c r="OQF506"/>
      <c r="OQG506"/>
      <c r="OQH506"/>
      <c r="OQI506"/>
      <c r="OQJ506"/>
      <c r="OQK506"/>
      <c r="OQL506"/>
      <c r="OQM506"/>
      <c r="OQN506"/>
      <c r="OQO506"/>
      <c r="OQP506"/>
      <c r="OQQ506"/>
      <c r="OQR506"/>
      <c r="OQS506"/>
      <c r="OQT506"/>
      <c r="OQU506"/>
      <c r="OQV506"/>
      <c r="OQW506"/>
      <c r="OQX506"/>
      <c r="OQY506"/>
      <c r="OQZ506"/>
      <c r="ORA506"/>
      <c r="ORB506"/>
      <c r="ORC506"/>
      <c r="ORD506"/>
      <c r="ORE506"/>
      <c r="ORF506"/>
      <c r="ORG506"/>
      <c r="ORH506"/>
      <c r="ORI506"/>
      <c r="ORJ506"/>
      <c r="ORK506"/>
      <c r="ORL506"/>
      <c r="ORM506"/>
      <c r="ORN506"/>
      <c r="ORO506"/>
      <c r="ORP506"/>
      <c r="ORQ506"/>
      <c r="ORR506"/>
      <c r="ORS506"/>
      <c r="ORT506"/>
      <c r="ORU506"/>
      <c r="ORV506"/>
      <c r="ORW506"/>
      <c r="ORX506"/>
      <c r="ORY506"/>
      <c r="ORZ506"/>
      <c r="OSA506"/>
      <c r="OSB506"/>
      <c r="OSC506"/>
      <c r="OSD506"/>
      <c r="OSE506"/>
      <c r="OSF506"/>
      <c r="OSG506"/>
      <c r="OSH506"/>
      <c r="OSI506"/>
      <c r="OSJ506"/>
      <c r="OSK506"/>
      <c r="OSL506"/>
      <c r="OSM506"/>
      <c r="OSN506"/>
      <c r="OSO506"/>
      <c r="OSP506"/>
      <c r="OSQ506"/>
      <c r="OSR506"/>
      <c r="OSS506"/>
      <c r="OST506"/>
      <c r="OSU506"/>
      <c r="OSV506"/>
      <c r="OSW506"/>
      <c r="OSX506"/>
      <c r="OSY506"/>
      <c r="OSZ506"/>
      <c r="OTA506"/>
      <c r="OTB506"/>
      <c r="OTC506"/>
      <c r="OTD506"/>
      <c r="OTE506"/>
      <c r="OTF506"/>
      <c r="OTG506"/>
      <c r="OTH506"/>
      <c r="OTI506"/>
      <c r="OTJ506"/>
      <c r="OTK506"/>
      <c r="OTL506"/>
      <c r="OTM506"/>
      <c r="OTN506"/>
      <c r="OTO506"/>
      <c r="OTP506"/>
      <c r="OTQ506"/>
      <c r="OTR506"/>
      <c r="OTS506"/>
      <c r="OTT506"/>
      <c r="OTU506"/>
      <c r="OTV506"/>
      <c r="OTW506"/>
      <c r="OTX506"/>
      <c r="OTY506"/>
      <c r="OTZ506"/>
      <c r="OUA506"/>
      <c r="OUB506"/>
      <c r="OUC506"/>
      <c r="OUD506"/>
      <c r="OUE506"/>
      <c r="OUF506"/>
      <c r="OUG506"/>
      <c r="OUH506"/>
      <c r="OUI506"/>
      <c r="OUJ506"/>
      <c r="OUK506"/>
      <c r="OUL506"/>
      <c r="OUM506"/>
      <c r="OUN506"/>
      <c r="OUO506"/>
      <c r="OUP506"/>
      <c r="OUQ506"/>
      <c r="OUR506"/>
      <c r="OUS506"/>
      <c r="OUT506"/>
      <c r="OUU506"/>
      <c r="OUV506"/>
      <c r="OUW506"/>
      <c r="OUX506"/>
      <c r="OUY506"/>
      <c r="OUZ506"/>
      <c r="OVA506"/>
      <c r="OVB506"/>
      <c r="OVC506"/>
      <c r="OVD506"/>
      <c r="OVE506"/>
      <c r="OVF506"/>
      <c r="OVG506"/>
      <c r="OVH506"/>
      <c r="OVI506"/>
      <c r="OVJ506"/>
      <c r="OVK506"/>
      <c r="OVL506"/>
      <c r="OVM506"/>
      <c r="OVN506"/>
      <c r="OVO506"/>
      <c r="OVP506"/>
      <c r="OVQ506"/>
      <c r="OVR506"/>
      <c r="OVS506"/>
      <c r="OVT506"/>
      <c r="OVU506"/>
      <c r="OVV506"/>
      <c r="OVW506"/>
      <c r="OVX506"/>
      <c r="OVY506"/>
      <c r="OVZ506"/>
      <c r="OWA506"/>
      <c r="OWB506"/>
      <c r="OWC506"/>
      <c r="OWD506"/>
      <c r="OWE506"/>
      <c r="OWF506"/>
      <c r="OWG506"/>
      <c r="OWH506"/>
      <c r="OWI506"/>
      <c r="OWJ506"/>
      <c r="OWK506"/>
      <c r="OWL506"/>
      <c r="OWM506"/>
      <c r="OWN506"/>
      <c r="OWO506"/>
      <c r="OWP506"/>
      <c r="OWQ506"/>
      <c r="OWR506"/>
      <c r="OWS506"/>
      <c r="OWT506"/>
      <c r="OWU506"/>
      <c r="OWV506"/>
      <c r="OWW506"/>
      <c r="OWX506"/>
      <c r="OWY506"/>
      <c r="OWZ506"/>
      <c r="OXA506"/>
      <c r="OXB506"/>
      <c r="OXC506"/>
      <c r="OXD506"/>
      <c r="OXE506"/>
      <c r="OXF506"/>
      <c r="OXG506"/>
      <c r="OXH506"/>
      <c r="OXI506"/>
      <c r="OXJ506"/>
      <c r="OXK506"/>
      <c r="OXL506"/>
      <c r="OXM506"/>
      <c r="OXN506"/>
      <c r="OXO506"/>
      <c r="OXP506"/>
      <c r="OXQ506"/>
      <c r="OXR506"/>
      <c r="OXS506"/>
      <c r="OXT506"/>
      <c r="OXU506"/>
      <c r="OXV506"/>
      <c r="OXW506"/>
      <c r="OXX506"/>
      <c r="OXY506"/>
      <c r="OXZ506"/>
      <c r="OYA506"/>
      <c r="OYB506"/>
      <c r="OYC506"/>
      <c r="OYD506"/>
      <c r="OYE506"/>
      <c r="OYF506"/>
      <c r="OYG506"/>
      <c r="OYH506"/>
      <c r="OYI506"/>
      <c r="OYJ506"/>
      <c r="OYK506"/>
      <c r="OYL506"/>
      <c r="OYM506"/>
      <c r="OYN506"/>
      <c r="OYO506"/>
      <c r="OYP506"/>
      <c r="OYQ506"/>
      <c r="OYR506"/>
      <c r="OYS506"/>
      <c r="OYT506"/>
      <c r="OYU506"/>
      <c r="OYV506"/>
      <c r="OYW506"/>
      <c r="OYX506"/>
      <c r="OYY506"/>
      <c r="OYZ506"/>
      <c r="OZA506"/>
      <c r="OZB506"/>
      <c r="OZC506"/>
      <c r="OZD506"/>
      <c r="OZE506"/>
      <c r="OZF506"/>
      <c r="OZG506"/>
      <c r="OZH506"/>
      <c r="OZI506"/>
      <c r="OZJ506"/>
      <c r="OZK506"/>
      <c r="OZL506"/>
      <c r="OZM506"/>
      <c r="OZN506"/>
      <c r="OZO506"/>
      <c r="OZP506"/>
      <c r="OZQ506"/>
      <c r="OZR506"/>
      <c r="OZS506"/>
      <c r="OZT506"/>
      <c r="OZU506"/>
      <c r="OZV506"/>
      <c r="OZW506"/>
      <c r="OZX506"/>
      <c r="OZY506"/>
      <c r="OZZ506"/>
      <c r="PAA506"/>
      <c r="PAB506"/>
      <c r="PAC506"/>
      <c r="PAD506"/>
      <c r="PAE506"/>
      <c r="PAF506"/>
      <c r="PAG506"/>
      <c r="PAH506"/>
      <c r="PAI506"/>
      <c r="PAJ506"/>
      <c r="PAK506"/>
      <c r="PAL506"/>
      <c r="PAM506"/>
      <c r="PAN506"/>
      <c r="PAO506"/>
      <c r="PAP506"/>
      <c r="PAQ506"/>
      <c r="PAR506"/>
      <c r="PAS506"/>
      <c r="PAT506"/>
      <c r="PAU506"/>
      <c r="PAV506"/>
      <c r="PAW506"/>
      <c r="PAX506"/>
      <c r="PAY506"/>
      <c r="PAZ506"/>
      <c r="PBA506"/>
      <c r="PBB506"/>
      <c r="PBC506"/>
      <c r="PBD506"/>
      <c r="PBE506"/>
      <c r="PBF506"/>
      <c r="PBG506"/>
      <c r="PBH506"/>
      <c r="PBI506"/>
      <c r="PBJ506"/>
      <c r="PBK506"/>
      <c r="PBL506"/>
      <c r="PBM506"/>
      <c r="PBN506"/>
      <c r="PBO506"/>
      <c r="PBP506"/>
      <c r="PBQ506"/>
      <c r="PBR506"/>
      <c r="PBS506"/>
      <c r="PBT506"/>
      <c r="PBU506"/>
      <c r="PBV506"/>
      <c r="PBW506"/>
      <c r="PBX506"/>
      <c r="PBY506"/>
      <c r="PBZ506"/>
      <c r="PCA506"/>
      <c r="PCB506"/>
      <c r="PCC506"/>
      <c r="PCD506"/>
      <c r="PCE506"/>
      <c r="PCF506"/>
      <c r="PCG506"/>
      <c r="PCH506"/>
      <c r="PCI506"/>
      <c r="PCJ506"/>
      <c r="PCK506"/>
      <c r="PCL506"/>
      <c r="PCM506"/>
      <c r="PCN506"/>
      <c r="PCO506"/>
      <c r="PCP506"/>
      <c r="PCQ506"/>
      <c r="PCR506"/>
      <c r="PCS506"/>
      <c r="PCT506"/>
      <c r="PCU506"/>
      <c r="PCV506"/>
      <c r="PCW506"/>
      <c r="PCX506"/>
      <c r="PCY506"/>
      <c r="PCZ506"/>
      <c r="PDA506"/>
      <c r="PDB506"/>
      <c r="PDC506"/>
      <c r="PDD506"/>
      <c r="PDE506"/>
      <c r="PDF506"/>
      <c r="PDG506"/>
      <c r="PDH506"/>
      <c r="PDI506"/>
      <c r="PDJ506"/>
      <c r="PDK506"/>
      <c r="PDL506"/>
      <c r="PDM506"/>
      <c r="PDN506"/>
      <c r="PDO506"/>
      <c r="PDP506"/>
      <c r="PDQ506"/>
      <c r="PDR506"/>
      <c r="PDS506"/>
      <c r="PDT506"/>
      <c r="PDU506"/>
      <c r="PDV506"/>
      <c r="PDW506"/>
      <c r="PDX506"/>
      <c r="PDY506"/>
      <c r="PDZ506"/>
      <c r="PEA506"/>
      <c r="PEB506"/>
      <c r="PEC506"/>
      <c r="PED506"/>
      <c r="PEE506"/>
      <c r="PEF506"/>
      <c r="PEG506"/>
      <c r="PEH506"/>
      <c r="PEI506"/>
      <c r="PEJ506"/>
      <c r="PEK506"/>
      <c r="PEL506"/>
      <c r="PEM506"/>
      <c r="PEN506"/>
      <c r="PEO506"/>
      <c r="PEP506"/>
      <c r="PEQ506"/>
      <c r="PER506"/>
      <c r="PES506"/>
      <c r="PET506"/>
      <c r="PEU506"/>
      <c r="PEV506"/>
      <c r="PEW506"/>
      <c r="PEX506"/>
      <c r="PEY506"/>
      <c r="PEZ506"/>
      <c r="PFA506"/>
      <c r="PFB506"/>
      <c r="PFC506"/>
      <c r="PFD506"/>
      <c r="PFE506"/>
      <c r="PFF506"/>
      <c r="PFG506"/>
      <c r="PFH506"/>
      <c r="PFI506"/>
      <c r="PFJ506"/>
      <c r="PFK506"/>
      <c r="PFL506"/>
      <c r="PFM506"/>
      <c r="PFN506"/>
      <c r="PFO506"/>
      <c r="PFP506"/>
      <c r="PFQ506"/>
      <c r="PFR506"/>
      <c r="PFS506"/>
      <c r="PFT506"/>
      <c r="PFU506"/>
      <c r="PFV506"/>
      <c r="PFW506"/>
      <c r="PFX506"/>
      <c r="PFY506"/>
      <c r="PFZ506"/>
      <c r="PGA506"/>
      <c r="PGB506"/>
      <c r="PGC506"/>
      <c r="PGD506"/>
      <c r="PGE506"/>
      <c r="PGF506"/>
      <c r="PGG506"/>
      <c r="PGH506"/>
      <c r="PGI506"/>
      <c r="PGJ506"/>
      <c r="PGK506"/>
      <c r="PGL506"/>
      <c r="PGM506"/>
      <c r="PGN506"/>
      <c r="PGO506"/>
      <c r="PGP506"/>
      <c r="PGQ506"/>
      <c r="PGR506"/>
      <c r="PGS506"/>
      <c r="PGT506"/>
      <c r="PGU506"/>
      <c r="PGV506"/>
      <c r="PGW506"/>
      <c r="PGX506"/>
      <c r="PGY506"/>
      <c r="PGZ506"/>
      <c r="PHA506"/>
      <c r="PHB506"/>
      <c r="PHC506"/>
      <c r="PHD506"/>
      <c r="PHE506"/>
      <c r="PHF506"/>
      <c r="PHG506"/>
      <c r="PHH506"/>
      <c r="PHI506"/>
      <c r="PHJ506"/>
      <c r="PHK506"/>
      <c r="PHL506"/>
      <c r="PHM506"/>
      <c r="PHN506"/>
      <c r="PHO506"/>
      <c r="PHP506"/>
      <c r="PHQ506"/>
      <c r="PHR506"/>
      <c r="PHS506"/>
      <c r="PHT506"/>
      <c r="PHU506"/>
      <c r="PHV506"/>
      <c r="PHW506"/>
      <c r="PHX506"/>
      <c r="PHY506"/>
      <c r="PHZ506"/>
      <c r="PIA506"/>
      <c r="PIB506"/>
      <c r="PIC506"/>
      <c r="PID506"/>
      <c r="PIE506"/>
      <c r="PIF506"/>
      <c r="PIG506"/>
      <c r="PIH506"/>
      <c r="PII506"/>
      <c r="PIJ506"/>
      <c r="PIK506"/>
      <c r="PIL506"/>
      <c r="PIM506"/>
      <c r="PIN506"/>
      <c r="PIO506"/>
      <c r="PIP506"/>
      <c r="PIQ506"/>
      <c r="PIR506"/>
      <c r="PIS506"/>
      <c r="PIT506"/>
      <c r="PIU506"/>
      <c r="PIV506"/>
      <c r="PIW506"/>
      <c r="PIX506"/>
      <c r="PIY506"/>
      <c r="PIZ506"/>
      <c r="PJA506"/>
      <c r="PJB506"/>
      <c r="PJC506"/>
      <c r="PJD506"/>
      <c r="PJE506"/>
      <c r="PJF506"/>
      <c r="PJG506"/>
      <c r="PJH506"/>
      <c r="PJI506"/>
      <c r="PJJ506"/>
      <c r="PJK506"/>
      <c r="PJL506"/>
      <c r="PJM506"/>
      <c r="PJN506"/>
      <c r="PJO506"/>
      <c r="PJP506"/>
      <c r="PJQ506"/>
      <c r="PJR506"/>
      <c r="PJS506"/>
      <c r="PJT506"/>
      <c r="PJU506"/>
      <c r="PJV506"/>
      <c r="PJW506"/>
      <c r="PJX506"/>
      <c r="PJY506"/>
      <c r="PJZ506"/>
      <c r="PKA506"/>
      <c r="PKB506"/>
      <c r="PKC506"/>
      <c r="PKD506"/>
      <c r="PKE506"/>
      <c r="PKF506"/>
      <c r="PKG506"/>
      <c r="PKH506"/>
      <c r="PKI506"/>
      <c r="PKJ506"/>
      <c r="PKK506"/>
      <c r="PKL506"/>
      <c r="PKM506"/>
      <c r="PKN506"/>
      <c r="PKO506"/>
      <c r="PKP506"/>
      <c r="PKQ506"/>
      <c r="PKR506"/>
      <c r="PKS506"/>
      <c r="PKT506"/>
      <c r="PKU506"/>
      <c r="PKV506"/>
      <c r="PKW506"/>
      <c r="PKX506"/>
      <c r="PKY506"/>
      <c r="PKZ506"/>
      <c r="PLA506"/>
      <c r="PLB506"/>
      <c r="PLC506"/>
      <c r="PLD506"/>
      <c r="PLE506"/>
      <c r="PLF506"/>
      <c r="PLG506"/>
      <c r="PLH506"/>
      <c r="PLI506"/>
      <c r="PLJ506"/>
      <c r="PLK506"/>
      <c r="PLL506"/>
      <c r="PLM506"/>
      <c r="PLN506"/>
      <c r="PLO506"/>
      <c r="PLP506"/>
      <c r="PLQ506"/>
      <c r="PLR506"/>
      <c r="PLS506"/>
      <c r="PLT506"/>
      <c r="PLU506"/>
      <c r="PLV506"/>
      <c r="PLW506"/>
      <c r="PLX506"/>
      <c r="PLY506"/>
      <c r="PLZ506"/>
      <c r="PMA506"/>
      <c r="PMB506"/>
      <c r="PMC506"/>
      <c r="PMD506"/>
      <c r="PME506"/>
      <c r="PMF506"/>
      <c r="PMG506"/>
      <c r="PMH506"/>
      <c r="PMI506"/>
      <c r="PMJ506"/>
      <c r="PMK506"/>
      <c r="PML506"/>
      <c r="PMM506"/>
      <c r="PMN506"/>
      <c r="PMO506"/>
      <c r="PMP506"/>
      <c r="PMQ506"/>
      <c r="PMR506"/>
      <c r="PMS506"/>
      <c r="PMT506"/>
      <c r="PMU506"/>
      <c r="PMV506"/>
      <c r="PMW506"/>
      <c r="PMX506"/>
      <c r="PMY506"/>
      <c r="PMZ506"/>
      <c r="PNA506"/>
      <c r="PNB506"/>
      <c r="PNC506"/>
      <c r="PND506"/>
      <c r="PNE506"/>
      <c r="PNF506"/>
      <c r="PNG506"/>
      <c r="PNH506"/>
      <c r="PNI506"/>
      <c r="PNJ506"/>
      <c r="PNK506"/>
      <c r="PNL506"/>
      <c r="PNM506"/>
      <c r="PNN506"/>
      <c r="PNO506"/>
      <c r="PNP506"/>
      <c r="PNQ506"/>
      <c r="PNR506"/>
      <c r="PNS506"/>
      <c r="PNT506"/>
      <c r="PNU506"/>
      <c r="PNV506"/>
      <c r="PNW506"/>
      <c r="PNX506"/>
      <c r="PNY506"/>
      <c r="PNZ506"/>
      <c r="POA506"/>
      <c r="POB506"/>
      <c r="POC506"/>
      <c r="POD506"/>
      <c r="POE506"/>
      <c r="POF506"/>
      <c r="POG506"/>
      <c r="POH506"/>
      <c r="POI506"/>
      <c r="POJ506"/>
      <c r="POK506"/>
      <c r="POL506"/>
      <c r="POM506"/>
      <c r="PON506"/>
      <c r="POO506"/>
      <c r="POP506"/>
      <c r="POQ506"/>
      <c r="POR506"/>
      <c r="POS506"/>
      <c r="POT506"/>
      <c r="POU506"/>
      <c r="POV506"/>
      <c r="POW506"/>
      <c r="POX506"/>
      <c r="POY506"/>
      <c r="POZ506"/>
      <c r="PPA506"/>
      <c r="PPB506"/>
      <c r="PPC506"/>
      <c r="PPD506"/>
      <c r="PPE506"/>
      <c r="PPF506"/>
      <c r="PPG506"/>
      <c r="PPH506"/>
      <c r="PPI506"/>
      <c r="PPJ506"/>
      <c r="PPK506"/>
      <c r="PPL506"/>
      <c r="PPM506"/>
      <c r="PPN506"/>
      <c r="PPO506"/>
      <c r="PPP506"/>
      <c r="PPQ506"/>
      <c r="PPR506"/>
      <c r="PPS506"/>
      <c r="PPT506"/>
      <c r="PPU506"/>
      <c r="PPV506"/>
      <c r="PPW506"/>
      <c r="PPX506"/>
      <c r="PPY506"/>
      <c r="PPZ506"/>
      <c r="PQA506"/>
      <c r="PQB506"/>
      <c r="PQC506"/>
      <c r="PQD506"/>
      <c r="PQE506"/>
      <c r="PQF506"/>
      <c r="PQG506"/>
      <c r="PQH506"/>
      <c r="PQI506"/>
      <c r="PQJ506"/>
      <c r="PQK506"/>
      <c r="PQL506"/>
      <c r="PQM506"/>
      <c r="PQN506"/>
      <c r="PQO506"/>
      <c r="PQP506"/>
      <c r="PQQ506"/>
      <c r="PQR506"/>
      <c r="PQS506"/>
      <c r="PQT506"/>
      <c r="PQU506"/>
      <c r="PQV506"/>
      <c r="PQW506"/>
      <c r="PQX506"/>
      <c r="PQY506"/>
      <c r="PQZ506"/>
      <c r="PRA506"/>
      <c r="PRB506"/>
      <c r="PRC506"/>
      <c r="PRD506"/>
      <c r="PRE506"/>
      <c r="PRF506"/>
      <c r="PRG506"/>
      <c r="PRH506"/>
      <c r="PRI506"/>
      <c r="PRJ506"/>
      <c r="PRK506"/>
      <c r="PRL506"/>
      <c r="PRM506"/>
      <c r="PRN506"/>
      <c r="PRO506"/>
      <c r="PRP506"/>
      <c r="PRQ506"/>
      <c r="PRR506"/>
      <c r="PRS506"/>
      <c r="PRT506"/>
      <c r="PRU506"/>
      <c r="PRV506"/>
      <c r="PRW506"/>
      <c r="PRX506"/>
      <c r="PRY506"/>
      <c r="PRZ506"/>
      <c r="PSA506"/>
      <c r="PSB506"/>
      <c r="PSC506"/>
      <c r="PSD506"/>
      <c r="PSE506"/>
      <c r="PSF506"/>
      <c r="PSG506"/>
      <c r="PSH506"/>
      <c r="PSI506"/>
      <c r="PSJ506"/>
      <c r="PSK506"/>
      <c r="PSL506"/>
      <c r="PSM506"/>
      <c r="PSN506"/>
      <c r="PSO506"/>
      <c r="PSP506"/>
      <c r="PSQ506"/>
      <c r="PSR506"/>
      <c r="PSS506"/>
      <c r="PST506"/>
      <c r="PSU506"/>
      <c r="PSV506"/>
      <c r="PSW506"/>
      <c r="PSX506"/>
      <c r="PSY506"/>
      <c r="PSZ506"/>
      <c r="PTA506"/>
      <c r="PTB506"/>
      <c r="PTC506"/>
      <c r="PTD506"/>
      <c r="PTE506"/>
      <c r="PTF506"/>
      <c r="PTG506"/>
      <c r="PTH506"/>
      <c r="PTI506"/>
      <c r="PTJ506"/>
      <c r="PTK506"/>
      <c r="PTL506"/>
      <c r="PTM506"/>
      <c r="PTN506"/>
      <c r="PTO506"/>
      <c r="PTP506"/>
      <c r="PTQ506"/>
      <c r="PTR506"/>
      <c r="PTS506"/>
      <c r="PTT506"/>
      <c r="PTU506"/>
      <c r="PTV506"/>
      <c r="PTW506"/>
      <c r="PTX506"/>
      <c r="PTY506"/>
      <c r="PTZ506"/>
      <c r="PUA506"/>
      <c r="PUB506"/>
      <c r="PUC506"/>
      <c r="PUD506"/>
      <c r="PUE506"/>
      <c r="PUF506"/>
      <c r="PUG506"/>
      <c r="PUH506"/>
      <c r="PUI506"/>
      <c r="PUJ506"/>
      <c r="PUK506"/>
      <c r="PUL506"/>
      <c r="PUM506"/>
      <c r="PUN506"/>
      <c r="PUO506"/>
      <c r="PUP506"/>
      <c r="PUQ506"/>
      <c r="PUR506"/>
      <c r="PUS506"/>
      <c r="PUT506"/>
      <c r="PUU506"/>
      <c r="PUV506"/>
      <c r="PUW506"/>
      <c r="PUX506"/>
      <c r="PUY506"/>
      <c r="PUZ506"/>
      <c r="PVA506"/>
      <c r="PVB506"/>
      <c r="PVC506"/>
      <c r="PVD506"/>
      <c r="PVE506"/>
      <c r="PVF506"/>
      <c r="PVG506"/>
      <c r="PVH506"/>
      <c r="PVI506"/>
      <c r="PVJ506"/>
      <c r="PVK506"/>
      <c r="PVL506"/>
      <c r="PVM506"/>
      <c r="PVN506"/>
      <c r="PVO506"/>
      <c r="PVP506"/>
      <c r="PVQ506"/>
      <c r="PVR506"/>
      <c r="PVS506"/>
      <c r="PVT506"/>
      <c r="PVU506"/>
      <c r="PVV506"/>
      <c r="PVW506"/>
      <c r="PVX506"/>
      <c r="PVY506"/>
      <c r="PVZ506"/>
      <c r="PWA506"/>
      <c r="PWB506"/>
      <c r="PWC506"/>
      <c r="PWD506"/>
      <c r="PWE506"/>
      <c r="PWF506"/>
      <c r="PWG506"/>
      <c r="PWH506"/>
      <c r="PWI506"/>
      <c r="PWJ506"/>
      <c r="PWK506"/>
      <c r="PWL506"/>
      <c r="PWM506"/>
      <c r="PWN506"/>
      <c r="PWO506"/>
      <c r="PWP506"/>
      <c r="PWQ506"/>
      <c r="PWR506"/>
      <c r="PWS506"/>
      <c r="PWT506"/>
      <c r="PWU506"/>
      <c r="PWV506"/>
      <c r="PWW506"/>
      <c r="PWX506"/>
      <c r="PWY506"/>
      <c r="PWZ506"/>
      <c r="PXA506"/>
      <c r="PXB506"/>
      <c r="PXC506"/>
      <c r="PXD506"/>
      <c r="PXE506"/>
      <c r="PXF506"/>
      <c r="PXG506"/>
      <c r="PXH506"/>
      <c r="PXI506"/>
      <c r="PXJ506"/>
      <c r="PXK506"/>
      <c r="PXL506"/>
      <c r="PXM506"/>
      <c r="PXN506"/>
      <c r="PXO506"/>
      <c r="PXP506"/>
      <c r="PXQ506"/>
      <c r="PXR506"/>
      <c r="PXS506"/>
      <c r="PXT506"/>
      <c r="PXU506"/>
      <c r="PXV506"/>
      <c r="PXW506"/>
      <c r="PXX506"/>
      <c r="PXY506"/>
      <c r="PXZ506"/>
      <c r="PYA506"/>
      <c r="PYB506"/>
      <c r="PYC506"/>
      <c r="PYD506"/>
      <c r="PYE506"/>
      <c r="PYF506"/>
      <c r="PYG506"/>
      <c r="PYH506"/>
      <c r="PYI506"/>
      <c r="PYJ506"/>
      <c r="PYK506"/>
      <c r="PYL506"/>
      <c r="PYM506"/>
      <c r="PYN506"/>
      <c r="PYO506"/>
      <c r="PYP506"/>
      <c r="PYQ506"/>
      <c r="PYR506"/>
      <c r="PYS506"/>
      <c r="PYT506"/>
      <c r="PYU506"/>
      <c r="PYV506"/>
      <c r="PYW506"/>
      <c r="PYX506"/>
      <c r="PYY506"/>
      <c r="PYZ506"/>
      <c r="PZA506"/>
      <c r="PZB506"/>
      <c r="PZC506"/>
      <c r="PZD506"/>
      <c r="PZE506"/>
      <c r="PZF506"/>
      <c r="PZG506"/>
      <c r="PZH506"/>
      <c r="PZI506"/>
      <c r="PZJ506"/>
      <c r="PZK506"/>
      <c r="PZL506"/>
      <c r="PZM506"/>
      <c r="PZN506"/>
      <c r="PZO506"/>
      <c r="PZP506"/>
      <c r="PZQ506"/>
      <c r="PZR506"/>
      <c r="PZS506"/>
      <c r="PZT506"/>
      <c r="PZU506"/>
      <c r="PZV506"/>
      <c r="PZW506"/>
      <c r="PZX506"/>
      <c r="PZY506"/>
      <c r="PZZ506"/>
      <c r="QAA506"/>
      <c r="QAB506"/>
      <c r="QAC506"/>
      <c r="QAD506"/>
      <c r="QAE506"/>
      <c r="QAF506"/>
      <c r="QAG506"/>
      <c r="QAH506"/>
      <c r="QAI506"/>
      <c r="QAJ506"/>
      <c r="QAK506"/>
      <c r="QAL506"/>
      <c r="QAM506"/>
      <c r="QAN506"/>
      <c r="QAO506"/>
      <c r="QAP506"/>
      <c r="QAQ506"/>
      <c r="QAR506"/>
      <c r="QAS506"/>
      <c r="QAT506"/>
      <c r="QAU506"/>
      <c r="QAV506"/>
      <c r="QAW506"/>
      <c r="QAX506"/>
      <c r="QAY506"/>
      <c r="QAZ506"/>
      <c r="QBA506"/>
      <c r="QBB506"/>
      <c r="QBC506"/>
      <c r="QBD506"/>
      <c r="QBE506"/>
      <c r="QBF506"/>
      <c r="QBG506"/>
      <c r="QBH506"/>
      <c r="QBI506"/>
      <c r="QBJ506"/>
      <c r="QBK506"/>
      <c r="QBL506"/>
      <c r="QBM506"/>
      <c r="QBN506"/>
      <c r="QBO506"/>
      <c r="QBP506"/>
      <c r="QBQ506"/>
      <c r="QBR506"/>
      <c r="QBS506"/>
      <c r="QBT506"/>
      <c r="QBU506"/>
      <c r="QBV506"/>
      <c r="QBW506"/>
      <c r="QBX506"/>
      <c r="QBY506"/>
      <c r="QBZ506"/>
      <c r="QCA506"/>
      <c r="QCB506"/>
      <c r="QCC506"/>
      <c r="QCD506"/>
      <c r="QCE506"/>
      <c r="QCF506"/>
      <c r="QCG506"/>
      <c r="QCH506"/>
      <c r="QCI506"/>
      <c r="QCJ506"/>
      <c r="QCK506"/>
      <c r="QCL506"/>
      <c r="QCM506"/>
      <c r="QCN506"/>
      <c r="QCO506"/>
      <c r="QCP506"/>
      <c r="QCQ506"/>
      <c r="QCR506"/>
      <c r="QCS506"/>
      <c r="QCT506"/>
      <c r="QCU506"/>
      <c r="QCV506"/>
      <c r="QCW506"/>
      <c r="QCX506"/>
      <c r="QCY506"/>
      <c r="QCZ506"/>
      <c r="QDA506"/>
      <c r="QDB506"/>
      <c r="QDC506"/>
      <c r="QDD506"/>
      <c r="QDE506"/>
      <c r="QDF506"/>
      <c r="QDG506"/>
      <c r="QDH506"/>
      <c r="QDI506"/>
      <c r="QDJ506"/>
      <c r="QDK506"/>
      <c r="QDL506"/>
      <c r="QDM506"/>
      <c r="QDN506"/>
      <c r="QDO506"/>
      <c r="QDP506"/>
      <c r="QDQ506"/>
      <c r="QDR506"/>
      <c r="QDS506"/>
      <c r="QDT506"/>
      <c r="QDU506"/>
      <c r="QDV506"/>
      <c r="QDW506"/>
      <c r="QDX506"/>
      <c r="QDY506"/>
      <c r="QDZ506"/>
      <c r="QEA506"/>
      <c r="QEB506"/>
      <c r="QEC506"/>
      <c r="QED506"/>
      <c r="QEE506"/>
      <c r="QEF506"/>
      <c r="QEG506"/>
      <c r="QEH506"/>
      <c r="QEI506"/>
      <c r="QEJ506"/>
      <c r="QEK506"/>
      <c r="QEL506"/>
      <c r="QEM506"/>
      <c r="QEN506"/>
      <c r="QEO506"/>
      <c r="QEP506"/>
      <c r="QEQ506"/>
      <c r="QER506"/>
      <c r="QES506"/>
      <c r="QET506"/>
      <c r="QEU506"/>
      <c r="QEV506"/>
      <c r="QEW506"/>
      <c r="QEX506"/>
      <c r="QEY506"/>
      <c r="QEZ506"/>
      <c r="QFA506"/>
      <c r="QFB506"/>
      <c r="QFC506"/>
      <c r="QFD506"/>
      <c r="QFE506"/>
      <c r="QFF506"/>
      <c r="QFG506"/>
      <c r="QFH506"/>
      <c r="QFI506"/>
      <c r="QFJ506"/>
      <c r="QFK506"/>
      <c r="QFL506"/>
      <c r="QFM506"/>
      <c r="QFN506"/>
      <c r="QFO506"/>
      <c r="QFP506"/>
      <c r="QFQ506"/>
      <c r="QFR506"/>
      <c r="QFS506"/>
      <c r="QFT506"/>
      <c r="QFU506"/>
      <c r="QFV506"/>
      <c r="QFW506"/>
      <c r="QFX506"/>
      <c r="QFY506"/>
      <c r="QFZ506"/>
      <c r="QGA506"/>
      <c r="QGB506"/>
      <c r="QGC506"/>
      <c r="QGD506"/>
      <c r="QGE506"/>
      <c r="QGF506"/>
      <c r="QGG506"/>
      <c r="QGH506"/>
      <c r="QGI506"/>
      <c r="QGJ506"/>
      <c r="QGK506"/>
      <c r="QGL506"/>
      <c r="QGM506"/>
      <c r="QGN506"/>
      <c r="QGO506"/>
      <c r="QGP506"/>
      <c r="QGQ506"/>
      <c r="QGR506"/>
      <c r="QGS506"/>
      <c r="QGT506"/>
      <c r="QGU506"/>
      <c r="QGV506"/>
      <c r="QGW506"/>
      <c r="QGX506"/>
      <c r="QGY506"/>
      <c r="QGZ506"/>
      <c r="QHA506"/>
      <c r="QHB506"/>
      <c r="QHC506"/>
      <c r="QHD506"/>
      <c r="QHE506"/>
      <c r="QHF506"/>
      <c r="QHG506"/>
      <c r="QHH506"/>
      <c r="QHI506"/>
      <c r="QHJ506"/>
      <c r="QHK506"/>
      <c r="QHL506"/>
      <c r="QHM506"/>
      <c r="QHN506"/>
      <c r="QHO506"/>
      <c r="QHP506"/>
      <c r="QHQ506"/>
      <c r="QHR506"/>
      <c r="QHS506"/>
      <c r="QHT506"/>
      <c r="QHU506"/>
      <c r="QHV506"/>
      <c r="QHW506"/>
      <c r="QHX506"/>
      <c r="QHY506"/>
      <c r="QHZ506"/>
      <c r="QIA506"/>
      <c r="QIB506"/>
      <c r="QIC506"/>
      <c r="QID506"/>
      <c r="QIE506"/>
      <c r="QIF506"/>
      <c r="QIG506"/>
      <c r="QIH506"/>
      <c r="QII506"/>
      <c r="QIJ506"/>
      <c r="QIK506"/>
      <c r="QIL506"/>
      <c r="QIM506"/>
      <c r="QIN506"/>
      <c r="QIO506"/>
      <c r="QIP506"/>
      <c r="QIQ506"/>
      <c r="QIR506"/>
      <c r="QIS506"/>
      <c r="QIT506"/>
      <c r="QIU506"/>
      <c r="QIV506"/>
      <c r="QIW506"/>
      <c r="QIX506"/>
      <c r="QIY506"/>
      <c r="QIZ506"/>
      <c r="QJA506"/>
      <c r="QJB506"/>
      <c r="QJC506"/>
      <c r="QJD506"/>
      <c r="QJE506"/>
      <c r="QJF506"/>
      <c r="QJG506"/>
      <c r="QJH506"/>
      <c r="QJI506"/>
      <c r="QJJ506"/>
      <c r="QJK506"/>
      <c r="QJL506"/>
      <c r="QJM506"/>
      <c r="QJN506"/>
      <c r="QJO506"/>
      <c r="QJP506"/>
      <c r="QJQ506"/>
      <c r="QJR506"/>
      <c r="QJS506"/>
      <c r="QJT506"/>
      <c r="QJU506"/>
      <c r="QJV506"/>
      <c r="QJW506"/>
      <c r="QJX506"/>
      <c r="QJY506"/>
      <c r="QJZ506"/>
      <c r="QKA506"/>
      <c r="QKB506"/>
      <c r="QKC506"/>
      <c r="QKD506"/>
      <c r="QKE506"/>
      <c r="QKF506"/>
      <c r="QKG506"/>
      <c r="QKH506"/>
      <c r="QKI506"/>
      <c r="QKJ506"/>
      <c r="QKK506"/>
      <c r="QKL506"/>
      <c r="QKM506"/>
      <c r="QKN506"/>
      <c r="QKO506"/>
      <c r="QKP506"/>
      <c r="QKQ506"/>
      <c r="QKR506"/>
      <c r="QKS506"/>
      <c r="QKT506"/>
      <c r="QKU506"/>
      <c r="QKV506"/>
      <c r="QKW506"/>
      <c r="QKX506"/>
      <c r="QKY506"/>
      <c r="QKZ506"/>
      <c r="QLA506"/>
      <c r="QLB506"/>
      <c r="QLC506"/>
      <c r="QLD506"/>
      <c r="QLE506"/>
      <c r="QLF506"/>
      <c r="QLG506"/>
      <c r="QLH506"/>
      <c r="QLI506"/>
      <c r="QLJ506"/>
      <c r="QLK506"/>
      <c r="QLL506"/>
      <c r="QLM506"/>
      <c r="QLN506"/>
      <c r="QLO506"/>
      <c r="QLP506"/>
      <c r="QLQ506"/>
      <c r="QLR506"/>
      <c r="QLS506"/>
      <c r="QLT506"/>
      <c r="QLU506"/>
      <c r="QLV506"/>
      <c r="QLW506"/>
      <c r="QLX506"/>
      <c r="QLY506"/>
      <c r="QLZ506"/>
      <c r="QMA506"/>
      <c r="QMB506"/>
      <c r="QMC506"/>
      <c r="QMD506"/>
      <c r="QME506"/>
      <c r="QMF506"/>
      <c r="QMG506"/>
      <c r="QMH506"/>
      <c r="QMI506"/>
      <c r="QMJ506"/>
      <c r="QMK506"/>
      <c r="QML506"/>
      <c r="QMM506"/>
      <c r="QMN506"/>
      <c r="QMO506"/>
      <c r="QMP506"/>
      <c r="QMQ506"/>
      <c r="QMR506"/>
      <c r="QMS506"/>
      <c r="QMT506"/>
      <c r="QMU506"/>
      <c r="QMV506"/>
      <c r="QMW506"/>
      <c r="QMX506"/>
      <c r="QMY506"/>
      <c r="QMZ506"/>
      <c r="QNA506"/>
      <c r="QNB506"/>
      <c r="QNC506"/>
      <c r="QND506"/>
      <c r="QNE506"/>
      <c r="QNF506"/>
      <c r="QNG506"/>
      <c r="QNH506"/>
      <c r="QNI506"/>
      <c r="QNJ506"/>
      <c r="QNK506"/>
      <c r="QNL506"/>
      <c r="QNM506"/>
      <c r="QNN506"/>
      <c r="QNO506"/>
      <c r="QNP506"/>
      <c r="QNQ506"/>
      <c r="QNR506"/>
      <c r="QNS506"/>
      <c r="QNT506"/>
      <c r="QNU506"/>
      <c r="QNV506"/>
      <c r="QNW506"/>
      <c r="QNX506"/>
      <c r="QNY506"/>
      <c r="QNZ506"/>
      <c r="QOA506"/>
      <c r="QOB506"/>
      <c r="QOC506"/>
      <c r="QOD506"/>
      <c r="QOE506"/>
      <c r="QOF506"/>
      <c r="QOG506"/>
      <c r="QOH506"/>
      <c r="QOI506"/>
      <c r="QOJ506"/>
      <c r="QOK506"/>
      <c r="QOL506"/>
      <c r="QOM506"/>
      <c r="QON506"/>
      <c r="QOO506"/>
      <c r="QOP506"/>
      <c r="QOQ506"/>
      <c r="QOR506"/>
      <c r="QOS506"/>
      <c r="QOT506"/>
      <c r="QOU506"/>
      <c r="QOV506"/>
      <c r="QOW506"/>
      <c r="QOX506"/>
      <c r="QOY506"/>
      <c r="QOZ506"/>
      <c r="QPA506"/>
      <c r="QPB506"/>
      <c r="QPC506"/>
      <c r="QPD506"/>
      <c r="QPE506"/>
      <c r="QPF506"/>
      <c r="QPG506"/>
      <c r="QPH506"/>
      <c r="QPI506"/>
      <c r="QPJ506"/>
      <c r="QPK506"/>
      <c r="QPL506"/>
      <c r="QPM506"/>
      <c r="QPN506"/>
      <c r="QPO506"/>
      <c r="QPP506"/>
      <c r="QPQ506"/>
      <c r="QPR506"/>
      <c r="QPS506"/>
      <c r="QPT506"/>
      <c r="QPU506"/>
      <c r="QPV506"/>
      <c r="QPW506"/>
      <c r="QPX506"/>
      <c r="QPY506"/>
      <c r="QPZ506"/>
      <c r="QQA506"/>
      <c r="QQB506"/>
      <c r="QQC506"/>
      <c r="QQD506"/>
      <c r="QQE506"/>
      <c r="QQF506"/>
      <c r="QQG506"/>
      <c r="QQH506"/>
      <c r="QQI506"/>
      <c r="QQJ506"/>
      <c r="QQK506"/>
      <c r="QQL506"/>
      <c r="QQM506"/>
      <c r="QQN506"/>
      <c r="QQO506"/>
      <c r="QQP506"/>
      <c r="QQQ506"/>
      <c r="QQR506"/>
      <c r="QQS506"/>
      <c r="QQT506"/>
      <c r="QQU506"/>
      <c r="QQV506"/>
      <c r="QQW506"/>
      <c r="QQX506"/>
      <c r="QQY506"/>
      <c r="QQZ506"/>
      <c r="QRA506"/>
      <c r="QRB506"/>
      <c r="QRC506"/>
      <c r="QRD506"/>
      <c r="QRE506"/>
      <c r="QRF506"/>
      <c r="QRG506"/>
      <c r="QRH506"/>
      <c r="QRI506"/>
      <c r="QRJ506"/>
      <c r="QRK506"/>
      <c r="QRL506"/>
      <c r="QRM506"/>
      <c r="QRN506"/>
      <c r="QRO506"/>
      <c r="QRP506"/>
      <c r="QRQ506"/>
      <c r="QRR506"/>
      <c r="QRS506"/>
      <c r="QRT506"/>
      <c r="QRU506"/>
      <c r="QRV506"/>
      <c r="QRW506"/>
      <c r="QRX506"/>
      <c r="QRY506"/>
      <c r="QRZ506"/>
      <c r="QSA506"/>
      <c r="QSB506"/>
      <c r="QSC506"/>
      <c r="QSD506"/>
      <c r="QSE506"/>
      <c r="QSF506"/>
      <c r="QSG506"/>
      <c r="QSH506"/>
      <c r="QSI506"/>
      <c r="QSJ506"/>
      <c r="QSK506"/>
      <c r="QSL506"/>
      <c r="QSM506"/>
      <c r="QSN506"/>
      <c r="QSO506"/>
      <c r="QSP506"/>
      <c r="QSQ506"/>
      <c r="QSR506"/>
      <c r="QSS506"/>
      <c r="QST506"/>
      <c r="QSU506"/>
      <c r="QSV506"/>
      <c r="QSW506"/>
      <c r="QSX506"/>
      <c r="QSY506"/>
      <c r="QSZ506"/>
      <c r="QTA506"/>
      <c r="QTB506"/>
      <c r="QTC506"/>
      <c r="QTD506"/>
      <c r="QTE506"/>
      <c r="QTF506"/>
      <c r="QTG506"/>
      <c r="QTH506"/>
      <c r="QTI506"/>
      <c r="QTJ506"/>
      <c r="QTK506"/>
      <c r="QTL506"/>
      <c r="QTM506"/>
      <c r="QTN506"/>
      <c r="QTO506"/>
      <c r="QTP506"/>
      <c r="QTQ506"/>
      <c r="QTR506"/>
      <c r="QTS506"/>
      <c r="QTT506"/>
      <c r="QTU506"/>
      <c r="QTV506"/>
      <c r="QTW506"/>
      <c r="QTX506"/>
      <c r="QTY506"/>
      <c r="QTZ506"/>
      <c r="QUA506"/>
      <c r="QUB506"/>
      <c r="QUC506"/>
      <c r="QUD506"/>
      <c r="QUE506"/>
      <c r="QUF506"/>
      <c r="QUG506"/>
      <c r="QUH506"/>
      <c r="QUI506"/>
      <c r="QUJ506"/>
      <c r="QUK506"/>
      <c r="QUL506"/>
      <c r="QUM506"/>
      <c r="QUN506"/>
      <c r="QUO506"/>
      <c r="QUP506"/>
      <c r="QUQ506"/>
      <c r="QUR506"/>
      <c r="QUS506"/>
      <c r="QUT506"/>
      <c r="QUU506"/>
      <c r="QUV506"/>
      <c r="QUW506"/>
      <c r="QUX506"/>
      <c r="QUY506"/>
      <c r="QUZ506"/>
      <c r="QVA506"/>
      <c r="QVB506"/>
      <c r="QVC506"/>
      <c r="QVD506"/>
      <c r="QVE506"/>
      <c r="QVF506"/>
      <c r="QVG506"/>
      <c r="QVH506"/>
      <c r="QVI506"/>
      <c r="QVJ506"/>
      <c r="QVK506"/>
      <c r="QVL506"/>
      <c r="QVM506"/>
      <c r="QVN506"/>
      <c r="QVO506"/>
      <c r="QVP506"/>
      <c r="QVQ506"/>
      <c r="QVR506"/>
      <c r="QVS506"/>
      <c r="QVT506"/>
      <c r="QVU506"/>
      <c r="QVV506"/>
      <c r="QVW506"/>
      <c r="QVX506"/>
      <c r="QVY506"/>
      <c r="QVZ506"/>
      <c r="QWA506"/>
      <c r="QWB506"/>
      <c r="QWC506"/>
      <c r="QWD506"/>
      <c r="QWE506"/>
      <c r="QWF506"/>
      <c r="QWG506"/>
      <c r="QWH506"/>
      <c r="QWI506"/>
      <c r="QWJ506"/>
      <c r="QWK506"/>
      <c r="QWL506"/>
      <c r="QWM506"/>
      <c r="QWN506"/>
      <c r="QWO506"/>
      <c r="QWP506"/>
      <c r="QWQ506"/>
      <c r="QWR506"/>
      <c r="QWS506"/>
      <c r="QWT506"/>
      <c r="QWU506"/>
      <c r="QWV506"/>
      <c r="QWW506"/>
      <c r="QWX506"/>
      <c r="QWY506"/>
      <c r="QWZ506"/>
      <c r="QXA506"/>
      <c r="QXB506"/>
      <c r="QXC506"/>
      <c r="QXD506"/>
      <c r="QXE506"/>
      <c r="QXF506"/>
      <c r="QXG506"/>
      <c r="QXH506"/>
      <c r="QXI506"/>
      <c r="QXJ506"/>
      <c r="QXK506"/>
      <c r="QXL506"/>
      <c r="QXM506"/>
      <c r="QXN506"/>
      <c r="QXO506"/>
      <c r="QXP506"/>
      <c r="QXQ506"/>
      <c r="QXR506"/>
      <c r="QXS506"/>
      <c r="QXT506"/>
      <c r="QXU506"/>
      <c r="QXV506"/>
      <c r="QXW506"/>
      <c r="QXX506"/>
      <c r="QXY506"/>
      <c r="QXZ506"/>
      <c r="QYA506"/>
      <c r="QYB506"/>
      <c r="QYC506"/>
      <c r="QYD506"/>
      <c r="QYE506"/>
      <c r="QYF506"/>
      <c r="QYG506"/>
      <c r="QYH506"/>
      <c r="QYI506"/>
      <c r="QYJ506"/>
      <c r="QYK506"/>
      <c r="QYL506"/>
      <c r="QYM506"/>
      <c r="QYN506"/>
      <c r="QYO506"/>
      <c r="QYP506"/>
      <c r="QYQ506"/>
      <c r="QYR506"/>
      <c r="QYS506"/>
      <c r="QYT506"/>
      <c r="QYU506"/>
      <c r="QYV506"/>
      <c r="QYW506"/>
      <c r="QYX506"/>
      <c r="QYY506"/>
      <c r="QYZ506"/>
      <c r="QZA506"/>
      <c r="QZB506"/>
      <c r="QZC506"/>
      <c r="QZD506"/>
      <c r="QZE506"/>
      <c r="QZF506"/>
      <c r="QZG506"/>
      <c r="QZH506"/>
      <c r="QZI506"/>
      <c r="QZJ506"/>
      <c r="QZK506"/>
      <c r="QZL506"/>
      <c r="QZM506"/>
      <c r="QZN506"/>
      <c r="QZO506"/>
      <c r="QZP506"/>
      <c r="QZQ506"/>
      <c r="QZR506"/>
      <c r="QZS506"/>
      <c r="QZT506"/>
      <c r="QZU506"/>
      <c r="QZV506"/>
      <c r="QZW506"/>
      <c r="QZX506"/>
      <c r="QZY506"/>
      <c r="QZZ506"/>
      <c r="RAA506"/>
      <c r="RAB506"/>
      <c r="RAC506"/>
      <c r="RAD506"/>
      <c r="RAE506"/>
      <c r="RAF506"/>
      <c r="RAG506"/>
      <c r="RAH506"/>
      <c r="RAI506"/>
      <c r="RAJ506"/>
      <c r="RAK506"/>
      <c r="RAL506"/>
      <c r="RAM506"/>
      <c r="RAN506"/>
      <c r="RAO506"/>
      <c r="RAP506"/>
      <c r="RAQ506"/>
      <c r="RAR506"/>
      <c r="RAS506"/>
      <c r="RAT506"/>
      <c r="RAU506"/>
      <c r="RAV506"/>
      <c r="RAW506"/>
      <c r="RAX506"/>
      <c r="RAY506"/>
      <c r="RAZ506"/>
      <c r="RBA506"/>
      <c r="RBB506"/>
      <c r="RBC506"/>
      <c r="RBD506"/>
      <c r="RBE506"/>
      <c r="RBF506"/>
      <c r="RBG506"/>
      <c r="RBH506"/>
      <c r="RBI506"/>
      <c r="RBJ506"/>
      <c r="RBK506"/>
      <c r="RBL506"/>
      <c r="RBM506"/>
      <c r="RBN506"/>
      <c r="RBO506"/>
      <c r="RBP506"/>
      <c r="RBQ506"/>
      <c r="RBR506"/>
      <c r="RBS506"/>
      <c r="RBT506"/>
      <c r="RBU506"/>
      <c r="RBV506"/>
      <c r="RBW506"/>
      <c r="RBX506"/>
      <c r="RBY506"/>
      <c r="RBZ506"/>
      <c r="RCA506"/>
      <c r="RCB506"/>
      <c r="RCC506"/>
      <c r="RCD506"/>
      <c r="RCE506"/>
      <c r="RCF506"/>
      <c r="RCG506"/>
      <c r="RCH506"/>
      <c r="RCI506"/>
      <c r="RCJ506"/>
      <c r="RCK506"/>
      <c r="RCL506"/>
      <c r="RCM506"/>
      <c r="RCN506"/>
      <c r="RCO506"/>
      <c r="RCP506"/>
      <c r="RCQ506"/>
      <c r="RCR506"/>
      <c r="RCS506"/>
      <c r="RCT506"/>
      <c r="RCU506"/>
      <c r="RCV506"/>
      <c r="RCW506"/>
      <c r="RCX506"/>
      <c r="RCY506"/>
      <c r="RCZ506"/>
      <c r="RDA506"/>
      <c r="RDB506"/>
      <c r="RDC506"/>
      <c r="RDD506"/>
      <c r="RDE506"/>
      <c r="RDF506"/>
      <c r="RDG506"/>
      <c r="RDH506"/>
      <c r="RDI506"/>
      <c r="RDJ506"/>
      <c r="RDK506"/>
      <c r="RDL506"/>
      <c r="RDM506"/>
      <c r="RDN506"/>
      <c r="RDO506"/>
      <c r="RDP506"/>
      <c r="RDQ506"/>
      <c r="RDR506"/>
      <c r="RDS506"/>
      <c r="RDT506"/>
      <c r="RDU506"/>
      <c r="RDV506"/>
      <c r="RDW506"/>
      <c r="RDX506"/>
      <c r="RDY506"/>
      <c r="RDZ506"/>
      <c r="REA506"/>
      <c r="REB506"/>
      <c r="REC506"/>
      <c r="RED506"/>
      <c r="REE506"/>
      <c r="REF506"/>
      <c r="REG506"/>
      <c r="REH506"/>
      <c r="REI506"/>
      <c r="REJ506"/>
      <c r="REK506"/>
      <c r="REL506"/>
      <c r="REM506"/>
      <c r="REN506"/>
      <c r="REO506"/>
      <c r="REP506"/>
      <c r="REQ506"/>
      <c r="RER506"/>
      <c r="RES506"/>
      <c r="RET506"/>
      <c r="REU506"/>
      <c r="REV506"/>
      <c r="REW506"/>
      <c r="REX506"/>
      <c r="REY506"/>
      <c r="REZ506"/>
      <c r="RFA506"/>
      <c r="RFB506"/>
      <c r="RFC506"/>
      <c r="RFD506"/>
      <c r="RFE506"/>
      <c r="RFF506"/>
      <c r="RFG506"/>
      <c r="RFH506"/>
      <c r="RFI506"/>
      <c r="RFJ506"/>
      <c r="RFK506"/>
      <c r="RFL506"/>
      <c r="RFM506"/>
      <c r="RFN506"/>
      <c r="RFO506"/>
      <c r="RFP506"/>
      <c r="RFQ506"/>
      <c r="RFR506"/>
      <c r="RFS506"/>
      <c r="RFT506"/>
      <c r="RFU506"/>
      <c r="RFV506"/>
      <c r="RFW506"/>
      <c r="RFX506"/>
      <c r="RFY506"/>
      <c r="RFZ506"/>
      <c r="RGA506"/>
      <c r="RGB506"/>
      <c r="RGC506"/>
      <c r="RGD506"/>
      <c r="RGE506"/>
      <c r="RGF506"/>
      <c r="RGG506"/>
      <c r="RGH506"/>
      <c r="RGI506"/>
      <c r="RGJ506"/>
      <c r="RGK506"/>
      <c r="RGL506"/>
      <c r="RGM506"/>
      <c r="RGN506"/>
      <c r="RGO506"/>
      <c r="RGP506"/>
      <c r="RGQ506"/>
      <c r="RGR506"/>
      <c r="RGS506"/>
      <c r="RGT506"/>
      <c r="RGU506"/>
      <c r="RGV506"/>
      <c r="RGW506"/>
      <c r="RGX506"/>
      <c r="RGY506"/>
      <c r="RGZ506"/>
      <c r="RHA506"/>
      <c r="RHB506"/>
      <c r="RHC506"/>
      <c r="RHD506"/>
      <c r="RHE506"/>
      <c r="RHF506"/>
      <c r="RHG506"/>
      <c r="RHH506"/>
      <c r="RHI506"/>
      <c r="RHJ506"/>
      <c r="RHK506"/>
      <c r="RHL506"/>
      <c r="RHM506"/>
      <c r="RHN506"/>
      <c r="RHO506"/>
      <c r="RHP506"/>
      <c r="RHQ506"/>
      <c r="RHR506"/>
      <c r="RHS506"/>
      <c r="RHT506"/>
      <c r="RHU506"/>
      <c r="RHV506"/>
      <c r="RHW506"/>
      <c r="RHX506"/>
      <c r="RHY506"/>
      <c r="RHZ506"/>
      <c r="RIA506"/>
      <c r="RIB506"/>
      <c r="RIC506"/>
      <c r="RID506"/>
      <c r="RIE506"/>
      <c r="RIF506"/>
      <c r="RIG506"/>
      <c r="RIH506"/>
      <c r="RII506"/>
      <c r="RIJ506"/>
      <c r="RIK506"/>
      <c r="RIL506"/>
      <c r="RIM506"/>
      <c r="RIN506"/>
      <c r="RIO506"/>
      <c r="RIP506"/>
      <c r="RIQ506"/>
      <c r="RIR506"/>
      <c r="RIS506"/>
      <c r="RIT506"/>
      <c r="RIU506"/>
      <c r="RIV506"/>
      <c r="RIW506"/>
      <c r="RIX506"/>
      <c r="RIY506"/>
      <c r="RIZ506"/>
      <c r="RJA506"/>
      <c r="RJB506"/>
      <c r="RJC506"/>
      <c r="RJD506"/>
      <c r="RJE506"/>
      <c r="RJF506"/>
      <c r="RJG506"/>
      <c r="RJH506"/>
      <c r="RJI506"/>
      <c r="RJJ506"/>
      <c r="RJK506"/>
      <c r="RJL506"/>
      <c r="RJM506"/>
      <c r="RJN506"/>
      <c r="RJO506"/>
      <c r="RJP506"/>
      <c r="RJQ506"/>
      <c r="RJR506"/>
      <c r="RJS506"/>
      <c r="RJT506"/>
      <c r="RJU506"/>
      <c r="RJV506"/>
      <c r="RJW506"/>
      <c r="RJX506"/>
      <c r="RJY506"/>
      <c r="RJZ506"/>
      <c r="RKA506"/>
      <c r="RKB506"/>
      <c r="RKC506"/>
      <c r="RKD506"/>
      <c r="RKE506"/>
      <c r="RKF506"/>
      <c r="RKG506"/>
      <c r="RKH506"/>
      <c r="RKI506"/>
      <c r="RKJ506"/>
      <c r="RKK506"/>
      <c r="RKL506"/>
      <c r="RKM506"/>
      <c r="RKN506"/>
      <c r="RKO506"/>
      <c r="RKP506"/>
      <c r="RKQ506"/>
      <c r="RKR506"/>
      <c r="RKS506"/>
      <c r="RKT506"/>
      <c r="RKU506"/>
      <c r="RKV506"/>
      <c r="RKW506"/>
      <c r="RKX506"/>
      <c r="RKY506"/>
      <c r="RKZ506"/>
      <c r="RLA506"/>
      <c r="RLB506"/>
      <c r="RLC506"/>
      <c r="RLD506"/>
      <c r="RLE506"/>
      <c r="RLF506"/>
      <c r="RLG506"/>
      <c r="RLH506"/>
      <c r="RLI506"/>
      <c r="RLJ506"/>
      <c r="RLK506"/>
      <c r="RLL506"/>
      <c r="RLM506"/>
      <c r="RLN506"/>
      <c r="RLO506"/>
      <c r="RLP506"/>
      <c r="RLQ506"/>
      <c r="RLR506"/>
      <c r="RLS506"/>
      <c r="RLT506"/>
      <c r="RLU506"/>
      <c r="RLV506"/>
      <c r="RLW506"/>
      <c r="RLX506"/>
      <c r="RLY506"/>
      <c r="RLZ506"/>
      <c r="RMA506"/>
      <c r="RMB506"/>
      <c r="RMC506"/>
      <c r="RMD506"/>
      <c r="RME506"/>
      <c r="RMF506"/>
      <c r="RMG506"/>
      <c r="RMH506"/>
      <c r="RMI506"/>
      <c r="RMJ506"/>
      <c r="RMK506"/>
      <c r="RML506"/>
      <c r="RMM506"/>
      <c r="RMN506"/>
      <c r="RMO506"/>
      <c r="RMP506"/>
      <c r="RMQ506"/>
      <c r="RMR506"/>
      <c r="RMS506"/>
      <c r="RMT506"/>
      <c r="RMU506"/>
      <c r="RMV506"/>
      <c r="RMW506"/>
      <c r="RMX506"/>
      <c r="RMY506"/>
      <c r="RMZ506"/>
      <c r="RNA506"/>
      <c r="RNB506"/>
      <c r="RNC506"/>
      <c r="RND506"/>
      <c r="RNE506"/>
      <c r="RNF506"/>
      <c r="RNG506"/>
      <c r="RNH506"/>
      <c r="RNI506"/>
      <c r="RNJ506"/>
      <c r="RNK506"/>
      <c r="RNL506"/>
      <c r="RNM506"/>
      <c r="RNN506"/>
      <c r="RNO506"/>
      <c r="RNP506"/>
      <c r="RNQ506"/>
      <c r="RNR506"/>
      <c r="RNS506"/>
      <c r="RNT506"/>
      <c r="RNU506"/>
      <c r="RNV506"/>
      <c r="RNW506"/>
      <c r="RNX506"/>
      <c r="RNY506"/>
      <c r="RNZ506"/>
      <c r="ROA506"/>
      <c r="ROB506"/>
      <c r="ROC506"/>
      <c r="ROD506"/>
      <c r="ROE506"/>
      <c r="ROF506"/>
      <c r="ROG506"/>
      <c r="ROH506"/>
      <c r="ROI506"/>
      <c r="ROJ506"/>
      <c r="ROK506"/>
      <c r="ROL506"/>
      <c r="ROM506"/>
      <c r="RON506"/>
      <c r="ROO506"/>
      <c r="ROP506"/>
      <c r="ROQ506"/>
      <c r="ROR506"/>
      <c r="ROS506"/>
      <c r="ROT506"/>
      <c r="ROU506"/>
      <c r="ROV506"/>
      <c r="ROW506"/>
      <c r="ROX506"/>
      <c r="ROY506"/>
      <c r="ROZ506"/>
      <c r="RPA506"/>
      <c r="RPB506"/>
      <c r="RPC506"/>
      <c r="RPD506"/>
      <c r="RPE506"/>
      <c r="RPF506"/>
      <c r="RPG506"/>
      <c r="RPH506"/>
      <c r="RPI506"/>
      <c r="RPJ506"/>
      <c r="RPK506"/>
      <c r="RPL506"/>
      <c r="RPM506"/>
      <c r="RPN506"/>
      <c r="RPO506"/>
      <c r="RPP506"/>
      <c r="RPQ506"/>
      <c r="RPR506"/>
      <c r="RPS506"/>
      <c r="RPT506"/>
      <c r="RPU506"/>
      <c r="RPV506"/>
      <c r="RPW506"/>
      <c r="RPX506"/>
      <c r="RPY506"/>
      <c r="RPZ506"/>
      <c r="RQA506"/>
      <c r="RQB506"/>
      <c r="RQC506"/>
      <c r="RQD506"/>
      <c r="RQE506"/>
      <c r="RQF506"/>
      <c r="RQG506"/>
      <c r="RQH506"/>
      <c r="RQI506"/>
      <c r="RQJ506"/>
      <c r="RQK506"/>
      <c r="RQL506"/>
      <c r="RQM506"/>
      <c r="RQN506"/>
      <c r="RQO506"/>
      <c r="RQP506"/>
      <c r="RQQ506"/>
      <c r="RQR506"/>
      <c r="RQS506"/>
      <c r="RQT506"/>
      <c r="RQU506"/>
      <c r="RQV506"/>
      <c r="RQW506"/>
      <c r="RQX506"/>
      <c r="RQY506"/>
      <c r="RQZ506"/>
      <c r="RRA506"/>
      <c r="RRB506"/>
      <c r="RRC506"/>
      <c r="RRD506"/>
      <c r="RRE506"/>
      <c r="RRF506"/>
      <c r="RRG506"/>
      <c r="RRH506"/>
      <c r="RRI506"/>
      <c r="RRJ506"/>
      <c r="RRK506"/>
      <c r="RRL506"/>
      <c r="RRM506"/>
      <c r="RRN506"/>
      <c r="RRO506"/>
      <c r="RRP506"/>
      <c r="RRQ506"/>
      <c r="RRR506"/>
      <c r="RRS506"/>
      <c r="RRT506"/>
      <c r="RRU506"/>
      <c r="RRV506"/>
      <c r="RRW506"/>
      <c r="RRX506"/>
      <c r="RRY506"/>
      <c r="RRZ506"/>
      <c r="RSA506"/>
      <c r="RSB506"/>
      <c r="RSC506"/>
      <c r="RSD506"/>
      <c r="RSE506"/>
      <c r="RSF506"/>
      <c r="RSG506"/>
      <c r="RSH506"/>
      <c r="RSI506"/>
      <c r="RSJ506"/>
      <c r="RSK506"/>
      <c r="RSL506"/>
      <c r="RSM506"/>
      <c r="RSN506"/>
      <c r="RSO506"/>
      <c r="RSP506"/>
      <c r="RSQ506"/>
      <c r="RSR506"/>
      <c r="RSS506"/>
      <c r="RST506"/>
      <c r="RSU506"/>
      <c r="RSV506"/>
      <c r="RSW506"/>
      <c r="RSX506"/>
      <c r="RSY506"/>
      <c r="RSZ506"/>
      <c r="RTA506"/>
      <c r="RTB506"/>
      <c r="RTC506"/>
      <c r="RTD506"/>
      <c r="RTE506"/>
      <c r="RTF506"/>
      <c r="RTG506"/>
      <c r="RTH506"/>
      <c r="RTI506"/>
      <c r="RTJ506"/>
      <c r="RTK506"/>
      <c r="RTL506"/>
      <c r="RTM506"/>
      <c r="RTN506"/>
      <c r="RTO506"/>
      <c r="RTP506"/>
      <c r="RTQ506"/>
      <c r="RTR506"/>
      <c r="RTS506"/>
      <c r="RTT506"/>
      <c r="RTU506"/>
      <c r="RTV506"/>
      <c r="RTW506"/>
      <c r="RTX506"/>
      <c r="RTY506"/>
      <c r="RTZ506"/>
      <c r="RUA506"/>
      <c r="RUB506"/>
      <c r="RUC506"/>
      <c r="RUD506"/>
      <c r="RUE506"/>
      <c r="RUF506"/>
      <c r="RUG506"/>
      <c r="RUH506"/>
      <c r="RUI506"/>
      <c r="RUJ506"/>
      <c r="RUK506"/>
      <c r="RUL506"/>
      <c r="RUM506"/>
      <c r="RUN506"/>
      <c r="RUO506"/>
      <c r="RUP506"/>
      <c r="RUQ506"/>
      <c r="RUR506"/>
      <c r="RUS506"/>
      <c r="RUT506"/>
      <c r="RUU506"/>
      <c r="RUV506"/>
      <c r="RUW506"/>
      <c r="RUX506"/>
      <c r="RUY506"/>
      <c r="RUZ506"/>
      <c r="RVA506"/>
      <c r="RVB506"/>
      <c r="RVC506"/>
      <c r="RVD506"/>
      <c r="RVE506"/>
      <c r="RVF506"/>
      <c r="RVG506"/>
      <c r="RVH506"/>
      <c r="RVI506"/>
      <c r="RVJ506"/>
      <c r="RVK506"/>
      <c r="RVL506"/>
      <c r="RVM506"/>
      <c r="RVN506"/>
      <c r="RVO506"/>
      <c r="RVP506"/>
      <c r="RVQ506"/>
      <c r="RVR506"/>
      <c r="RVS506"/>
      <c r="RVT506"/>
      <c r="RVU506"/>
      <c r="RVV506"/>
      <c r="RVW506"/>
      <c r="RVX506"/>
      <c r="RVY506"/>
      <c r="RVZ506"/>
      <c r="RWA506"/>
      <c r="RWB506"/>
      <c r="RWC506"/>
      <c r="RWD506"/>
      <c r="RWE506"/>
      <c r="RWF506"/>
      <c r="RWG506"/>
      <c r="RWH506"/>
      <c r="RWI506"/>
      <c r="RWJ506"/>
      <c r="RWK506"/>
      <c r="RWL506"/>
      <c r="RWM506"/>
      <c r="RWN506"/>
      <c r="RWO506"/>
      <c r="RWP506"/>
      <c r="RWQ506"/>
      <c r="RWR506"/>
      <c r="RWS506"/>
      <c r="RWT506"/>
      <c r="RWU506"/>
      <c r="RWV506"/>
      <c r="RWW506"/>
      <c r="RWX506"/>
      <c r="RWY506"/>
      <c r="RWZ506"/>
      <c r="RXA506"/>
      <c r="RXB506"/>
      <c r="RXC506"/>
      <c r="RXD506"/>
      <c r="RXE506"/>
      <c r="RXF506"/>
      <c r="RXG506"/>
      <c r="RXH506"/>
      <c r="RXI506"/>
      <c r="RXJ506"/>
      <c r="RXK506"/>
      <c r="RXL506"/>
      <c r="RXM506"/>
      <c r="RXN506"/>
      <c r="RXO506"/>
      <c r="RXP506"/>
      <c r="RXQ506"/>
      <c r="RXR506"/>
      <c r="RXS506"/>
      <c r="RXT506"/>
      <c r="RXU506"/>
      <c r="RXV506"/>
      <c r="RXW506"/>
      <c r="RXX506"/>
      <c r="RXY506"/>
      <c r="RXZ506"/>
      <c r="RYA506"/>
      <c r="RYB506"/>
      <c r="RYC506"/>
      <c r="RYD506"/>
      <c r="RYE506"/>
      <c r="RYF506"/>
      <c r="RYG506"/>
      <c r="RYH506"/>
      <c r="RYI506"/>
      <c r="RYJ506"/>
      <c r="RYK506"/>
      <c r="RYL506"/>
      <c r="RYM506"/>
      <c r="RYN506"/>
      <c r="RYO506"/>
      <c r="RYP506"/>
      <c r="RYQ506"/>
      <c r="RYR506"/>
      <c r="RYS506"/>
      <c r="RYT506"/>
      <c r="RYU506"/>
      <c r="RYV506"/>
      <c r="RYW506"/>
      <c r="RYX506"/>
      <c r="RYY506"/>
      <c r="RYZ506"/>
      <c r="RZA506"/>
      <c r="RZB506"/>
      <c r="RZC506"/>
      <c r="RZD506"/>
      <c r="RZE506"/>
      <c r="RZF506"/>
      <c r="RZG506"/>
      <c r="RZH506"/>
      <c r="RZI506"/>
      <c r="RZJ506"/>
      <c r="RZK506"/>
      <c r="RZL506"/>
      <c r="RZM506"/>
      <c r="RZN506"/>
      <c r="RZO506"/>
      <c r="RZP506"/>
      <c r="RZQ506"/>
      <c r="RZR506"/>
      <c r="RZS506"/>
      <c r="RZT506"/>
      <c r="RZU506"/>
      <c r="RZV506"/>
      <c r="RZW506"/>
      <c r="RZX506"/>
      <c r="RZY506"/>
      <c r="RZZ506"/>
      <c r="SAA506"/>
      <c r="SAB506"/>
      <c r="SAC506"/>
      <c r="SAD506"/>
      <c r="SAE506"/>
      <c r="SAF506"/>
      <c r="SAG506"/>
      <c r="SAH506"/>
      <c r="SAI506"/>
      <c r="SAJ506"/>
      <c r="SAK506"/>
      <c r="SAL506"/>
      <c r="SAM506"/>
      <c r="SAN506"/>
      <c r="SAO506"/>
      <c r="SAP506"/>
      <c r="SAQ506"/>
      <c r="SAR506"/>
      <c r="SAS506"/>
      <c r="SAT506"/>
      <c r="SAU506"/>
      <c r="SAV506"/>
      <c r="SAW506"/>
      <c r="SAX506"/>
      <c r="SAY506"/>
      <c r="SAZ506"/>
      <c r="SBA506"/>
      <c r="SBB506"/>
      <c r="SBC506"/>
      <c r="SBD506"/>
      <c r="SBE506"/>
      <c r="SBF506"/>
      <c r="SBG506"/>
      <c r="SBH506"/>
      <c r="SBI506"/>
      <c r="SBJ506"/>
      <c r="SBK506"/>
      <c r="SBL506"/>
      <c r="SBM506"/>
      <c r="SBN506"/>
      <c r="SBO506"/>
      <c r="SBP506"/>
      <c r="SBQ506"/>
      <c r="SBR506"/>
      <c r="SBS506"/>
      <c r="SBT506"/>
      <c r="SBU506"/>
      <c r="SBV506"/>
      <c r="SBW506"/>
      <c r="SBX506"/>
      <c r="SBY506"/>
      <c r="SBZ506"/>
      <c r="SCA506"/>
      <c r="SCB506"/>
      <c r="SCC506"/>
      <c r="SCD506"/>
      <c r="SCE506"/>
      <c r="SCF506"/>
      <c r="SCG506"/>
      <c r="SCH506"/>
      <c r="SCI506"/>
      <c r="SCJ506"/>
      <c r="SCK506"/>
      <c r="SCL506"/>
      <c r="SCM506"/>
      <c r="SCN506"/>
      <c r="SCO506"/>
      <c r="SCP506"/>
      <c r="SCQ506"/>
      <c r="SCR506"/>
      <c r="SCS506"/>
      <c r="SCT506"/>
      <c r="SCU506"/>
      <c r="SCV506"/>
      <c r="SCW506"/>
      <c r="SCX506"/>
      <c r="SCY506"/>
      <c r="SCZ506"/>
      <c r="SDA506"/>
      <c r="SDB506"/>
      <c r="SDC506"/>
      <c r="SDD506"/>
      <c r="SDE506"/>
      <c r="SDF506"/>
      <c r="SDG506"/>
      <c r="SDH506"/>
      <c r="SDI506"/>
      <c r="SDJ506"/>
      <c r="SDK506"/>
      <c r="SDL506"/>
      <c r="SDM506"/>
      <c r="SDN506"/>
      <c r="SDO506"/>
      <c r="SDP506"/>
      <c r="SDQ506"/>
      <c r="SDR506"/>
      <c r="SDS506"/>
      <c r="SDT506"/>
      <c r="SDU506"/>
      <c r="SDV506"/>
      <c r="SDW506"/>
      <c r="SDX506"/>
      <c r="SDY506"/>
      <c r="SDZ506"/>
      <c r="SEA506"/>
      <c r="SEB506"/>
      <c r="SEC506"/>
      <c r="SED506"/>
      <c r="SEE506"/>
      <c r="SEF506"/>
      <c r="SEG506"/>
      <c r="SEH506"/>
      <c r="SEI506"/>
      <c r="SEJ506"/>
      <c r="SEK506"/>
      <c r="SEL506"/>
      <c r="SEM506"/>
      <c r="SEN506"/>
      <c r="SEO506"/>
      <c r="SEP506"/>
      <c r="SEQ506"/>
      <c r="SER506"/>
      <c r="SES506"/>
      <c r="SET506"/>
      <c r="SEU506"/>
      <c r="SEV506"/>
      <c r="SEW506"/>
      <c r="SEX506"/>
      <c r="SEY506"/>
      <c r="SEZ506"/>
      <c r="SFA506"/>
      <c r="SFB506"/>
      <c r="SFC506"/>
      <c r="SFD506"/>
      <c r="SFE506"/>
      <c r="SFF506"/>
      <c r="SFG506"/>
      <c r="SFH506"/>
      <c r="SFI506"/>
      <c r="SFJ506"/>
      <c r="SFK506"/>
      <c r="SFL506"/>
      <c r="SFM506"/>
      <c r="SFN506"/>
      <c r="SFO506"/>
      <c r="SFP506"/>
      <c r="SFQ506"/>
      <c r="SFR506"/>
      <c r="SFS506"/>
      <c r="SFT506"/>
      <c r="SFU506"/>
      <c r="SFV506"/>
      <c r="SFW506"/>
      <c r="SFX506"/>
      <c r="SFY506"/>
      <c r="SFZ506"/>
      <c r="SGA506"/>
      <c r="SGB506"/>
      <c r="SGC506"/>
      <c r="SGD506"/>
      <c r="SGE506"/>
      <c r="SGF506"/>
      <c r="SGG506"/>
      <c r="SGH506"/>
      <c r="SGI506"/>
      <c r="SGJ506"/>
      <c r="SGK506"/>
      <c r="SGL506"/>
      <c r="SGM506"/>
      <c r="SGN506"/>
      <c r="SGO506"/>
      <c r="SGP506"/>
      <c r="SGQ506"/>
      <c r="SGR506"/>
      <c r="SGS506"/>
      <c r="SGT506"/>
      <c r="SGU506"/>
      <c r="SGV506"/>
      <c r="SGW506"/>
      <c r="SGX506"/>
      <c r="SGY506"/>
      <c r="SGZ506"/>
      <c r="SHA506"/>
      <c r="SHB506"/>
      <c r="SHC506"/>
      <c r="SHD506"/>
      <c r="SHE506"/>
      <c r="SHF506"/>
      <c r="SHG506"/>
      <c r="SHH506"/>
      <c r="SHI506"/>
      <c r="SHJ506"/>
      <c r="SHK506"/>
      <c r="SHL506"/>
      <c r="SHM506"/>
      <c r="SHN506"/>
      <c r="SHO506"/>
      <c r="SHP506"/>
      <c r="SHQ506"/>
      <c r="SHR506"/>
      <c r="SHS506"/>
      <c r="SHT506"/>
      <c r="SHU506"/>
      <c r="SHV506"/>
      <c r="SHW506"/>
      <c r="SHX506"/>
      <c r="SHY506"/>
      <c r="SHZ506"/>
      <c r="SIA506"/>
      <c r="SIB506"/>
      <c r="SIC506"/>
      <c r="SID506"/>
      <c r="SIE506"/>
      <c r="SIF506"/>
      <c r="SIG506"/>
      <c r="SIH506"/>
      <c r="SII506"/>
      <c r="SIJ506"/>
      <c r="SIK506"/>
      <c r="SIL506"/>
      <c r="SIM506"/>
      <c r="SIN506"/>
      <c r="SIO506"/>
      <c r="SIP506"/>
      <c r="SIQ506"/>
      <c r="SIR506"/>
      <c r="SIS506"/>
      <c r="SIT506"/>
      <c r="SIU506"/>
      <c r="SIV506"/>
      <c r="SIW506"/>
      <c r="SIX506"/>
      <c r="SIY506"/>
      <c r="SIZ506"/>
      <c r="SJA506"/>
      <c r="SJB506"/>
      <c r="SJC506"/>
      <c r="SJD506"/>
      <c r="SJE506"/>
      <c r="SJF506"/>
      <c r="SJG506"/>
      <c r="SJH506"/>
      <c r="SJI506"/>
      <c r="SJJ506"/>
      <c r="SJK506"/>
      <c r="SJL506"/>
      <c r="SJM506"/>
      <c r="SJN506"/>
      <c r="SJO506"/>
      <c r="SJP506"/>
      <c r="SJQ506"/>
      <c r="SJR506"/>
      <c r="SJS506"/>
      <c r="SJT506"/>
      <c r="SJU506"/>
      <c r="SJV506"/>
      <c r="SJW506"/>
      <c r="SJX506"/>
      <c r="SJY506"/>
      <c r="SJZ506"/>
      <c r="SKA506"/>
      <c r="SKB506"/>
      <c r="SKC506"/>
      <c r="SKD506"/>
      <c r="SKE506"/>
      <c r="SKF506"/>
      <c r="SKG506"/>
      <c r="SKH506"/>
      <c r="SKI506"/>
      <c r="SKJ506"/>
      <c r="SKK506"/>
      <c r="SKL506"/>
      <c r="SKM506"/>
      <c r="SKN506"/>
      <c r="SKO506"/>
      <c r="SKP506"/>
      <c r="SKQ506"/>
      <c r="SKR506"/>
      <c r="SKS506"/>
      <c r="SKT506"/>
      <c r="SKU506"/>
      <c r="SKV506"/>
      <c r="SKW506"/>
      <c r="SKX506"/>
      <c r="SKY506"/>
      <c r="SKZ506"/>
      <c r="SLA506"/>
      <c r="SLB506"/>
      <c r="SLC506"/>
      <c r="SLD506"/>
      <c r="SLE506"/>
      <c r="SLF506"/>
      <c r="SLG506"/>
      <c r="SLH506"/>
      <c r="SLI506"/>
      <c r="SLJ506"/>
      <c r="SLK506"/>
      <c r="SLL506"/>
      <c r="SLM506"/>
      <c r="SLN506"/>
      <c r="SLO506"/>
      <c r="SLP506"/>
      <c r="SLQ506"/>
      <c r="SLR506"/>
      <c r="SLS506"/>
      <c r="SLT506"/>
      <c r="SLU506"/>
      <c r="SLV506"/>
      <c r="SLW506"/>
      <c r="SLX506"/>
      <c r="SLY506"/>
      <c r="SLZ506"/>
      <c r="SMA506"/>
      <c r="SMB506"/>
      <c r="SMC506"/>
      <c r="SMD506"/>
      <c r="SME506"/>
      <c r="SMF506"/>
      <c r="SMG506"/>
      <c r="SMH506"/>
      <c r="SMI506"/>
      <c r="SMJ506"/>
      <c r="SMK506"/>
      <c r="SML506"/>
      <c r="SMM506"/>
      <c r="SMN506"/>
      <c r="SMO506"/>
      <c r="SMP506"/>
      <c r="SMQ506"/>
      <c r="SMR506"/>
      <c r="SMS506"/>
      <c r="SMT506"/>
      <c r="SMU506"/>
      <c r="SMV506"/>
      <c r="SMW506"/>
      <c r="SMX506"/>
      <c r="SMY506"/>
      <c r="SMZ506"/>
      <c r="SNA506"/>
      <c r="SNB506"/>
      <c r="SNC506"/>
      <c r="SND506"/>
      <c r="SNE506"/>
      <c r="SNF506"/>
      <c r="SNG506"/>
      <c r="SNH506"/>
      <c r="SNI506"/>
      <c r="SNJ506"/>
      <c r="SNK506"/>
      <c r="SNL506"/>
      <c r="SNM506"/>
      <c r="SNN506"/>
      <c r="SNO506"/>
      <c r="SNP506"/>
      <c r="SNQ506"/>
      <c r="SNR506"/>
      <c r="SNS506"/>
      <c r="SNT506"/>
      <c r="SNU506"/>
      <c r="SNV506"/>
      <c r="SNW506"/>
      <c r="SNX506"/>
      <c r="SNY506"/>
      <c r="SNZ506"/>
      <c r="SOA506"/>
      <c r="SOB506"/>
      <c r="SOC506"/>
      <c r="SOD506"/>
      <c r="SOE506"/>
      <c r="SOF506"/>
      <c r="SOG506"/>
      <c r="SOH506"/>
      <c r="SOI506"/>
      <c r="SOJ506"/>
      <c r="SOK506"/>
      <c r="SOL506"/>
      <c r="SOM506"/>
      <c r="SON506"/>
      <c r="SOO506"/>
      <c r="SOP506"/>
      <c r="SOQ506"/>
      <c r="SOR506"/>
      <c r="SOS506"/>
      <c r="SOT506"/>
      <c r="SOU506"/>
      <c r="SOV506"/>
      <c r="SOW506"/>
      <c r="SOX506"/>
      <c r="SOY506"/>
      <c r="SOZ506"/>
      <c r="SPA506"/>
      <c r="SPB506"/>
      <c r="SPC506"/>
      <c r="SPD506"/>
      <c r="SPE506"/>
      <c r="SPF506"/>
      <c r="SPG506"/>
      <c r="SPH506"/>
      <c r="SPI506"/>
      <c r="SPJ506"/>
      <c r="SPK506"/>
      <c r="SPL506"/>
      <c r="SPM506"/>
      <c r="SPN506"/>
      <c r="SPO506"/>
      <c r="SPP506"/>
      <c r="SPQ506"/>
      <c r="SPR506"/>
      <c r="SPS506"/>
      <c r="SPT506"/>
      <c r="SPU506"/>
      <c r="SPV506"/>
      <c r="SPW506"/>
      <c r="SPX506"/>
      <c r="SPY506"/>
      <c r="SPZ506"/>
      <c r="SQA506"/>
      <c r="SQB506"/>
      <c r="SQC506"/>
      <c r="SQD506"/>
      <c r="SQE506"/>
      <c r="SQF506"/>
      <c r="SQG506"/>
      <c r="SQH506"/>
      <c r="SQI506"/>
      <c r="SQJ506"/>
      <c r="SQK506"/>
      <c r="SQL506"/>
      <c r="SQM506"/>
      <c r="SQN506"/>
      <c r="SQO506"/>
      <c r="SQP506"/>
      <c r="SQQ506"/>
      <c r="SQR506"/>
      <c r="SQS506"/>
      <c r="SQT506"/>
      <c r="SQU506"/>
      <c r="SQV506"/>
      <c r="SQW506"/>
      <c r="SQX506"/>
      <c r="SQY506"/>
      <c r="SQZ506"/>
      <c r="SRA506"/>
      <c r="SRB506"/>
      <c r="SRC506"/>
      <c r="SRD506"/>
      <c r="SRE506"/>
      <c r="SRF506"/>
      <c r="SRG506"/>
      <c r="SRH506"/>
      <c r="SRI506"/>
      <c r="SRJ506"/>
      <c r="SRK506"/>
      <c r="SRL506"/>
      <c r="SRM506"/>
      <c r="SRN506"/>
      <c r="SRO506"/>
      <c r="SRP506"/>
      <c r="SRQ506"/>
      <c r="SRR506"/>
      <c r="SRS506"/>
      <c r="SRT506"/>
      <c r="SRU506"/>
      <c r="SRV506"/>
      <c r="SRW506"/>
      <c r="SRX506"/>
      <c r="SRY506"/>
      <c r="SRZ506"/>
      <c r="SSA506"/>
      <c r="SSB506"/>
      <c r="SSC506"/>
      <c r="SSD506"/>
      <c r="SSE506"/>
      <c r="SSF506"/>
      <c r="SSG506"/>
      <c r="SSH506"/>
      <c r="SSI506"/>
      <c r="SSJ506"/>
      <c r="SSK506"/>
      <c r="SSL506"/>
      <c r="SSM506"/>
      <c r="SSN506"/>
      <c r="SSO506"/>
      <c r="SSP506"/>
      <c r="SSQ506"/>
      <c r="SSR506"/>
      <c r="SSS506"/>
      <c r="SST506"/>
      <c r="SSU506"/>
      <c r="SSV506"/>
      <c r="SSW506"/>
      <c r="SSX506"/>
      <c r="SSY506"/>
      <c r="SSZ506"/>
      <c r="STA506"/>
      <c r="STB506"/>
      <c r="STC506"/>
      <c r="STD506"/>
      <c r="STE506"/>
      <c r="STF506"/>
      <c r="STG506"/>
      <c r="STH506"/>
      <c r="STI506"/>
      <c r="STJ506"/>
      <c r="STK506"/>
      <c r="STL506"/>
      <c r="STM506"/>
      <c r="STN506"/>
      <c r="STO506"/>
      <c r="STP506"/>
      <c r="STQ506"/>
      <c r="STR506"/>
      <c r="STS506"/>
      <c r="STT506"/>
      <c r="STU506"/>
      <c r="STV506"/>
      <c r="STW506"/>
      <c r="STX506"/>
      <c r="STY506"/>
      <c r="STZ506"/>
      <c r="SUA506"/>
      <c r="SUB506"/>
      <c r="SUC506"/>
      <c r="SUD506"/>
      <c r="SUE506"/>
      <c r="SUF506"/>
      <c r="SUG506"/>
      <c r="SUH506"/>
      <c r="SUI506"/>
      <c r="SUJ506"/>
      <c r="SUK506"/>
      <c r="SUL506"/>
      <c r="SUM506"/>
      <c r="SUN506"/>
      <c r="SUO506"/>
      <c r="SUP506"/>
      <c r="SUQ506"/>
      <c r="SUR506"/>
      <c r="SUS506"/>
      <c r="SUT506"/>
      <c r="SUU506"/>
      <c r="SUV506"/>
      <c r="SUW506"/>
      <c r="SUX506"/>
      <c r="SUY506"/>
      <c r="SUZ506"/>
      <c r="SVA506"/>
      <c r="SVB506"/>
      <c r="SVC506"/>
      <c r="SVD506"/>
      <c r="SVE506"/>
      <c r="SVF506"/>
      <c r="SVG506"/>
      <c r="SVH506"/>
      <c r="SVI506"/>
      <c r="SVJ506"/>
      <c r="SVK506"/>
      <c r="SVL506"/>
      <c r="SVM506"/>
      <c r="SVN506"/>
      <c r="SVO506"/>
      <c r="SVP506"/>
      <c r="SVQ506"/>
      <c r="SVR506"/>
      <c r="SVS506"/>
      <c r="SVT506"/>
      <c r="SVU506"/>
      <c r="SVV506"/>
      <c r="SVW506"/>
      <c r="SVX506"/>
      <c r="SVY506"/>
      <c r="SVZ506"/>
      <c r="SWA506"/>
      <c r="SWB506"/>
      <c r="SWC506"/>
      <c r="SWD506"/>
      <c r="SWE506"/>
      <c r="SWF506"/>
      <c r="SWG506"/>
      <c r="SWH506"/>
      <c r="SWI506"/>
      <c r="SWJ506"/>
      <c r="SWK506"/>
      <c r="SWL506"/>
      <c r="SWM506"/>
      <c r="SWN506"/>
      <c r="SWO506"/>
      <c r="SWP506"/>
      <c r="SWQ506"/>
      <c r="SWR506"/>
      <c r="SWS506"/>
      <c r="SWT506"/>
      <c r="SWU506"/>
      <c r="SWV506"/>
      <c r="SWW506"/>
      <c r="SWX506"/>
      <c r="SWY506"/>
      <c r="SWZ506"/>
      <c r="SXA506"/>
      <c r="SXB506"/>
      <c r="SXC506"/>
      <c r="SXD506"/>
      <c r="SXE506"/>
      <c r="SXF506"/>
      <c r="SXG506"/>
      <c r="SXH506"/>
      <c r="SXI506"/>
      <c r="SXJ506"/>
      <c r="SXK506"/>
      <c r="SXL506"/>
      <c r="SXM506"/>
      <c r="SXN506"/>
      <c r="SXO506"/>
      <c r="SXP506"/>
      <c r="SXQ506"/>
      <c r="SXR506"/>
      <c r="SXS506"/>
      <c r="SXT506"/>
      <c r="SXU506"/>
      <c r="SXV506"/>
      <c r="SXW506"/>
      <c r="SXX506"/>
      <c r="SXY506"/>
      <c r="SXZ506"/>
      <c r="SYA506"/>
      <c r="SYB506"/>
      <c r="SYC506"/>
      <c r="SYD506"/>
      <c r="SYE506"/>
      <c r="SYF506"/>
      <c r="SYG506"/>
      <c r="SYH506"/>
      <c r="SYI506"/>
      <c r="SYJ506"/>
      <c r="SYK506"/>
      <c r="SYL506"/>
      <c r="SYM506"/>
      <c r="SYN506"/>
      <c r="SYO506"/>
      <c r="SYP506"/>
      <c r="SYQ506"/>
      <c r="SYR506"/>
      <c r="SYS506"/>
      <c r="SYT506"/>
      <c r="SYU506"/>
      <c r="SYV506"/>
      <c r="SYW506"/>
      <c r="SYX506"/>
      <c r="SYY506"/>
      <c r="SYZ506"/>
      <c r="SZA506"/>
      <c r="SZB506"/>
      <c r="SZC506"/>
      <c r="SZD506"/>
      <c r="SZE506"/>
      <c r="SZF506"/>
      <c r="SZG506"/>
      <c r="SZH506"/>
      <c r="SZI506"/>
      <c r="SZJ506"/>
      <c r="SZK506"/>
      <c r="SZL506"/>
      <c r="SZM506"/>
      <c r="SZN506"/>
      <c r="SZO506"/>
      <c r="SZP506"/>
      <c r="SZQ506"/>
      <c r="SZR506"/>
      <c r="SZS506"/>
      <c r="SZT506"/>
      <c r="SZU506"/>
      <c r="SZV506"/>
      <c r="SZW506"/>
      <c r="SZX506"/>
      <c r="SZY506"/>
      <c r="SZZ506"/>
      <c r="TAA506"/>
      <c r="TAB506"/>
      <c r="TAC506"/>
      <c r="TAD506"/>
      <c r="TAE506"/>
      <c r="TAF506"/>
      <c r="TAG506"/>
      <c r="TAH506"/>
      <c r="TAI506"/>
      <c r="TAJ506"/>
      <c r="TAK506"/>
      <c r="TAL506"/>
      <c r="TAM506"/>
      <c r="TAN506"/>
      <c r="TAO506"/>
      <c r="TAP506"/>
      <c r="TAQ506"/>
      <c r="TAR506"/>
      <c r="TAS506"/>
      <c r="TAT506"/>
      <c r="TAU506"/>
      <c r="TAV506"/>
      <c r="TAW506"/>
      <c r="TAX506"/>
      <c r="TAY506"/>
      <c r="TAZ506"/>
      <c r="TBA506"/>
      <c r="TBB506"/>
      <c r="TBC506"/>
      <c r="TBD506"/>
      <c r="TBE506"/>
      <c r="TBF506"/>
      <c r="TBG506"/>
      <c r="TBH506"/>
      <c r="TBI506"/>
      <c r="TBJ506"/>
      <c r="TBK506"/>
      <c r="TBL506"/>
      <c r="TBM506"/>
      <c r="TBN506"/>
      <c r="TBO506"/>
      <c r="TBP506"/>
      <c r="TBQ506"/>
      <c r="TBR506"/>
      <c r="TBS506"/>
      <c r="TBT506"/>
      <c r="TBU506"/>
      <c r="TBV506"/>
      <c r="TBW506"/>
      <c r="TBX506"/>
      <c r="TBY506"/>
      <c r="TBZ506"/>
      <c r="TCA506"/>
      <c r="TCB506"/>
      <c r="TCC506"/>
      <c r="TCD506"/>
      <c r="TCE506"/>
      <c r="TCF506"/>
      <c r="TCG506"/>
      <c r="TCH506"/>
      <c r="TCI506"/>
      <c r="TCJ506"/>
      <c r="TCK506"/>
      <c r="TCL506"/>
      <c r="TCM506"/>
      <c r="TCN506"/>
      <c r="TCO506"/>
      <c r="TCP506"/>
      <c r="TCQ506"/>
      <c r="TCR506"/>
      <c r="TCS506"/>
      <c r="TCT506"/>
      <c r="TCU506"/>
      <c r="TCV506"/>
      <c r="TCW506"/>
      <c r="TCX506"/>
      <c r="TCY506"/>
      <c r="TCZ506"/>
      <c r="TDA506"/>
      <c r="TDB506"/>
      <c r="TDC506"/>
      <c r="TDD506"/>
      <c r="TDE506"/>
      <c r="TDF506"/>
      <c r="TDG506"/>
      <c r="TDH506"/>
      <c r="TDI506"/>
      <c r="TDJ506"/>
      <c r="TDK506"/>
      <c r="TDL506"/>
      <c r="TDM506"/>
      <c r="TDN506"/>
      <c r="TDO506"/>
      <c r="TDP506"/>
      <c r="TDQ506"/>
      <c r="TDR506"/>
      <c r="TDS506"/>
      <c r="TDT506"/>
      <c r="TDU506"/>
      <c r="TDV506"/>
      <c r="TDW506"/>
      <c r="TDX506"/>
      <c r="TDY506"/>
      <c r="TDZ506"/>
      <c r="TEA506"/>
      <c r="TEB506"/>
      <c r="TEC506"/>
      <c r="TED506"/>
      <c r="TEE506"/>
      <c r="TEF506"/>
      <c r="TEG506"/>
      <c r="TEH506"/>
      <c r="TEI506"/>
      <c r="TEJ506"/>
      <c r="TEK506"/>
      <c r="TEL506"/>
      <c r="TEM506"/>
      <c r="TEN506"/>
      <c r="TEO506"/>
      <c r="TEP506"/>
      <c r="TEQ506"/>
      <c r="TER506"/>
      <c r="TES506"/>
      <c r="TET506"/>
      <c r="TEU506"/>
      <c r="TEV506"/>
      <c r="TEW506"/>
      <c r="TEX506"/>
      <c r="TEY506"/>
      <c r="TEZ506"/>
      <c r="TFA506"/>
      <c r="TFB506"/>
      <c r="TFC506"/>
      <c r="TFD506"/>
      <c r="TFE506"/>
      <c r="TFF506"/>
      <c r="TFG506"/>
      <c r="TFH506"/>
      <c r="TFI506"/>
      <c r="TFJ506"/>
      <c r="TFK506"/>
      <c r="TFL506"/>
      <c r="TFM506"/>
      <c r="TFN506"/>
      <c r="TFO506"/>
      <c r="TFP506"/>
      <c r="TFQ506"/>
      <c r="TFR506"/>
      <c r="TFS506"/>
      <c r="TFT506"/>
      <c r="TFU506"/>
      <c r="TFV506"/>
      <c r="TFW506"/>
      <c r="TFX506"/>
      <c r="TFY506"/>
      <c r="TFZ506"/>
      <c r="TGA506"/>
      <c r="TGB506"/>
      <c r="TGC506"/>
      <c r="TGD506"/>
      <c r="TGE506"/>
      <c r="TGF506"/>
      <c r="TGG506"/>
      <c r="TGH506"/>
      <c r="TGI506"/>
      <c r="TGJ506"/>
      <c r="TGK506"/>
      <c r="TGL506"/>
      <c r="TGM506"/>
      <c r="TGN506"/>
      <c r="TGO506"/>
      <c r="TGP506"/>
      <c r="TGQ506"/>
      <c r="TGR506"/>
      <c r="TGS506"/>
      <c r="TGT506"/>
      <c r="TGU506"/>
      <c r="TGV506"/>
      <c r="TGW506"/>
      <c r="TGX506"/>
      <c r="TGY506"/>
      <c r="TGZ506"/>
      <c r="THA506"/>
      <c r="THB506"/>
      <c r="THC506"/>
      <c r="THD506"/>
      <c r="THE506"/>
      <c r="THF506"/>
      <c r="THG506"/>
      <c r="THH506"/>
      <c r="THI506"/>
      <c r="THJ506"/>
      <c r="THK506"/>
      <c r="THL506"/>
      <c r="THM506"/>
      <c r="THN506"/>
      <c r="THO506"/>
      <c r="THP506"/>
      <c r="THQ506"/>
      <c r="THR506"/>
      <c r="THS506"/>
      <c r="THT506"/>
      <c r="THU506"/>
      <c r="THV506"/>
      <c r="THW506"/>
      <c r="THX506"/>
      <c r="THY506"/>
      <c r="THZ506"/>
      <c r="TIA506"/>
      <c r="TIB506"/>
      <c r="TIC506"/>
      <c r="TID506"/>
      <c r="TIE506"/>
      <c r="TIF506"/>
      <c r="TIG506"/>
      <c r="TIH506"/>
      <c r="TII506"/>
      <c r="TIJ506"/>
      <c r="TIK506"/>
      <c r="TIL506"/>
      <c r="TIM506"/>
      <c r="TIN506"/>
      <c r="TIO506"/>
      <c r="TIP506"/>
      <c r="TIQ506"/>
      <c r="TIR506"/>
      <c r="TIS506"/>
      <c r="TIT506"/>
      <c r="TIU506"/>
      <c r="TIV506"/>
      <c r="TIW506"/>
      <c r="TIX506"/>
      <c r="TIY506"/>
      <c r="TIZ506"/>
      <c r="TJA506"/>
      <c r="TJB506"/>
      <c r="TJC506"/>
      <c r="TJD506"/>
      <c r="TJE506"/>
      <c r="TJF506"/>
      <c r="TJG506"/>
      <c r="TJH506"/>
      <c r="TJI506"/>
      <c r="TJJ506"/>
      <c r="TJK506"/>
      <c r="TJL506"/>
      <c r="TJM506"/>
      <c r="TJN506"/>
      <c r="TJO506"/>
      <c r="TJP506"/>
      <c r="TJQ506"/>
      <c r="TJR506"/>
      <c r="TJS506"/>
      <c r="TJT506"/>
      <c r="TJU506"/>
      <c r="TJV506"/>
      <c r="TJW506"/>
      <c r="TJX506"/>
      <c r="TJY506"/>
      <c r="TJZ506"/>
      <c r="TKA506"/>
      <c r="TKB506"/>
      <c r="TKC506"/>
      <c r="TKD506"/>
      <c r="TKE506"/>
      <c r="TKF506"/>
      <c r="TKG506"/>
      <c r="TKH506"/>
      <c r="TKI506"/>
      <c r="TKJ506"/>
      <c r="TKK506"/>
      <c r="TKL506"/>
      <c r="TKM506"/>
      <c r="TKN506"/>
      <c r="TKO506"/>
      <c r="TKP506"/>
      <c r="TKQ506"/>
      <c r="TKR506"/>
      <c r="TKS506"/>
      <c r="TKT506"/>
      <c r="TKU506"/>
      <c r="TKV506"/>
      <c r="TKW506"/>
      <c r="TKX506"/>
      <c r="TKY506"/>
      <c r="TKZ506"/>
      <c r="TLA506"/>
      <c r="TLB506"/>
      <c r="TLC506"/>
      <c r="TLD506"/>
      <c r="TLE506"/>
      <c r="TLF506"/>
      <c r="TLG506"/>
      <c r="TLH506"/>
      <c r="TLI506"/>
      <c r="TLJ506"/>
      <c r="TLK506"/>
      <c r="TLL506"/>
      <c r="TLM506"/>
      <c r="TLN506"/>
      <c r="TLO506"/>
      <c r="TLP506"/>
      <c r="TLQ506"/>
      <c r="TLR506"/>
      <c r="TLS506"/>
      <c r="TLT506"/>
      <c r="TLU506"/>
      <c r="TLV506"/>
      <c r="TLW506"/>
      <c r="TLX506"/>
      <c r="TLY506"/>
      <c r="TLZ506"/>
      <c r="TMA506"/>
      <c r="TMB506"/>
      <c r="TMC506"/>
      <c r="TMD506"/>
      <c r="TME506"/>
      <c r="TMF506"/>
      <c r="TMG506"/>
      <c r="TMH506"/>
      <c r="TMI506"/>
      <c r="TMJ506"/>
      <c r="TMK506"/>
      <c r="TML506"/>
      <c r="TMM506"/>
      <c r="TMN506"/>
      <c r="TMO506"/>
      <c r="TMP506"/>
      <c r="TMQ506"/>
      <c r="TMR506"/>
      <c r="TMS506"/>
      <c r="TMT506"/>
      <c r="TMU506"/>
      <c r="TMV506"/>
      <c r="TMW506"/>
      <c r="TMX506"/>
      <c r="TMY506"/>
      <c r="TMZ506"/>
      <c r="TNA506"/>
      <c r="TNB506"/>
      <c r="TNC506"/>
      <c r="TND506"/>
      <c r="TNE506"/>
      <c r="TNF506"/>
      <c r="TNG506"/>
      <c r="TNH506"/>
      <c r="TNI506"/>
      <c r="TNJ506"/>
      <c r="TNK506"/>
      <c r="TNL506"/>
      <c r="TNM506"/>
      <c r="TNN506"/>
      <c r="TNO506"/>
      <c r="TNP506"/>
      <c r="TNQ506"/>
      <c r="TNR506"/>
      <c r="TNS506"/>
      <c r="TNT506"/>
      <c r="TNU506"/>
      <c r="TNV506"/>
      <c r="TNW506"/>
      <c r="TNX506"/>
      <c r="TNY506"/>
      <c r="TNZ506"/>
      <c r="TOA506"/>
      <c r="TOB506"/>
      <c r="TOC506"/>
      <c r="TOD506"/>
      <c r="TOE506"/>
      <c r="TOF506"/>
      <c r="TOG506"/>
      <c r="TOH506"/>
      <c r="TOI506"/>
      <c r="TOJ506"/>
      <c r="TOK506"/>
      <c r="TOL506"/>
      <c r="TOM506"/>
      <c r="TON506"/>
      <c r="TOO506"/>
      <c r="TOP506"/>
      <c r="TOQ506"/>
      <c r="TOR506"/>
      <c r="TOS506"/>
      <c r="TOT506"/>
      <c r="TOU506"/>
      <c r="TOV506"/>
      <c r="TOW506"/>
      <c r="TOX506"/>
      <c r="TOY506"/>
      <c r="TOZ506"/>
      <c r="TPA506"/>
      <c r="TPB506"/>
      <c r="TPC506"/>
      <c r="TPD506"/>
      <c r="TPE506"/>
      <c r="TPF506"/>
      <c r="TPG506"/>
      <c r="TPH506"/>
      <c r="TPI506"/>
      <c r="TPJ506"/>
      <c r="TPK506"/>
      <c r="TPL506"/>
      <c r="TPM506"/>
      <c r="TPN506"/>
      <c r="TPO506"/>
      <c r="TPP506"/>
      <c r="TPQ506"/>
      <c r="TPR506"/>
      <c r="TPS506"/>
      <c r="TPT506"/>
      <c r="TPU506"/>
      <c r="TPV506"/>
      <c r="TPW506"/>
      <c r="TPX506"/>
      <c r="TPY506"/>
      <c r="TPZ506"/>
      <c r="TQA506"/>
      <c r="TQB506"/>
      <c r="TQC506"/>
      <c r="TQD506"/>
      <c r="TQE506"/>
      <c r="TQF506"/>
      <c r="TQG506"/>
      <c r="TQH506"/>
      <c r="TQI506"/>
      <c r="TQJ506"/>
      <c r="TQK506"/>
      <c r="TQL506"/>
      <c r="TQM506"/>
      <c r="TQN506"/>
      <c r="TQO506"/>
      <c r="TQP506"/>
      <c r="TQQ506"/>
      <c r="TQR506"/>
      <c r="TQS506"/>
      <c r="TQT506"/>
      <c r="TQU506"/>
      <c r="TQV506"/>
      <c r="TQW506"/>
      <c r="TQX506"/>
      <c r="TQY506"/>
      <c r="TQZ506"/>
      <c r="TRA506"/>
      <c r="TRB506"/>
      <c r="TRC506"/>
      <c r="TRD506"/>
      <c r="TRE506"/>
      <c r="TRF506"/>
      <c r="TRG506"/>
      <c r="TRH506"/>
      <c r="TRI506"/>
      <c r="TRJ506"/>
      <c r="TRK506"/>
      <c r="TRL506"/>
      <c r="TRM506"/>
      <c r="TRN506"/>
      <c r="TRO506"/>
      <c r="TRP506"/>
      <c r="TRQ506"/>
      <c r="TRR506"/>
      <c r="TRS506"/>
      <c r="TRT506"/>
      <c r="TRU506"/>
      <c r="TRV506"/>
      <c r="TRW506"/>
      <c r="TRX506"/>
      <c r="TRY506"/>
      <c r="TRZ506"/>
      <c r="TSA506"/>
      <c r="TSB506"/>
      <c r="TSC506"/>
      <c r="TSD506"/>
      <c r="TSE506"/>
      <c r="TSF506"/>
      <c r="TSG506"/>
      <c r="TSH506"/>
      <c r="TSI506"/>
      <c r="TSJ506"/>
      <c r="TSK506"/>
      <c r="TSL506"/>
      <c r="TSM506"/>
      <c r="TSN506"/>
      <c r="TSO506"/>
      <c r="TSP506"/>
      <c r="TSQ506"/>
      <c r="TSR506"/>
      <c r="TSS506"/>
      <c r="TST506"/>
      <c r="TSU506"/>
      <c r="TSV506"/>
      <c r="TSW506"/>
      <c r="TSX506"/>
      <c r="TSY506"/>
      <c r="TSZ506"/>
      <c r="TTA506"/>
      <c r="TTB506"/>
      <c r="TTC506"/>
      <c r="TTD506"/>
      <c r="TTE506"/>
      <c r="TTF506"/>
      <c r="TTG506"/>
      <c r="TTH506"/>
      <c r="TTI506"/>
      <c r="TTJ506"/>
      <c r="TTK506"/>
      <c r="TTL506"/>
      <c r="TTM506"/>
      <c r="TTN506"/>
      <c r="TTO506"/>
      <c r="TTP506"/>
      <c r="TTQ506"/>
      <c r="TTR506"/>
      <c r="TTS506"/>
      <c r="TTT506"/>
      <c r="TTU506"/>
      <c r="TTV506"/>
      <c r="TTW506"/>
      <c r="TTX506"/>
      <c r="TTY506"/>
      <c r="TTZ506"/>
      <c r="TUA506"/>
      <c r="TUB506"/>
      <c r="TUC506"/>
      <c r="TUD506"/>
      <c r="TUE506"/>
      <c r="TUF506"/>
      <c r="TUG506"/>
      <c r="TUH506"/>
      <c r="TUI506"/>
      <c r="TUJ506"/>
      <c r="TUK506"/>
      <c r="TUL506"/>
      <c r="TUM506"/>
      <c r="TUN506"/>
      <c r="TUO506"/>
      <c r="TUP506"/>
      <c r="TUQ506"/>
      <c r="TUR506"/>
      <c r="TUS506"/>
      <c r="TUT506"/>
      <c r="TUU506"/>
      <c r="TUV506"/>
      <c r="TUW506"/>
      <c r="TUX506"/>
      <c r="TUY506"/>
      <c r="TUZ506"/>
      <c r="TVA506"/>
      <c r="TVB506"/>
      <c r="TVC506"/>
      <c r="TVD506"/>
      <c r="TVE506"/>
      <c r="TVF506"/>
      <c r="TVG506"/>
      <c r="TVH506"/>
      <c r="TVI506"/>
      <c r="TVJ506"/>
      <c r="TVK506"/>
      <c r="TVL506"/>
      <c r="TVM506"/>
      <c r="TVN506"/>
      <c r="TVO506"/>
      <c r="TVP506"/>
      <c r="TVQ506"/>
      <c r="TVR506"/>
      <c r="TVS506"/>
      <c r="TVT506"/>
      <c r="TVU506"/>
      <c r="TVV506"/>
      <c r="TVW506"/>
      <c r="TVX506"/>
      <c r="TVY506"/>
      <c r="TVZ506"/>
      <c r="TWA506"/>
      <c r="TWB506"/>
      <c r="TWC506"/>
      <c r="TWD506"/>
      <c r="TWE506"/>
      <c r="TWF506"/>
      <c r="TWG506"/>
      <c r="TWH506"/>
      <c r="TWI506"/>
      <c r="TWJ506"/>
      <c r="TWK506"/>
      <c r="TWL506"/>
      <c r="TWM506"/>
      <c r="TWN506"/>
      <c r="TWO506"/>
      <c r="TWP506"/>
      <c r="TWQ506"/>
      <c r="TWR506"/>
      <c r="TWS506"/>
      <c r="TWT506"/>
      <c r="TWU506"/>
      <c r="TWV506"/>
      <c r="TWW506"/>
      <c r="TWX506"/>
      <c r="TWY506"/>
      <c r="TWZ506"/>
      <c r="TXA506"/>
      <c r="TXB506"/>
      <c r="TXC506"/>
      <c r="TXD506"/>
      <c r="TXE506"/>
      <c r="TXF506"/>
      <c r="TXG506"/>
      <c r="TXH506"/>
      <c r="TXI506"/>
      <c r="TXJ506"/>
      <c r="TXK506"/>
      <c r="TXL506"/>
      <c r="TXM506"/>
      <c r="TXN506"/>
      <c r="TXO506"/>
      <c r="TXP506"/>
      <c r="TXQ506"/>
      <c r="TXR506"/>
      <c r="TXS506"/>
      <c r="TXT506"/>
      <c r="TXU506"/>
      <c r="TXV506"/>
      <c r="TXW506"/>
      <c r="TXX506"/>
      <c r="TXY506"/>
      <c r="TXZ506"/>
      <c r="TYA506"/>
      <c r="TYB506"/>
      <c r="TYC506"/>
      <c r="TYD506"/>
      <c r="TYE506"/>
      <c r="TYF506"/>
      <c r="TYG506"/>
      <c r="TYH506"/>
      <c r="TYI506"/>
      <c r="TYJ506"/>
      <c r="TYK506"/>
      <c r="TYL506"/>
      <c r="TYM506"/>
      <c r="TYN506"/>
      <c r="TYO506"/>
      <c r="TYP506"/>
      <c r="TYQ506"/>
      <c r="TYR506"/>
      <c r="TYS506"/>
      <c r="TYT506"/>
      <c r="TYU506"/>
      <c r="TYV506"/>
      <c r="TYW506"/>
      <c r="TYX506"/>
      <c r="TYY506"/>
      <c r="TYZ506"/>
      <c r="TZA506"/>
      <c r="TZB506"/>
      <c r="TZC506"/>
      <c r="TZD506"/>
      <c r="TZE506"/>
      <c r="TZF506"/>
      <c r="TZG506"/>
      <c r="TZH506"/>
      <c r="TZI506"/>
      <c r="TZJ506"/>
      <c r="TZK506"/>
      <c r="TZL506"/>
      <c r="TZM506"/>
      <c r="TZN506"/>
      <c r="TZO506"/>
      <c r="TZP506"/>
      <c r="TZQ506"/>
      <c r="TZR506"/>
      <c r="TZS506"/>
      <c r="TZT506"/>
      <c r="TZU506"/>
      <c r="TZV506"/>
      <c r="TZW506"/>
      <c r="TZX506"/>
      <c r="TZY506"/>
      <c r="TZZ506"/>
      <c r="UAA506"/>
      <c r="UAB506"/>
      <c r="UAC506"/>
      <c r="UAD506"/>
      <c r="UAE506"/>
      <c r="UAF506"/>
      <c r="UAG506"/>
      <c r="UAH506"/>
      <c r="UAI506"/>
      <c r="UAJ506"/>
      <c r="UAK506"/>
      <c r="UAL506"/>
      <c r="UAM506"/>
      <c r="UAN506"/>
      <c r="UAO506"/>
      <c r="UAP506"/>
      <c r="UAQ506"/>
      <c r="UAR506"/>
      <c r="UAS506"/>
      <c r="UAT506"/>
      <c r="UAU506"/>
      <c r="UAV506"/>
      <c r="UAW506"/>
      <c r="UAX506"/>
      <c r="UAY506"/>
      <c r="UAZ506"/>
      <c r="UBA506"/>
      <c r="UBB506"/>
      <c r="UBC506"/>
      <c r="UBD506"/>
      <c r="UBE506"/>
      <c r="UBF506"/>
      <c r="UBG506"/>
      <c r="UBH506"/>
      <c r="UBI506"/>
      <c r="UBJ506"/>
      <c r="UBK506"/>
      <c r="UBL506"/>
      <c r="UBM506"/>
      <c r="UBN506"/>
      <c r="UBO506"/>
      <c r="UBP506"/>
      <c r="UBQ506"/>
      <c r="UBR506"/>
      <c r="UBS506"/>
      <c r="UBT506"/>
      <c r="UBU506"/>
      <c r="UBV506"/>
      <c r="UBW506"/>
      <c r="UBX506"/>
      <c r="UBY506"/>
      <c r="UBZ506"/>
      <c r="UCA506"/>
      <c r="UCB506"/>
      <c r="UCC506"/>
      <c r="UCD506"/>
      <c r="UCE506"/>
      <c r="UCF506"/>
      <c r="UCG506"/>
      <c r="UCH506"/>
      <c r="UCI506"/>
      <c r="UCJ506"/>
      <c r="UCK506"/>
      <c r="UCL506"/>
      <c r="UCM506"/>
      <c r="UCN506"/>
      <c r="UCO506"/>
      <c r="UCP506"/>
      <c r="UCQ506"/>
      <c r="UCR506"/>
      <c r="UCS506"/>
      <c r="UCT506"/>
      <c r="UCU506"/>
      <c r="UCV506"/>
      <c r="UCW506"/>
      <c r="UCX506"/>
      <c r="UCY506"/>
      <c r="UCZ506"/>
      <c r="UDA506"/>
      <c r="UDB506"/>
      <c r="UDC506"/>
      <c r="UDD506"/>
      <c r="UDE506"/>
      <c r="UDF506"/>
      <c r="UDG506"/>
      <c r="UDH506"/>
      <c r="UDI506"/>
      <c r="UDJ506"/>
      <c r="UDK506"/>
      <c r="UDL506"/>
      <c r="UDM506"/>
      <c r="UDN506"/>
      <c r="UDO506"/>
      <c r="UDP506"/>
      <c r="UDQ506"/>
      <c r="UDR506"/>
      <c r="UDS506"/>
      <c r="UDT506"/>
      <c r="UDU506"/>
      <c r="UDV506"/>
      <c r="UDW506"/>
      <c r="UDX506"/>
      <c r="UDY506"/>
      <c r="UDZ506"/>
      <c r="UEA506"/>
      <c r="UEB506"/>
      <c r="UEC506"/>
      <c r="UED506"/>
      <c r="UEE506"/>
      <c r="UEF506"/>
      <c r="UEG506"/>
      <c r="UEH506"/>
      <c r="UEI506"/>
      <c r="UEJ506"/>
      <c r="UEK506"/>
      <c r="UEL506"/>
      <c r="UEM506"/>
      <c r="UEN506"/>
      <c r="UEO506"/>
      <c r="UEP506"/>
      <c r="UEQ506"/>
      <c r="UER506"/>
      <c r="UES506"/>
      <c r="UET506"/>
      <c r="UEU506"/>
      <c r="UEV506"/>
      <c r="UEW506"/>
      <c r="UEX506"/>
      <c r="UEY506"/>
      <c r="UEZ506"/>
      <c r="UFA506"/>
      <c r="UFB506"/>
      <c r="UFC506"/>
      <c r="UFD506"/>
      <c r="UFE506"/>
      <c r="UFF506"/>
      <c r="UFG506"/>
      <c r="UFH506"/>
      <c r="UFI506"/>
      <c r="UFJ506"/>
      <c r="UFK506"/>
      <c r="UFL506"/>
      <c r="UFM506"/>
      <c r="UFN506"/>
      <c r="UFO506"/>
      <c r="UFP506"/>
      <c r="UFQ506"/>
      <c r="UFR506"/>
      <c r="UFS506"/>
      <c r="UFT506"/>
      <c r="UFU506"/>
      <c r="UFV506"/>
      <c r="UFW506"/>
      <c r="UFX506"/>
      <c r="UFY506"/>
      <c r="UFZ506"/>
      <c r="UGA506"/>
      <c r="UGB506"/>
      <c r="UGC506"/>
      <c r="UGD506"/>
      <c r="UGE506"/>
      <c r="UGF506"/>
      <c r="UGG506"/>
      <c r="UGH506"/>
      <c r="UGI506"/>
      <c r="UGJ506"/>
      <c r="UGK506"/>
      <c r="UGL506"/>
      <c r="UGM506"/>
      <c r="UGN506"/>
      <c r="UGO506"/>
      <c r="UGP506"/>
      <c r="UGQ506"/>
      <c r="UGR506"/>
      <c r="UGS506"/>
      <c r="UGT506"/>
      <c r="UGU506"/>
      <c r="UGV506"/>
      <c r="UGW506"/>
      <c r="UGX506"/>
      <c r="UGY506"/>
      <c r="UGZ506"/>
      <c r="UHA506"/>
      <c r="UHB506"/>
      <c r="UHC506"/>
      <c r="UHD506"/>
      <c r="UHE506"/>
      <c r="UHF506"/>
      <c r="UHG506"/>
      <c r="UHH506"/>
      <c r="UHI506"/>
      <c r="UHJ506"/>
      <c r="UHK506"/>
      <c r="UHL506"/>
      <c r="UHM506"/>
      <c r="UHN506"/>
      <c r="UHO506"/>
      <c r="UHP506"/>
      <c r="UHQ506"/>
      <c r="UHR506"/>
      <c r="UHS506"/>
      <c r="UHT506"/>
      <c r="UHU506"/>
      <c r="UHV506"/>
      <c r="UHW506"/>
      <c r="UHX506"/>
      <c r="UHY506"/>
      <c r="UHZ506"/>
      <c r="UIA506"/>
      <c r="UIB506"/>
      <c r="UIC506"/>
      <c r="UID506"/>
      <c r="UIE506"/>
      <c r="UIF506"/>
      <c r="UIG506"/>
      <c r="UIH506"/>
      <c r="UII506"/>
      <c r="UIJ506"/>
      <c r="UIK506"/>
      <c r="UIL506"/>
      <c r="UIM506"/>
      <c r="UIN506"/>
      <c r="UIO506"/>
      <c r="UIP506"/>
      <c r="UIQ506"/>
      <c r="UIR506"/>
      <c r="UIS506"/>
      <c r="UIT506"/>
      <c r="UIU506"/>
      <c r="UIV506"/>
      <c r="UIW506"/>
      <c r="UIX506"/>
      <c r="UIY506"/>
      <c r="UIZ506"/>
      <c r="UJA506"/>
      <c r="UJB506"/>
      <c r="UJC506"/>
      <c r="UJD506"/>
      <c r="UJE506"/>
      <c r="UJF506"/>
      <c r="UJG506"/>
      <c r="UJH506"/>
      <c r="UJI506"/>
      <c r="UJJ506"/>
      <c r="UJK506"/>
      <c r="UJL506"/>
      <c r="UJM506"/>
      <c r="UJN506"/>
      <c r="UJO506"/>
      <c r="UJP506"/>
      <c r="UJQ506"/>
      <c r="UJR506"/>
      <c r="UJS506"/>
      <c r="UJT506"/>
      <c r="UJU506"/>
      <c r="UJV506"/>
      <c r="UJW506"/>
      <c r="UJX506"/>
      <c r="UJY506"/>
      <c r="UJZ506"/>
      <c r="UKA506"/>
      <c r="UKB506"/>
      <c r="UKC506"/>
      <c r="UKD506"/>
      <c r="UKE506"/>
      <c r="UKF506"/>
      <c r="UKG506"/>
      <c r="UKH506"/>
      <c r="UKI506"/>
      <c r="UKJ506"/>
      <c r="UKK506"/>
      <c r="UKL506"/>
      <c r="UKM506"/>
      <c r="UKN506"/>
      <c r="UKO506"/>
      <c r="UKP506"/>
      <c r="UKQ506"/>
      <c r="UKR506"/>
      <c r="UKS506"/>
      <c r="UKT506"/>
      <c r="UKU506"/>
      <c r="UKV506"/>
      <c r="UKW506"/>
      <c r="UKX506"/>
      <c r="UKY506"/>
      <c r="UKZ506"/>
      <c r="ULA506"/>
      <c r="ULB506"/>
      <c r="ULC506"/>
      <c r="ULD506"/>
      <c r="ULE506"/>
      <c r="ULF506"/>
      <c r="ULG506"/>
      <c r="ULH506"/>
      <c r="ULI506"/>
      <c r="ULJ506"/>
      <c r="ULK506"/>
      <c r="ULL506"/>
      <c r="ULM506"/>
      <c r="ULN506"/>
      <c r="ULO506"/>
      <c r="ULP506"/>
      <c r="ULQ506"/>
      <c r="ULR506"/>
      <c r="ULS506"/>
      <c r="ULT506"/>
      <c r="ULU506"/>
      <c r="ULV506"/>
      <c r="ULW506"/>
      <c r="ULX506"/>
      <c r="ULY506"/>
      <c r="ULZ506"/>
      <c r="UMA506"/>
      <c r="UMB506"/>
      <c r="UMC506"/>
      <c r="UMD506"/>
      <c r="UME506"/>
      <c r="UMF506"/>
      <c r="UMG506"/>
      <c r="UMH506"/>
      <c r="UMI506"/>
      <c r="UMJ506"/>
      <c r="UMK506"/>
      <c r="UML506"/>
      <c r="UMM506"/>
      <c r="UMN506"/>
      <c r="UMO506"/>
      <c r="UMP506"/>
      <c r="UMQ506"/>
      <c r="UMR506"/>
      <c r="UMS506"/>
      <c r="UMT506"/>
      <c r="UMU506"/>
      <c r="UMV506"/>
      <c r="UMW506"/>
      <c r="UMX506"/>
      <c r="UMY506"/>
      <c r="UMZ506"/>
      <c r="UNA506"/>
      <c r="UNB506"/>
      <c r="UNC506"/>
      <c r="UND506"/>
      <c r="UNE506"/>
      <c r="UNF506"/>
      <c r="UNG506"/>
      <c r="UNH506"/>
      <c r="UNI506"/>
      <c r="UNJ506"/>
      <c r="UNK506"/>
      <c r="UNL506"/>
      <c r="UNM506"/>
      <c r="UNN506"/>
      <c r="UNO506"/>
      <c r="UNP506"/>
      <c r="UNQ506"/>
      <c r="UNR506"/>
      <c r="UNS506"/>
      <c r="UNT506"/>
      <c r="UNU506"/>
      <c r="UNV506"/>
      <c r="UNW506"/>
      <c r="UNX506"/>
      <c r="UNY506"/>
      <c r="UNZ506"/>
      <c r="UOA506"/>
      <c r="UOB506"/>
      <c r="UOC506"/>
      <c r="UOD506"/>
      <c r="UOE506"/>
      <c r="UOF506"/>
      <c r="UOG506"/>
      <c r="UOH506"/>
      <c r="UOI506"/>
      <c r="UOJ506"/>
      <c r="UOK506"/>
      <c r="UOL506"/>
      <c r="UOM506"/>
      <c r="UON506"/>
      <c r="UOO506"/>
      <c r="UOP506"/>
      <c r="UOQ506"/>
      <c r="UOR506"/>
      <c r="UOS506"/>
      <c r="UOT506"/>
      <c r="UOU506"/>
      <c r="UOV506"/>
      <c r="UOW506"/>
      <c r="UOX506"/>
      <c r="UOY506"/>
      <c r="UOZ506"/>
      <c r="UPA506"/>
      <c r="UPB506"/>
      <c r="UPC506"/>
      <c r="UPD506"/>
      <c r="UPE506"/>
      <c r="UPF506"/>
      <c r="UPG506"/>
      <c r="UPH506"/>
      <c r="UPI506"/>
      <c r="UPJ506"/>
      <c r="UPK506"/>
      <c r="UPL506"/>
      <c r="UPM506"/>
      <c r="UPN506"/>
      <c r="UPO506"/>
      <c r="UPP506"/>
      <c r="UPQ506"/>
      <c r="UPR506"/>
      <c r="UPS506"/>
      <c r="UPT506"/>
      <c r="UPU506"/>
      <c r="UPV506"/>
      <c r="UPW506"/>
      <c r="UPX506"/>
      <c r="UPY506"/>
      <c r="UPZ506"/>
      <c r="UQA506"/>
      <c r="UQB506"/>
      <c r="UQC506"/>
      <c r="UQD506"/>
      <c r="UQE506"/>
      <c r="UQF506"/>
      <c r="UQG506"/>
      <c r="UQH506"/>
      <c r="UQI506"/>
      <c r="UQJ506"/>
      <c r="UQK506"/>
      <c r="UQL506"/>
      <c r="UQM506"/>
      <c r="UQN506"/>
      <c r="UQO506"/>
      <c r="UQP506"/>
      <c r="UQQ506"/>
      <c r="UQR506"/>
      <c r="UQS506"/>
      <c r="UQT506"/>
      <c r="UQU506"/>
      <c r="UQV506"/>
      <c r="UQW506"/>
      <c r="UQX506"/>
      <c r="UQY506"/>
      <c r="UQZ506"/>
      <c r="URA506"/>
      <c r="URB506"/>
      <c r="URC506"/>
      <c r="URD506"/>
      <c r="URE506"/>
      <c r="URF506"/>
      <c r="URG506"/>
      <c r="URH506"/>
      <c r="URI506"/>
      <c r="URJ506"/>
      <c r="URK506"/>
      <c r="URL506"/>
      <c r="URM506"/>
      <c r="URN506"/>
      <c r="URO506"/>
      <c r="URP506"/>
      <c r="URQ506"/>
      <c r="URR506"/>
      <c r="URS506"/>
      <c r="URT506"/>
      <c r="URU506"/>
      <c r="URV506"/>
      <c r="URW506"/>
      <c r="URX506"/>
      <c r="URY506"/>
      <c r="URZ506"/>
      <c r="USA506"/>
      <c r="USB506"/>
      <c r="USC506"/>
      <c r="USD506"/>
      <c r="USE506"/>
      <c r="USF506"/>
      <c r="USG506"/>
      <c r="USH506"/>
      <c r="USI506"/>
      <c r="USJ506"/>
      <c r="USK506"/>
      <c r="USL506"/>
      <c r="USM506"/>
      <c r="USN506"/>
      <c r="USO506"/>
      <c r="USP506"/>
      <c r="USQ506"/>
      <c r="USR506"/>
      <c r="USS506"/>
      <c r="UST506"/>
      <c r="USU506"/>
      <c r="USV506"/>
      <c r="USW506"/>
      <c r="USX506"/>
      <c r="USY506"/>
      <c r="USZ506"/>
      <c r="UTA506"/>
      <c r="UTB506"/>
      <c r="UTC506"/>
      <c r="UTD506"/>
      <c r="UTE506"/>
      <c r="UTF506"/>
      <c r="UTG506"/>
      <c r="UTH506"/>
      <c r="UTI506"/>
      <c r="UTJ506"/>
      <c r="UTK506"/>
      <c r="UTL506"/>
      <c r="UTM506"/>
      <c r="UTN506"/>
      <c r="UTO506"/>
      <c r="UTP506"/>
      <c r="UTQ506"/>
      <c r="UTR506"/>
      <c r="UTS506"/>
      <c r="UTT506"/>
      <c r="UTU506"/>
      <c r="UTV506"/>
      <c r="UTW506"/>
      <c r="UTX506"/>
      <c r="UTY506"/>
      <c r="UTZ506"/>
      <c r="UUA506"/>
      <c r="UUB506"/>
      <c r="UUC506"/>
      <c r="UUD506"/>
      <c r="UUE506"/>
      <c r="UUF506"/>
      <c r="UUG506"/>
      <c r="UUH506"/>
      <c r="UUI506"/>
      <c r="UUJ506"/>
      <c r="UUK506"/>
      <c r="UUL506"/>
      <c r="UUM506"/>
      <c r="UUN506"/>
      <c r="UUO506"/>
      <c r="UUP506"/>
      <c r="UUQ506"/>
      <c r="UUR506"/>
      <c r="UUS506"/>
      <c r="UUT506"/>
      <c r="UUU506"/>
      <c r="UUV506"/>
      <c r="UUW506"/>
      <c r="UUX506"/>
      <c r="UUY506"/>
      <c r="UUZ506"/>
      <c r="UVA506"/>
      <c r="UVB506"/>
      <c r="UVC506"/>
      <c r="UVD506"/>
      <c r="UVE506"/>
      <c r="UVF506"/>
      <c r="UVG506"/>
      <c r="UVH506"/>
      <c r="UVI506"/>
      <c r="UVJ506"/>
      <c r="UVK506"/>
      <c r="UVL506"/>
      <c r="UVM506"/>
      <c r="UVN506"/>
      <c r="UVO506"/>
      <c r="UVP506"/>
      <c r="UVQ506"/>
      <c r="UVR506"/>
      <c r="UVS506"/>
      <c r="UVT506"/>
      <c r="UVU506"/>
      <c r="UVV506"/>
      <c r="UVW506"/>
      <c r="UVX506"/>
      <c r="UVY506"/>
      <c r="UVZ506"/>
      <c r="UWA506"/>
      <c r="UWB506"/>
      <c r="UWC506"/>
      <c r="UWD506"/>
      <c r="UWE506"/>
      <c r="UWF506"/>
      <c r="UWG506"/>
      <c r="UWH506"/>
      <c r="UWI506"/>
      <c r="UWJ506"/>
      <c r="UWK506"/>
      <c r="UWL506"/>
      <c r="UWM506"/>
      <c r="UWN506"/>
      <c r="UWO506"/>
      <c r="UWP506"/>
      <c r="UWQ506"/>
      <c r="UWR506"/>
      <c r="UWS506"/>
      <c r="UWT506"/>
      <c r="UWU506"/>
      <c r="UWV506"/>
      <c r="UWW506"/>
      <c r="UWX506"/>
      <c r="UWY506"/>
      <c r="UWZ506"/>
      <c r="UXA506"/>
      <c r="UXB506"/>
      <c r="UXC506"/>
      <c r="UXD506"/>
      <c r="UXE506"/>
      <c r="UXF506"/>
      <c r="UXG506"/>
      <c r="UXH506"/>
      <c r="UXI506"/>
      <c r="UXJ506"/>
      <c r="UXK506"/>
      <c r="UXL506"/>
      <c r="UXM506"/>
      <c r="UXN506"/>
      <c r="UXO506"/>
      <c r="UXP506"/>
      <c r="UXQ506"/>
      <c r="UXR506"/>
      <c r="UXS506"/>
      <c r="UXT506"/>
      <c r="UXU506"/>
      <c r="UXV506"/>
      <c r="UXW506"/>
      <c r="UXX506"/>
      <c r="UXY506"/>
      <c r="UXZ506"/>
      <c r="UYA506"/>
      <c r="UYB506"/>
      <c r="UYC506"/>
      <c r="UYD506"/>
      <c r="UYE506"/>
      <c r="UYF506"/>
      <c r="UYG506"/>
      <c r="UYH506"/>
      <c r="UYI506"/>
      <c r="UYJ506"/>
      <c r="UYK506"/>
      <c r="UYL506"/>
      <c r="UYM506"/>
      <c r="UYN506"/>
      <c r="UYO506"/>
      <c r="UYP506"/>
      <c r="UYQ506"/>
      <c r="UYR506"/>
      <c r="UYS506"/>
      <c r="UYT506"/>
      <c r="UYU506"/>
      <c r="UYV506"/>
      <c r="UYW506"/>
      <c r="UYX506"/>
      <c r="UYY506"/>
      <c r="UYZ506"/>
      <c r="UZA506"/>
      <c r="UZB506"/>
      <c r="UZC506"/>
      <c r="UZD506"/>
      <c r="UZE506"/>
      <c r="UZF506"/>
      <c r="UZG506"/>
      <c r="UZH506"/>
      <c r="UZI506"/>
      <c r="UZJ506"/>
      <c r="UZK506"/>
      <c r="UZL506"/>
      <c r="UZM506"/>
      <c r="UZN506"/>
      <c r="UZO506"/>
      <c r="UZP506"/>
      <c r="UZQ506"/>
      <c r="UZR506"/>
      <c r="UZS506"/>
      <c r="UZT506"/>
      <c r="UZU506"/>
      <c r="UZV506"/>
      <c r="UZW506"/>
      <c r="UZX506"/>
      <c r="UZY506"/>
      <c r="UZZ506"/>
      <c r="VAA506"/>
      <c r="VAB506"/>
      <c r="VAC506"/>
      <c r="VAD506"/>
      <c r="VAE506"/>
      <c r="VAF506"/>
      <c r="VAG506"/>
      <c r="VAH506"/>
      <c r="VAI506"/>
      <c r="VAJ506"/>
      <c r="VAK506"/>
      <c r="VAL506"/>
      <c r="VAM506"/>
      <c r="VAN506"/>
      <c r="VAO506"/>
      <c r="VAP506"/>
      <c r="VAQ506"/>
      <c r="VAR506"/>
      <c r="VAS506"/>
      <c r="VAT506"/>
      <c r="VAU506"/>
      <c r="VAV506"/>
      <c r="VAW506"/>
      <c r="VAX506"/>
      <c r="VAY506"/>
      <c r="VAZ506"/>
      <c r="VBA506"/>
      <c r="VBB506"/>
      <c r="VBC506"/>
      <c r="VBD506"/>
      <c r="VBE506"/>
      <c r="VBF506"/>
      <c r="VBG506"/>
      <c r="VBH506"/>
      <c r="VBI506"/>
      <c r="VBJ506"/>
      <c r="VBK506"/>
      <c r="VBL506"/>
      <c r="VBM506"/>
      <c r="VBN506"/>
      <c r="VBO506"/>
      <c r="VBP506"/>
      <c r="VBQ506"/>
      <c r="VBR506"/>
      <c r="VBS506"/>
      <c r="VBT506"/>
      <c r="VBU506"/>
      <c r="VBV506"/>
      <c r="VBW506"/>
      <c r="VBX506"/>
      <c r="VBY506"/>
      <c r="VBZ506"/>
      <c r="VCA506"/>
      <c r="VCB506"/>
      <c r="VCC506"/>
      <c r="VCD506"/>
      <c r="VCE506"/>
      <c r="VCF506"/>
      <c r="VCG506"/>
      <c r="VCH506"/>
      <c r="VCI506"/>
      <c r="VCJ506"/>
      <c r="VCK506"/>
      <c r="VCL506"/>
      <c r="VCM506"/>
      <c r="VCN506"/>
      <c r="VCO506"/>
      <c r="VCP506"/>
      <c r="VCQ506"/>
      <c r="VCR506"/>
      <c r="VCS506"/>
      <c r="VCT506"/>
      <c r="VCU506"/>
      <c r="VCV506"/>
      <c r="VCW506"/>
      <c r="VCX506"/>
      <c r="VCY506"/>
      <c r="VCZ506"/>
      <c r="VDA506"/>
      <c r="VDB506"/>
      <c r="VDC506"/>
      <c r="VDD506"/>
      <c r="VDE506"/>
      <c r="VDF506"/>
      <c r="VDG506"/>
      <c r="VDH506"/>
      <c r="VDI506"/>
      <c r="VDJ506"/>
      <c r="VDK506"/>
      <c r="VDL506"/>
      <c r="VDM506"/>
      <c r="VDN506"/>
      <c r="VDO506"/>
      <c r="VDP506"/>
      <c r="VDQ506"/>
      <c r="VDR506"/>
      <c r="VDS506"/>
      <c r="VDT506"/>
      <c r="VDU506"/>
      <c r="VDV506"/>
      <c r="VDW506"/>
      <c r="VDX506"/>
      <c r="VDY506"/>
      <c r="VDZ506"/>
      <c r="VEA506"/>
      <c r="VEB506"/>
      <c r="VEC506"/>
      <c r="VED506"/>
      <c r="VEE506"/>
      <c r="VEF506"/>
      <c r="VEG506"/>
      <c r="VEH506"/>
      <c r="VEI506"/>
      <c r="VEJ506"/>
      <c r="VEK506"/>
      <c r="VEL506"/>
      <c r="VEM506"/>
      <c r="VEN506"/>
      <c r="VEO506"/>
      <c r="VEP506"/>
      <c r="VEQ506"/>
      <c r="VER506"/>
      <c r="VES506"/>
      <c r="VET506"/>
      <c r="VEU506"/>
      <c r="VEV506"/>
      <c r="VEW506"/>
      <c r="VEX506"/>
      <c r="VEY506"/>
      <c r="VEZ506"/>
      <c r="VFA506"/>
      <c r="VFB506"/>
      <c r="VFC506"/>
      <c r="VFD506"/>
      <c r="VFE506"/>
      <c r="VFF506"/>
      <c r="VFG506"/>
      <c r="VFH506"/>
      <c r="VFI506"/>
      <c r="VFJ506"/>
      <c r="VFK506"/>
      <c r="VFL506"/>
      <c r="VFM506"/>
      <c r="VFN506"/>
      <c r="VFO506"/>
      <c r="VFP506"/>
      <c r="VFQ506"/>
      <c r="VFR506"/>
      <c r="VFS506"/>
      <c r="VFT506"/>
      <c r="VFU506"/>
      <c r="VFV506"/>
      <c r="VFW506"/>
      <c r="VFX506"/>
      <c r="VFY506"/>
      <c r="VFZ506"/>
      <c r="VGA506"/>
      <c r="VGB506"/>
      <c r="VGC506"/>
      <c r="VGD506"/>
      <c r="VGE506"/>
      <c r="VGF506"/>
      <c r="VGG506"/>
      <c r="VGH506"/>
      <c r="VGI506"/>
      <c r="VGJ506"/>
      <c r="VGK506"/>
      <c r="VGL506"/>
      <c r="VGM506"/>
      <c r="VGN506"/>
      <c r="VGO506"/>
      <c r="VGP506"/>
      <c r="VGQ506"/>
      <c r="VGR506"/>
      <c r="VGS506"/>
      <c r="VGT506"/>
      <c r="VGU506"/>
      <c r="VGV506"/>
      <c r="VGW506"/>
      <c r="VGX506"/>
      <c r="VGY506"/>
      <c r="VGZ506"/>
      <c r="VHA506"/>
      <c r="VHB506"/>
      <c r="VHC506"/>
      <c r="VHD506"/>
      <c r="VHE506"/>
      <c r="VHF506"/>
      <c r="VHG506"/>
      <c r="VHH506"/>
      <c r="VHI506"/>
      <c r="VHJ506"/>
      <c r="VHK506"/>
      <c r="VHL506"/>
      <c r="VHM506"/>
      <c r="VHN506"/>
      <c r="VHO506"/>
      <c r="VHP506"/>
      <c r="VHQ506"/>
      <c r="VHR506"/>
      <c r="VHS506"/>
      <c r="VHT506"/>
      <c r="VHU506"/>
      <c r="VHV506"/>
      <c r="VHW506"/>
      <c r="VHX506"/>
      <c r="VHY506"/>
      <c r="VHZ506"/>
      <c r="VIA506"/>
      <c r="VIB506"/>
      <c r="VIC506"/>
      <c r="VID506"/>
      <c r="VIE506"/>
      <c r="VIF506"/>
      <c r="VIG506"/>
      <c r="VIH506"/>
      <c r="VII506"/>
      <c r="VIJ506"/>
      <c r="VIK506"/>
      <c r="VIL506"/>
      <c r="VIM506"/>
      <c r="VIN506"/>
      <c r="VIO506"/>
      <c r="VIP506"/>
      <c r="VIQ506"/>
      <c r="VIR506"/>
      <c r="VIS506"/>
      <c r="VIT506"/>
      <c r="VIU506"/>
      <c r="VIV506"/>
      <c r="VIW506"/>
      <c r="VIX506"/>
      <c r="VIY506"/>
      <c r="VIZ506"/>
      <c r="VJA506"/>
      <c r="VJB506"/>
      <c r="VJC506"/>
      <c r="VJD506"/>
      <c r="VJE506"/>
      <c r="VJF506"/>
      <c r="VJG506"/>
      <c r="VJH506"/>
      <c r="VJI506"/>
      <c r="VJJ506"/>
      <c r="VJK506"/>
      <c r="VJL506"/>
      <c r="VJM506"/>
      <c r="VJN506"/>
      <c r="VJO506"/>
      <c r="VJP506"/>
      <c r="VJQ506"/>
      <c r="VJR506"/>
      <c r="VJS506"/>
      <c r="VJT506"/>
      <c r="VJU506"/>
      <c r="VJV506"/>
      <c r="VJW506"/>
      <c r="VJX506"/>
      <c r="VJY506"/>
      <c r="VJZ506"/>
      <c r="VKA506"/>
      <c r="VKB506"/>
      <c r="VKC506"/>
      <c r="VKD506"/>
      <c r="VKE506"/>
      <c r="VKF506"/>
      <c r="VKG506"/>
      <c r="VKH506"/>
      <c r="VKI506"/>
      <c r="VKJ506"/>
      <c r="VKK506"/>
      <c r="VKL506"/>
      <c r="VKM506"/>
      <c r="VKN506"/>
      <c r="VKO506"/>
      <c r="VKP506"/>
      <c r="VKQ506"/>
      <c r="VKR506"/>
      <c r="VKS506"/>
      <c r="VKT506"/>
      <c r="VKU506"/>
      <c r="VKV506"/>
      <c r="VKW506"/>
      <c r="VKX506"/>
      <c r="VKY506"/>
      <c r="VKZ506"/>
      <c r="VLA506"/>
      <c r="VLB506"/>
      <c r="VLC506"/>
      <c r="VLD506"/>
      <c r="VLE506"/>
      <c r="VLF506"/>
      <c r="VLG506"/>
      <c r="VLH506"/>
      <c r="VLI506"/>
      <c r="VLJ506"/>
      <c r="VLK506"/>
      <c r="VLL506"/>
      <c r="VLM506"/>
      <c r="VLN506"/>
      <c r="VLO506"/>
      <c r="VLP506"/>
      <c r="VLQ506"/>
      <c r="VLR506"/>
      <c r="VLS506"/>
      <c r="VLT506"/>
      <c r="VLU506"/>
      <c r="VLV506"/>
      <c r="VLW506"/>
      <c r="VLX506"/>
      <c r="VLY506"/>
      <c r="VLZ506"/>
      <c r="VMA506"/>
      <c r="VMB506"/>
      <c r="VMC506"/>
      <c r="VMD506"/>
      <c r="VME506"/>
      <c r="VMF506"/>
      <c r="VMG506"/>
      <c r="VMH506"/>
      <c r="VMI506"/>
      <c r="VMJ506"/>
      <c r="VMK506"/>
      <c r="VML506"/>
      <c r="VMM506"/>
      <c r="VMN506"/>
      <c r="VMO506"/>
      <c r="VMP506"/>
      <c r="VMQ506"/>
      <c r="VMR506"/>
      <c r="VMS506"/>
      <c r="VMT506"/>
      <c r="VMU506"/>
      <c r="VMV506"/>
      <c r="VMW506"/>
      <c r="VMX506"/>
      <c r="VMY506"/>
      <c r="VMZ506"/>
      <c r="VNA506"/>
      <c r="VNB506"/>
      <c r="VNC506"/>
      <c r="VND506"/>
      <c r="VNE506"/>
      <c r="VNF506"/>
      <c r="VNG506"/>
      <c r="VNH506"/>
      <c r="VNI506"/>
      <c r="VNJ506"/>
      <c r="VNK506"/>
      <c r="VNL506"/>
      <c r="VNM506"/>
      <c r="VNN506"/>
      <c r="VNO506"/>
      <c r="VNP506"/>
      <c r="VNQ506"/>
      <c r="VNR506"/>
      <c r="VNS506"/>
      <c r="VNT506"/>
      <c r="VNU506"/>
      <c r="VNV506"/>
      <c r="VNW506"/>
      <c r="VNX506"/>
      <c r="VNY506"/>
      <c r="VNZ506"/>
      <c r="VOA506"/>
      <c r="VOB506"/>
      <c r="VOC506"/>
      <c r="VOD506"/>
      <c r="VOE506"/>
      <c r="VOF506"/>
      <c r="VOG506"/>
      <c r="VOH506"/>
      <c r="VOI506"/>
      <c r="VOJ506"/>
      <c r="VOK506"/>
      <c r="VOL506"/>
      <c r="VOM506"/>
      <c r="VON506"/>
      <c r="VOO506"/>
      <c r="VOP506"/>
      <c r="VOQ506"/>
      <c r="VOR506"/>
      <c r="VOS506"/>
      <c r="VOT506"/>
      <c r="VOU506"/>
      <c r="VOV506"/>
      <c r="VOW506"/>
      <c r="VOX506"/>
      <c r="VOY506"/>
      <c r="VOZ506"/>
      <c r="VPA506"/>
      <c r="VPB506"/>
      <c r="VPC506"/>
      <c r="VPD506"/>
      <c r="VPE506"/>
      <c r="VPF506"/>
      <c r="VPG506"/>
      <c r="VPH506"/>
      <c r="VPI506"/>
      <c r="VPJ506"/>
      <c r="VPK506"/>
      <c r="VPL506"/>
      <c r="VPM506"/>
      <c r="VPN506"/>
      <c r="VPO506"/>
      <c r="VPP506"/>
      <c r="VPQ506"/>
      <c r="VPR506"/>
      <c r="VPS506"/>
      <c r="VPT506"/>
      <c r="VPU506"/>
      <c r="VPV506"/>
      <c r="VPW506"/>
      <c r="VPX506"/>
      <c r="VPY506"/>
      <c r="VPZ506"/>
      <c r="VQA506"/>
      <c r="VQB506"/>
      <c r="VQC506"/>
      <c r="VQD506"/>
      <c r="VQE506"/>
      <c r="VQF506"/>
      <c r="VQG506"/>
      <c r="VQH506"/>
      <c r="VQI506"/>
      <c r="VQJ506"/>
      <c r="VQK506"/>
      <c r="VQL506"/>
      <c r="VQM506"/>
      <c r="VQN506"/>
      <c r="VQO506"/>
      <c r="VQP506"/>
      <c r="VQQ506"/>
      <c r="VQR506"/>
      <c r="VQS506"/>
      <c r="VQT506"/>
      <c r="VQU506"/>
      <c r="VQV506"/>
      <c r="VQW506"/>
      <c r="VQX506"/>
      <c r="VQY506"/>
      <c r="VQZ506"/>
      <c r="VRA506"/>
      <c r="VRB506"/>
      <c r="VRC506"/>
      <c r="VRD506"/>
      <c r="VRE506"/>
      <c r="VRF506"/>
      <c r="VRG506"/>
      <c r="VRH506"/>
      <c r="VRI506"/>
      <c r="VRJ506"/>
      <c r="VRK506"/>
      <c r="VRL506"/>
      <c r="VRM506"/>
      <c r="VRN506"/>
      <c r="VRO506"/>
      <c r="VRP506"/>
      <c r="VRQ506"/>
      <c r="VRR506"/>
      <c r="VRS506"/>
      <c r="VRT506"/>
      <c r="VRU506"/>
      <c r="VRV506"/>
      <c r="VRW506"/>
      <c r="VRX506"/>
      <c r="VRY506"/>
      <c r="VRZ506"/>
      <c r="VSA506"/>
      <c r="VSB506"/>
      <c r="VSC506"/>
      <c r="VSD506"/>
      <c r="VSE506"/>
      <c r="VSF506"/>
      <c r="VSG506"/>
      <c r="VSH506"/>
      <c r="VSI506"/>
      <c r="VSJ506"/>
      <c r="VSK506"/>
      <c r="VSL506"/>
      <c r="VSM506"/>
      <c r="VSN506"/>
      <c r="VSO506"/>
      <c r="VSP506"/>
      <c r="VSQ506"/>
      <c r="VSR506"/>
      <c r="VSS506"/>
      <c r="VST506"/>
      <c r="VSU506"/>
      <c r="VSV506"/>
      <c r="VSW506"/>
      <c r="VSX506"/>
      <c r="VSY506"/>
      <c r="VSZ506"/>
      <c r="VTA506"/>
      <c r="VTB506"/>
      <c r="VTC506"/>
      <c r="VTD506"/>
      <c r="VTE506"/>
      <c r="VTF506"/>
      <c r="VTG506"/>
      <c r="VTH506"/>
      <c r="VTI506"/>
      <c r="VTJ506"/>
      <c r="VTK506"/>
      <c r="VTL506"/>
      <c r="VTM506"/>
      <c r="VTN506"/>
      <c r="VTO506"/>
      <c r="VTP506"/>
      <c r="VTQ506"/>
      <c r="VTR506"/>
      <c r="VTS506"/>
      <c r="VTT506"/>
      <c r="VTU506"/>
      <c r="VTV506"/>
      <c r="VTW506"/>
      <c r="VTX506"/>
      <c r="VTY506"/>
      <c r="VTZ506"/>
      <c r="VUA506"/>
      <c r="VUB506"/>
      <c r="VUC506"/>
      <c r="VUD506"/>
      <c r="VUE506"/>
      <c r="VUF506"/>
      <c r="VUG506"/>
      <c r="VUH506"/>
      <c r="VUI506"/>
      <c r="VUJ506"/>
      <c r="VUK506"/>
      <c r="VUL506"/>
      <c r="VUM506"/>
      <c r="VUN506"/>
      <c r="VUO506"/>
      <c r="VUP506"/>
      <c r="VUQ506"/>
      <c r="VUR506"/>
      <c r="VUS506"/>
      <c r="VUT506"/>
      <c r="VUU506"/>
      <c r="VUV506"/>
      <c r="VUW506"/>
      <c r="VUX506"/>
      <c r="VUY506"/>
      <c r="VUZ506"/>
      <c r="VVA506"/>
      <c r="VVB506"/>
      <c r="VVC506"/>
      <c r="VVD506"/>
      <c r="VVE506"/>
      <c r="VVF506"/>
      <c r="VVG506"/>
      <c r="VVH506"/>
      <c r="VVI506"/>
      <c r="VVJ506"/>
      <c r="VVK506"/>
      <c r="VVL506"/>
      <c r="VVM506"/>
      <c r="VVN506"/>
      <c r="VVO506"/>
      <c r="VVP506"/>
      <c r="VVQ506"/>
      <c r="VVR506"/>
      <c r="VVS506"/>
      <c r="VVT506"/>
      <c r="VVU506"/>
      <c r="VVV506"/>
      <c r="VVW506"/>
      <c r="VVX506"/>
      <c r="VVY506"/>
      <c r="VVZ506"/>
      <c r="VWA506"/>
      <c r="VWB506"/>
      <c r="VWC506"/>
      <c r="VWD506"/>
      <c r="VWE506"/>
      <c r="VWF506"/>
      <c r="VWG506"/>
      <c r="VWH506"/>
      <c r="VWI506"/>
      <c r="VWJ506"/>
      <c r="VWK506"/>
      <c r="VWL506"/>
      <c r="VWM506"/>
      <c r="VWN506"/>
      <c r="VWO506"/>
      <c r="VWP506"/>
      <c r="VWQ506"/>
      <c r="VWR506"/>
      <c r="VWS506"/>
      <c r="VWT506"/>
      <c r="VWU506"/>
      <c r="VWV506"/>
      <c r="VWW506"/>
      <c r="VWX506"/>
      <c r="VWY506"/>
      <c r="VWZ506"/>
      <c r="VXA506"/>
      <c r="VXB506"/>
      <c r="VXC506"/>
      <c r="VXD506"/>
      <c r="VXE506"/>
      <c r="VXF506"/>
      <c r="VXG506"/>
      <c r="VXH506"/>
      <c r="VXI506"/>
      <c r="VXJ506"/>
      <c r="VXK506"/>
      <c r="VXL506"/>
      <c r="VXM506"/>
      <c r="VXN506"/>
      <c r="VXO506"/>
      <c r="VXP506"/>
      <c r="VXQ506"/>
      <c r="VXR506"/>
      <c r="VXS506"/>
      <c r="VXT506"/>
      <c r="VXU506"/>
      <c r="VXV506"/>
      <c r="VXW506"/>
      <c r="VXX506"/>
      <c r="VXY506"/>
      <c r="VXZ506"/>
      <c r="VYA506"/>
      <c r="VYB506"/>
      <c r="VYC506"/>
      <c r="VYD506"/>
      <c r="VYE506"/>
      <c r="VYF506"/>
      <c r="VYG506"/>
      <c r="VYH506"/>
      <c r="VYI506"/>
      <c r="VYJ506"/>
      <c r="VYK506"/>
      <c r="VYL506"/>
      <c r="VYM506"/>
      <c r="VYN506"/>
      <c r="VYO506"/>
      <c r="VYP506"/>
      <c r="VYQ506"/>
      <c r="VYR506"/>
      <c r="VYS506"/>
      <c r="VYT506"/>
      <c r="VYU506"/>
      <c r="VYV506"/>
      <c r="VYW506"/>
      <c r="VYX506"/>
      <c r="VYY506"/>
      <c r="VYZ506"/>
      <c r="VZA506"/>
      <c r="VZB506"/>
      <c r="VZC506"/>
      <c r="VZD506"/>
      <c r="VZE506"/>
      <c r="VZF506"/>
      <c r="VZG506"/>
      <c r="VZH506"/>
      <c r="VZI506"/>
      <c r="VZJ506"/>
      <c r="VZK506"/>
      <c r="VZL506"/>
      <c r="VZM506"/>
      <c r="VZN506"/>
      <c r="VZO506"/>
      <c r="VZP506"/>
      <c r="VZQ506"/>
      <c r="VZR506"/>
      <c r="VZS506"/>
      <c r="VZT506"/>
      <c r="VZU506"/>
      <c r="VZV506"/>
      <c r="VZW506"/>
      <c r="VZX506"/>
      <c r="VZY506"/>
      <c r="VZZ506"/>
      <c r="WAA506"/>
      <c r="WAB506"/>
      <c r="WAC506"/>
      <c r="WAD506"/>
      <c r="WAE506"/>
      <c r="WAF506"/>
      <c r="WAG506"/>
      <c r="WAH506"/>
      <c r="WAI506"/>
      <c r="WAJ506"/>
      <c r="WAK506"/>
      <c r="WAL506"/>
      <c r="WAM506"/>
      <c r="WAN506"/>
      <c r="WAO506"/>
      <c r="WAP506"/>
      <c r="WAQ506"/>
      <c r="WAR506"/>
      <c r="WAS506"/>
      <c r="WAT506"/>
      <c r="WAU506"/>
      <c r="WAV506"/>
      <c r="WAW506"/>
      <c r="WAX506"/>
      <c r="WAY506"/>
      <c r="WAZ506"/>
      <c r="WBA506"/>
      <c r="WBB506"/>
      <c r="WBC506"/>
      <c r="WBD506"/>
      <c r="WBE506"/>
      <c r="WBF506"/>
      <c r="WBG506"/>
      <c r="WBH506"/>
      <c r="WBI506"/>
      <c r="WBJ506"/>
      <c r="WBK506"/>
      <c r="WBL506"/>
      <c r="WBM506"/>
      <c r="WBN506"/>
      <c r="WBO506"/>
      <c r="WBP506"/>
      <c r="WBQ506"/>
      <c r="WBR506"/>
      <c r="WBS506"/>
      <c r="WBT506"/>
      <c r="WBU506"/>
      <c r="WBV506"/>
      <c r="WBW506"/>
      <c r="WBX506"/>
      <c r="WBY506"/>
      <c r="WBZ506"/>
      <c r="WCA506"/>
      <c r="WCB506"/>
      <c r="WCC506"/>
      <c r="WCD506"/>
      <c r="WCE506"/>
      <c r="WCF506"/>
      <c r="WCG506"/>
      <c r="WCH506"/>
      <c r="WCI506"/>
      <c r="WCJ506"/>
      <c r="WCK506"/>
      <c r="WCL506"/>
      <c r="WCM506"/>
      <c r="WCN506"/>
      <c r="WCO506"/>
      <c r="WCP506"/>
      <c r="WCQ506"/>
      <c r="WCR506"/>
      <c r="WCS506"/>
      <c r="WCT506"/>
      <c r="WCU506"/>
      <c r="WCV506"/>
      <c r="WCW506"/>
      <c r="WCX506"/>
      <c r="WCY506"/>
      <c r="WCZ506"/>
      <c r="WDA506"/>
      <c r="WDB506"/>
      <c r="WDC506"/>
      <c r="WDD506"/>
      <c r="WDE506"/>
      <c r="WDF506"/>
      <c r="WDG506"/>
      <c r="WDH506"/>
      <c r="WDI506"/>
      <c r="WDJ506"/>
      <c r="WDK506"/>
      <c r="WDL506"/>
      <c r="WDM506"/>
      <c r="WDN506"/>
      <c r="WDO506"/>
      <c r="WDP506"/>
      <c r="WDQ506"/>
      <c r="WDR506"/>
      <c r="WDS506"/>
      <c r="WDT506"/>
      <c r="WDU506"/>
      <c r="WDV506"/>
      <c r="WDW506"/>
      <c r="WDX506"/>
      <c r="WDY506"/>
      <c r="WDZ506"/>
      <c r="WEA506"/>
      <c r="WEB506"/>
      <c r="WEC506"/>
      <c r="WED506"/>
      <c r="WEE506"/>
      <c r="WEF506"/>
      <c r="WEG506"/>
      <c r="WEH506"/>
      <c r="WEI506"/>
      <c r="WEJ506"/>
      <c r="WEK506"/>
      <c r="WEL506"/>
      <c r="WEM506"/>
      <c r="WEN506"/>
      <c r="WEO506"/>
      <c r="WEP506"/>
      <c r="WEQ506"/>
      <c r="WER506"/>
      <c r="WES506"/>
      <c r="WET506"/>
      <c r="WEU506"/>
      <c r="WEV506"/>
      <c r="WEW506"/>
      <c r="WEX506"/>
      <c r="WEY506"/>
      <c r="WEZ506"/>
      <c r="WFA506"/>
      <c r="WFB506"/>
      <c r="WFC506"/>
      <c r="WFD506"/>
      <c r="WFE506"/>
      <c r="WFF506"/>
      <c r="WFG506"/>
      <c r="WFH506"/>
      <c r="WFI506"/>
      <c r="WFJ506"/>
      <c r="WFK506"/>
      <c r="WFL506"/>
      <c r="WFM506"/>
      <c r="WFN506"/>
      <c r="WFO506"/>
      <c r="WFP506"/>
      <c r="WFQ506"/>
      <c r="WFR506"/>
      <c r="WFS506"/>
      <c r="WFT506"/>
      <c r="WFU506"/>
      <c r="WFV506"/>
      <c r="WFW506"/>
      <c r="WFX506"/>
      <c r="WFY506"/>
      <c r="WFZ506"/>
      <c r="WGA506"/>
      <c r="WGB506"/>
      <c r="WGC506"/>
      <c r="WGD506"/>
      <c r="WGE506"/>
      <c r="WGF506"/>
      <c r="WGG506"/>
      <c r="WGH506"/>
      <c r="WGI506"/>
      <c r="WGJ506"/>
      <c r="WGK506"/>
      <c r="WGL506"/>
      <c r="WGM506"/>
      <c r="WGN506"/>
      <c r="WGO506"/>
      <c r="WGP506"/>
      <c r="WGQ506"/>
      <c r="WGR506"/>
      <c r="WGS506"/>
      <c r="WGT506"/>
      <c r="WGU506"/>
      <c r="WGV506"/>
      <c r="WGW506"/>
      <c r="WGX506"/>
      <c r="WGY506"/>
      <c r="WGZ506"/>
      <c r="WHA506"/>
      <c r="WHB506"/>
      <c r="WHC506"/>
      <c r="WHD506"/>
      <c r="WHE506"/>
      <c r="WHF506"/>
      <c r="WHG506"/>
      <c r="WHH506"/>
      <c r="WHI506"/>
      <c r="WHJ506"/>
      <c r="WHK506"/>
      <c r="WHL506"/>
      <c r="WHM506"/>
      <c r="WHN506"/>
      <c r="WHO506"/>
      <c r="WHP506"/>
      <c r="WHQ506"/>
      <c r="WHR506"/>
      <c r="WHS506"/>
      <c r="WHT506"/>
      <c r="WHU506"/>
      <c r="WHV506"/>
      <c r="WHW506"/>
      <c r="WHX506"/>
      <c r="WHY506"/>
      <c r="WHZ506"/>
      <c r="WIA506"/>
      <c r="WIB506"/>
      <c r="WIC506"/>
      <c r="WID506"/>
      <c r="WIE506"/>
      <c r="WIF506"/>
      <c r="WIG506"/>
      <c r="WIH506"/>
      <c r="WII506"/>
      <c r="WIJ506"/>
      <c r="WIK506"/>
      <c r="WIL506"/>
      <c r="WIM506"/>
      <c r="WIN506"/>
      <c r="WIO506"/>
      <c r="WIP506"/>
      <c r="WIQ506"/>
      <c r="WIR506"/>
      <c r="WIS506"/>
      <c r="WIT506"/>
      <c r="WIU506"/>
      <c r="WIV506"/>
      <c r="WIW506"/>
      <c r="WIX506"/>
      <c r="WIY506"/>
      <c r="WIZ506"/>
      <c r="WJA506"/>
      <c r="WJB506"/>
      <c r="WJC506"/>
      <c r="WJD506"/>
      <c r="WJE506"/>
      <c r="WJF506"/>
      <c r="WJG506"/>
      <c r="WJH506"/>
      <c r="WJI506"/>
      <c r="WJJ506"/>
      <c r="WJK506"/>
      <c r="WJL506"/>
      <c r="WJM506"/>
      <c r="WJN506"/>
      <c r="WJO506"/>
      <c r="WJP506"/>
      <c r="WJQ506"/>
      <c r="WJR506"/>
      <c r="WJS506"/>
      <c r="WJT506"/>
      <c r="WJU506"/>
      <c r="WJV506"/>
      <c r="WJW506"/>
      <c r="WJX506"/>
      <c r="WJY506"/>
      <c r="WJZ506"/>
      <c r="WKA506"/>
      <c r="WKB506"/>
      <c r="WKC506"/>
      <c r="WKD506"/>
      <c r="WKE506"/>
      <c r="WKF506"/>
      <c r="WKG506"/>
      <c r="WKH506"/>
      <c r="WKI506"/>
      <c r="WKJ506"/>
      <c r="WKK506"/>
      <c r="WKL506"/>
      <c r="WKM506"/>
      <c r="WKN506"/>
      <c r="WKO506"/>
      <c r="WKP506"/>
      <c r="WKQ506"/>
      <c r="WKR506"/>
      <c r="WKS506"/>
      <c r="WKT506"/>
      <c r="WKU506"/>
      <c r="WKV506"/>
      <c r="WKW506"/>
      <c r="WKX506"/>
      <c r="WKY506"/>
      <c r="WKZ506"/>
      <c r="WLA506"/>
      <c r="WLB506"/>
      <c r="WLC506"/>
      <c r="WLD506"/>
      <c r="WLE506"/>
      <c r="WLF506"/>
      <c r="WLG506"/>
      <c r="WLH506"/>
      <c r="WLI506"/>
      <c r="WLJ506"/>
      <c r="WLK506"/>
      <c r="WLL506"/>
      <c r="WLM506"/>
      <c r="WLN506"/>
      <c r="WLO506"/>
      <c r="WLP506"/>
      <c r="WLQ506"/>
      <c r="WLR506"/>
      <c r="WLS506"/>
      <c r="WLT506"/>
      <c r="WLU506"/>
      <c r="WLV506"/>
      <c r="WLW506"/>
      <c r="WLX506"/>
      <c r="WLY506"/>
      <c r="WLZ506"/>
      <c r="WMA506"/>
      <c r="WMB506"/>
      <c r="WMC506"/>
      <c r="WMD506"/>
      <c r="WME506"/>
      <c r="WMF506"/>
      <c r="WMG506"/>
      <c r="WMH506"/>
      <c r="WMI506"/>
      <c r="WMJ506"/>
      <c r="WMK506"/>
      <c r="WML506"/>
      <c r="WMM506"/>
      <c r="WMN506"/>
      <c r="WMO506"/>
      <c r="WMP506"/>
      <c r="WMQ506"/>
      <c r="WMR506"/>
      <c r="WMS506"/>
      <c r="WMT506"/>
      <c r="WMU506"/>
      <c r="WMV506"/>
      <c r="WMW506"/>
      <c r="WMX506"/>
      <c r="WMY506"/>
      <c r="WMZ506"/>
      <c r="WNA506"/>
      <c r="WNB506"/>
      <c r="WNC506"/>
      <c r="WND506"/>
      <c r="WNE506"/>
      <c r="WNF506"/>
      <c r="WNG506"/>
      <c r="WNH506"/>
      <c r="WNI506"/>
      <c r="WNJ506"/>
      <c r="WNK506"/>
      <c r="WNL506"/>
      <c r="WNM506"/>
      <c r="WNN506"/>
      <c r="WNO506"/>
      <c r="WNP506"/>
      <c r="WNQ506"/>
      <c r="WNR506"/>
      <c r="WNS506"/>
      <c r="WNT506"/>
      <c r="WNU506"/>
      <c r="WNV506"/>
      <c r="WNW506"/>
      <c r="WNX506"/>
      <c r="WNY506"/>
      <c r="WNZ506"/>
      <c r="WOA506"/>
      <c r="WOB506"/>
      <c r="WOC506"/>
      <c r="WOD506"/>
      <c r="WOE506"/>
      <c r="WOF506"/>
      <c r="WOG506"/>
      <c r="WOH506"/>
      <c r="WOI506"/>
      <c r="WOJ506"/>
      <c r="WOK506"/>
      <c r="WOL506"/>
      <c r="WOM506"/>
      <c r="WON506"/>
      <c r="WOO506"/>
      <c r="WOP506"/>
      <c r="WOQ506"/>
      <c r="WOR506"/>
      <c r="WOS506"/>
      <c r="WOT506"/>
      <c r="WOU506"/>
      <c r="WOV506"/>
      <c r="WOW506"/>
      <c r="WOX506"/>
      <c r="WOY506"/>
      <c r="WOZ506"/>
      <c r="WPA506"/>
      <c r="WPB506"/>
      <c r="WPC506"/>
      <c r="WPD506"/>
      <c r="WPE506"/>
      <c r="WPF506"/>
      <c r="WPG506"/>
      <c r="WPH506"/>
      <c r="WPI506"/>
      <c r="WPJ506"/>
      <c r="WPK506"/>
      <c r="WPL506"/>
      <c r="WPM506"/>
      <c r="WPN506"/>
      <c r="WPO506"/>
      <c r="WPP506"/>
      <c r="WPQ506"/>
      <c r="WPR506"/>
      <c r="WPS506"/>
      <c r="WPT506"/>
      <c r="WPU506"/>
      <c r="WPV506"/>
      <c r="WPW506"/>
      <c r="WPX506"/>
      <c r="WPY506"/>
      <c r="WPZ506"/>
      <c r="WQA506"/>
      <c r="WQB506"/>
      <c r="WQC506"/>
      <c r="WQD506"/>
      <c r="WQE506"/>
      <c r="WQF506"/>
      <c r="WQG506"/>
      <c r="WQH506"/>
      <c r="WQI506"/>
      <c r="WQJ506"/>
      <c r="WQK506"/>
      <c r="WQL506"/>
      <c r="WQM506"/>
      <c r="WQN506"/>
      <c r="WQO506"/>
      <c r="WQP506"/>
      <c r="WQQ506"/>
      <c r="WQR506"/>
      <c r="WQS506"/>
      <c r="WQT506"/>
      <c r="WQU506"/>
      <c r="WQV506"/>
      <c r="WQW506"/>
      <c r="WQX506"/>
      <c r="WQY506"/>
      <c r="WQZ506"/>
      <c r="WRA506"/>
      <c r="WRB506"/>
      <c r="WRC506"/>
      <c r="WRD506"/>
      <c r="WRE506"/>
      <c r="WRF506"/>
      <c r="WRG506"/>
      <c r="WRH506"/>
      <c r="WRI506"/>
      <c r="WRJ506"/>
      <c r="WRK506"/>
      <c r="WRL506"/>
      <c r="WRM506"/>
      <c r="WRN506"/>
      <c r="WRO506"/>
      <c r="WRP506"/>
      <c r="WRQ506"/>
      <c r="WRR506"/>
      <c r="WRS506"/>
      <c r="WRT506"/>
      <c r="WRU506"/>
      <c r="WRV506"/>
      <c r="WRW506"/>
      <c r="WRX506"/>
      <c r="WRY506"/>
      <c r="WRZ506"/>
      <c r="WSA506"/>
      <c r="WSB506"/>
      <c r="WSC506"/>
      <c r="WSD506"/>
      <c r="WSE506"/>
      <c r="WSF506"/>
      <c r="WSG506"/>
      <c r="WSH506"/>
      <c r="WSI506"/>
      <c r="WSJ506"/>
      <c r="WSK506"/>
      <c r="WSL506"/>
      <c r="WSM506"/>
      <c r="WSN506"/>
      <c r="WSO506"/>
      <c r="WSP506"/>
      <c r="WSQ506"/>
      <c r="WSR506"/>
      <c r="WSS506"/>
      <c r="WST506"/>
      <c r="WSU506"/>
      <c r="WSV506"/>
      <c r="WSW506"/>
      <c r="WSX506"/>
      <c r="WSY506"/>
      <c r="WSZ506"/>
      <c r="WTA506"/>
      <c r="WTB506"/>
      <c r="WTC506"/>
      <c r="WTD506"/>
      <c r="WTE506"/>
      <c r="WTF506"/>
      <c r="WTG506"/>
      <c r="WTH506"/>
      <c r="WTI506"/>
      <c r="WTJ506"/>
      <c r="WTK506"/>
      <c r="WTL506"/>
      <c r="WTM506"/>
      <c r="WTN506"/>
      <c r="WTO506"/>
      <c r="WTP506"/>
      <c r="WTQ506"/>
      <c r="WTR506"/>
      <c r="WTS506"/>
      <c r="WTT506"/>
      <c r="WTU506"/>
      <c r="WTV506"/>
      <c r="WTW506"/>
      <c r="WTX506"/>
      <c r="WTY506"/>
      <c r="WTZ506"/>
      <c r="WUA506"/>
      <c r="WUB506"/>
      <c r="WUC506"/>
      <c r="WUD506"/>
      <c r="WUE506"/>
      <c r="WUF506"/>
      <c r="WUG506"/>
      <c r="WUH506"/>
      <c r="WUI506"/>
      <c r="WUJ506"/>
      <c r="WUK506"/>
      <c r="WUL506"/>
      <c r="WUM506"/>
      <c r="WUN506"/>
      <c r="WUO506"/>
      <c r="WUP506"/>
      <c r="WUQ506"/>
      <c r="WUR506"/>
      <c r="WUS506"/>
      <c r="WUT506"/>
      <c r="WUU506"/>
      <c r="WUV506"/>
      <c r="WUW506"/>
      <c r="WUX506"/>
      <c r="WUY506"/>
      <c r="WUZ506"/>
      <c r="WVA506"/>
      <c r="WVB506"/>
      <c r="WVC506"/>
      <c r="WVD506"/>
      <c r="WVE506"/>
      <c r="WVF506"/>
      <c r="WVG506"/>
      <c r="WVH506"/>
      <c r="WVI506"/>
      <c r="WVJ506"/>
      <c r="WVK506"/>
      <c r="WVL506"/>
      <c r="WVM506"/>
      <c r="WVN506"/>
      <c r="WVO506"/>
      <c r="WVP506"/>
      <c r="WVQ506"/>
      <c r="WVR506"/>
      <c r="WVS506"/>
      <c r="WVT506"/>
      <c r="WVU506"/>
      <c r="WVV506"/>
      <c r="WVW506"/>
      <c r="WVX506"/>
      <c r="WVY506"/>
      <c r="WVZ506"/>
      <c r="WWA506"/>
      <c r="WWB506"/>
      <c r="WWC506"/>
      <c r="WWD506"/>
      <c r="WWE506"/>
      <c r="WWF506"/>
      <c r="WWG506"/>
      <c r="WWH506"/>
      <c r="WWI506"/>
      <c r="WWJ506"/>
      <c r="WWK506"/>
      <c r="WWL506"/>
      <c r="WWM506"/>
      <c r="WWN506"/>
      <c r="WWO506"/>
      <c r="WWP506"/>
      <c r="WWQ506"/>
      <c r="WWR506"/>
      <c r="WWS506"/>
      <c r="WWT506"/>
      <c r="WWU506"/>
      <c r="WWV506"/>
      <c r="WWW506"/>
      <c r="WWX506"/>
      <c r="WWY506"/>
      <c r="WWZ506"/>
      <c r="WXA506"/>
      <c r="WXB506"/>
      <c r="WXC506"/>
      <c r="WXD506"/>
      <c r="WXE506"/>
      <c r="WXF506"/>
      <c r="WXG506"/>
      <c r="WXH506"/>
      <c r="WXI506"/>
      <c r="WXJ506"/>
      <c r="WXK506"/>
      <c r="WXL506"/>
      <c r="WXM506"/>
      <c r="WXN506"/>
      <c r="WXO506"/>
      <c r="WXP506"/>
      <c r="WXQ506"/>
      <c r="WXR506"/>
      <c r="WXS506"/>
      <c r="WXT506"/>
      <c r="WXU506"/>
      <c r="WXV506"/>
      <c r="WXW506"/>
      <c r="WXX506"/>
      <c r="WXY506"/>
      <c r="WXZ506"/>
      <c r="WYA506"/>
      <c r="WYB506"/>
      <c r="WYC506"/>
      <c r="WYD506"/>
      <c r="WYE506"/>
      <c r="WYF506"/>
      <c r="WYG506"/>
      <c r="WYH506"/>
      <c r="WYI506"/>
      <c r="WYJ506"/>
      <c r="WYK506"/>
      <c r="WYL506"/>
      <c r="WYM506"/>
      <c r="WYN506"/>
      <c r="WYO506"/>
      <c r="WYP506"/>
      <c r="WYQ506"/>
      <c r="WYR506"/>
      <c r="WYS506"/>
      <c r="WYT506"/>
      <c r="WYU506"/>
      <c r="WYV506"/>
      <c r="WYW506"/>
      <c r="WYX506"/>
      <c r="WYY506"/>
      <c r="WYZ506"/>
      <c r="WZA506"/>
      <c r="WZB506"/>
      <c r="WZC506"/>
      <c r="WZD506"/>
      <c r="WZE506"/>
      <c r="WZF506"/>
      <c r="WZG506"/>
      <c r="WZH506"/>
      <c r="WZI506"/>
      <c r="WZJ506"/>
      <c r="WZK506"/>
      <c r="WZL506"/>
      <c r="WZM506"/>
      <c r="WZN506"/>
      <c r="WZO506"/>
      <c r="WZP506"/>
      <c r="WZQ506"/>
      <c r="WZR506"/>
      <c r="WZS506"/>
      <c r="WZT506"/>
      <c r="WZU506"/>
      <c r="WZV506"/>
      <c r="WZW506"/>
      <c r="WZX506"/>
      <c r="WZY506"/>
      <c r="WZZ506"/>
      <c r="XAA506"/>
      <c r="XAB506"/>
      <c r="XAC506"/>
      <c r="XAD506"/>
      <c r="XAE506"/>
      <c r="XAF506"/>
      <c r="XAG506"/>
      <c r="XAH506"/>
      <c r="XAI506"/>
      <c r="XAJ506"/>
      <c r="XAK506"/>
      <c r="XAL506"/>
      <c r="XAM506"/>
      <c r="XAN506"/>
      <c r="XAO506"/>
      <c r="XAP506"/>
      <c r="XAQ506"/>
      <c r="XAR506"/>
      <c r="XAS506"/>
      <c r="XAT506"/>
      <c r="XAU506"/>
      <c r="XAV506"/>
      <c r="XAW506"/>
      <c r="XAX506"/>
      <c r="XAY506"/>
      <c r="XAZ506"/>
      <c r="XBA506"/>
      <c r="XBB506"/>
      <c r="XBC506"/>
      <c r="XBD506"/>
      <c r="XBE506"/>
      <c r="XBF506"/>
      <c r="XBG506"/>
      <c r="XBH506"/>
      <c r="XBI506"/>
      <c r="XBJ506"/>
      <c r="XBK506"/>
      <c r="XBL506"/>
      <c r="XBM506"/>
      <c r="XBN506"/>
      <c r="XBO506"/>
      <c r="XBP506"/>
      <c r="XBQ506"/>
      <c r="XBR506"/>
      <c r="XBS506"/>
      <c r="XBT506"/>
      <c r="XBU506"/>
      <c r="XBV506"/>
      <c r="XBW506"/>
      <c r="XBX506"/>
      <c r="XBY506"/>
      <c r="XBZ506"/>
      <c r="XCA506"/>
      <c r="XCB506"/>
      <c r="XCC506"/>
      <c r="XCD506"/>
      <c r="XCE506"/>
      <c r="XCF506"/>
      <c r="XCG506"/>
      <c r="XCH506"/>
      <c r="XCI506"/>
      <c r="XCJ506"/>
      <c r="XCK506"/>
      <c r="XCL506"/>
      <c r="XCM506"/>
      <c r="XCN506"/>
      <c r="XCO506"/>
      <c r="XCP506"/>
      <c r="XCQ506"/>
      <c r="XCR506"/>
      <c r="XCS506"/>
      <c r="XCT506"/>
      <c r="XCU506"/>
      <c r="XCV506"/>
      <c r="XCW506"/>
      <c r="XCX506"/>
      <c r="XCY506"/>
      <c r="XCZ506"/>
      <c r="XDA506"/>
      <c r="XDB506"/>
      <c r="XDC506"/>
      <c r="XDD506"/>
      <c r="XDE506"/>
      <c r="XDF506"/>
      <c r="XDG506"/>
      <c r="XDH506"/>
      <c r="XDI506"/>
      <c r="XDJ506"/>
      <c r="XDK506"/>
      <c r="XDL506"/>
      <c r="XDM506"/>
      <c r="XDN506"/>
      <c r="XDO506"/>
      <c r="XDP506"/>
      <c r="XDQ506"/>
      <c r="XDR506"/>
      <c r="XDS506"/>
      <c r="XDT506"/>
      <c r="XDU506"/>
      <c r="XDV506"/>
      <c r="XDW506"/>
      <c r="XDX506"/>
      <c r="XDY506"/>
      <c r="XDZ506"/>
      <c r="XEA506"/>
      <c r="XEB506"/>
      <c r="XEC506"/>
      <c r="XED506"/>
      <c r="XEE506"/>
      <c r="XEF506"/>
      <c r="XEG506"/>
      <c r="XEH506"/>
      <c r="XEI506"/>
      <c r="XEJ506"/>
      <c r="XEK506"/>
      <c r="XEL506"/>
      <c r="XEM506"/>
      <c r="XEN506"/>
      <c r="XEO506"/>
      <c r="XEP506"/>
      <c r="XEQ506"/>
      <c r="XER506"/>
      <c r="XES506"/>
      <c r="XET506"/>
      <c r="XEU506"/>
      <c r="XEV506"/>
      <c r="XEW506"/>
      <c r="XEX506"/>
      <c r="XEY506"/>
      <c r="XEZ506"/>
    </row>
  </sheetData>
  <autoFilter ref="A1:K1" xr:uid="{00000000-0009-0000-0000-00001E000000}"/>
  <pageMargins left="0" right="0" top="1" bottom="0.6" header="0.3" footer="0.3"/>
  <pageSetup scale="64" fitToHeight="0" orientation="portrait" r:id="rId1"/>
  <headerFooter>
    <oddHeader>&amp;C&amp;"Arial,Bold"LINCOLN UNIVERSITY
CONTRACTUAL AGREEMENT FOR FISCAL YEAR 2018/19
GOODS CONTRACT</oddHeader>
    <oddFooter>&amp;L&amp;P of &amp;N&amp;R&amp;Z&amp;F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XEZ518"/>
  <sheetViews>
    <sheetView workbookViewId="0">
      <selection activeCell="B3" sqref="B3"/>
    </sheetView>
  </sheetViews>
  <sheetFormatPr defaultColWidth="12" defaultRowHeight="12.75" x14ac:dyDescent="0.2"/>
  <cols>
    <col min="1" max="1" width="45.7109375" bestFit="1" customWidth="1"/>
    <col min="2" max="2" width="13.85546875" style="82" bestFit="1" customWidth="1"/>
    <col min="3" max="3" width="27.7109375" bestFit="1" customWidth="1"/>
    <col min="4" max="4" width="19.140625" customWidth="1"/>
    <col min="6" max="6" width="7" customWidth="1"/>
    <col min="8" max="10" width="12" hidden="1" customWidth="1"/>
    <col min="11" max="11" width="26" customWidth="1"/>
    <col min="12" max="15" width="0" hidden="1" customWidth="1"/>
  </cols>
  <sheetData>
    <row r="1" spans="1:12" x14ac:dyDescent="0.2">
      <c r="A1" s="105" t="s">
        <v>1113</v>
      </c>
      <c r="B1" s="106" t="s">
        <v>1114</v>
      </c>
      <c r="C1" s="105" t="s">
        <v>1115</v>
      </c>
      <c r="D1" s="105" t="s">
        <v>1116</v>
      </c>
      <c r="E1" s="105" t="s">
        <v>212</v>
      </c>
      <c r="F1" s="105" t="s">
        <v>213</v>
      </c>
      <c r="G1" s="105" t="s">
        <v>214</v>
      </c>
      <c r="H1" s="105" t="s">
        <v>1117</v>
      </c>
      <c r="I1" s="105" t="s">
        <v>548</v>
      </c>
      <c r="J1" s="105" t="s">
        <v>549</v>
      </c>
      <c r="K1" s="105" t="s">
        <v>411</v>
      </c>
      <c r="L1" t="s">
        <v>1118</v>
      </c>
    </row>
    <row r="2" spans="1:12" ht="13.5" x14ac:dyDescent="0.25">
      <c r="A2" s="99" t="s">
        <v>935</v>
      </c>
      <c r="B2" s="100">
        <v>14000</v>
      </c>
      <c r="C2" s="99" t="s">
        <v>936</v>
      </c>
      <c r="D2" s="99"/>
      <c r="E2" s="99" t="s">
        <v>937</v>
      </c>
      <c r="F2" s="99" t="s">
        <v>21</v>
      </c>
      <c r="G2" s="99" t="s">
        <v>938</v>
      </c>
      <c r="H2" s="99">
        <v>1</v>
      </c>
      <c r="I2" s="99" t="s">
        <v>321</v>
      </c>
      <c r="J2" s="99" t="s">
        <v>322</v>
      </c>
      <c r="K2" s="99" t="s">
        <v>939</v>
      </c>
      <c r="L2" t="s">
        <v>341</v>
      </c>
    </row>
    <row r="3" spans="1:12" ht="13.5" x14ac:dyDescent="0.25">
      <c r="A3" s="99" t="s">
        <v>412</v>
      </c>
      <c r="B3" s="100">
        <v>61079.85</v>
      </c>
      <c r="C3" s="99" t="s">
        <v>740</v>
      </c>
      <c r="D3" s="99"/>
      <c r="E3" s="99" t="s">
        <v>151</v>
      </c>
      <c r="F3" s="99" t="s">
        <v>148</v>
      </c>
      <c r="G3" s="99" t="s">
        <v>327</v>
      </c>
      <c r="H3" s="99">
        <v>1</v>
      </c>
      <c r="I3" s="99" t="s">
        <v>321</v>
      </c>
      <c r="J3" s="99" t="s">
        <v>322</v>
      </c>
      <c r="K3" s="99" t="s">
        <v>323</v>
      </c>
      <c r="L3" t="s">
        <v>341</v>
      </c>
    </row>
    <row r="4" spans="1:12" ht="13.5" x14ac:dyDescent="0.25">
      <c r="A4" s="99" t="s">
        <v>741</v>
      </c>
      <c r="B4" s="100">
        <v>38287</v>
      </c>
      <c r="C4" s="99" t="s">
        <v>742</v>
      </c>
      <c r="D4" s="99"/>
      <c r="E4" s="99" t="s">
        <v>743</v>
      </c>
      <c r="F4" s="99" t="s">
        <v>146</v>
      </c>
      <c r="G4" s="99" t="s">
        <v>744</v>
      </c>
      <c r="H4" s="99">
        <v>1</v>
      </c>
      <c r="I4" s="99" t="s">
        <v>321</v>
      </c>
      <c r="J4" s="99" t="s">
        <v>322</v>
      </c>
      <c r="K4" s="99" t="s">
        <v>323</v>
      </c>
      <c r="L4" t="s">
        <v>341</v>
      </c>
    </row>
    <row r="5" spans="1:12" ht="13.5" x14ac:dyDescent="0.25">
      <c r="A5" s="99" t="s">
        <v>413</v>
      </c>
      <c r="B5" s="100">
        <v>144503.61000000002</v>
      </c>
      <c r="C5" s="99" t="s">
        <v>1122</v>
      </c>
      <c r="D5" s="99"/>
      <c r="E5" s="99" t="s">
        <v>154</v>
      </c>
      <c r="F5" s="99" t="s">
        <v>149</v>
      </c>
      <c r="G5" s="99" t="s">
        <v>1123</v>
      </c>
      <c r="H5" s="99">
        <v>1</v>
      </c>
      <c r="I5" s="99" t="s">
        <v>321</v>
      </c>
      <c r="J5" s="99" t="s">
        <v>322</v>
      </c>
      <c r="K5" s="99" t="s">
        <v>340</v>
      </c>
      <c r="L5" t="s">
        <v>341</v>
      </c>
    </row>
    <row r="6" spans="1:12" ht="13.5" x14ac:dyDescent="0.25">
      <c r="A6" s="99" t="s">
        <v>414</v>
      </c>
      <c r="B6" s="100">
        <v>326436.11</v>
      </c>
      <c r="C6" s="99" t="s">
        <v>324</v>
      </c>
      <c r="D6" s="99"/>
      <c r="E6" s="99" t="s">
        <v>325</v>
      </c>
      <c r="F6" s="99" t="s">
        <v>155</v>
      </c>
      <c r="G6" s="99" t="s">
        <v>326</v>
      </c>
      <c r="H6" s="99">
        <v>1</v>
      </c>
      <c r="I6" s="99" t="s">
        <v>321</v>
      </c>
      <c r="J6" s="99" t="s">
        <v>322</v>
      </c>
      <c r="K6" s="99" t="s">
        <v>323</v>
      </c>
      <c r="L6" t="s">
        <v>341</v>
      </c>
    </row>
    <row r="7" spans="1:12" ht="13.5" x14ac:dyDescent="0.25">
      <c r="A7" s="99" t="s">
        <v>1702</v>
      </c>
      <c r="B7" s="100">
        <v>1515</v>
      </c>
      <c r="C7" s="99" t="s">
        <v>1703</v>
      </c>
      <c r="D7" s="99" t="s">
        <v>1704</v>
      </c>
      <c r="E7" s="99" t="s">
        <v>169</v>
      </c>
      <c r="F7" s="99" t="s">
        <v>170</v>
      </c>
      <c r="G7" s="99" t="s">
        <v>1705</v>
      </c>
      <c r="H7" s="99">
        <v>1</v>
      </c>
      <c r="I7" s="99" t="s">
        <v>321</v>
      </c>
      <c r="J7" s="99" t="s">
        <v>322</v>
      </c>
      <c r="K7" s="99" t="s">
        <v>1706</v>
      </c>
    </row>
    <row r="8" spans="1:12" ht="13.5" x14ac:dyDescent="0.25">
      <c r="A8" s="99" t="s">
        <v>673</v>
      </c>
      <c r="B8" s="100">
        <v>10980</v>
      </c>
      <c r="C8" s="99" t="s">
        <v>674</v>
      </c>
      <c r="D8" s="99" t="s">
        <v>675</v>
      </c>
      <c r="E8" s="99" t="s">
        <v>171</v>
      </c>
      <c r="F8" s="99" t="s">
        <v>166</v>
      </c>
      <c r="G8" s="99" t="s">
        <v>676</v>
      </c>
      <c r="H8" s="99">
        <v>1</v>
      </c>
      <c r="I8" s="99" t="s">
        <v>321</v>
      </c>
      <c r="J8" s="99" t="s">
        <v>322</v>
      </c>
      <c r="K8" s="99" t="s">
        <v>46</v>
      </c>
      <c r="L8" t="s">
        <v>341</v>
      </c>
    </row>
    <row r="9" spans="1:12" ht="13.5" x14ac:dyDescent="0.25">
      <c r="A9" s="99" t="s">
        <v>415</v>
      </c>
      <c r="B9" s="100">
        <v>181072.3</v>
      </c>
      <c r="C9" s="99" t="s">
        <v>328</v>
      </c>
      <c r="D9" s="99"/>
      <c r="E9" s="99" t="s">
        <v>329</v>
      </c>
      <c r="F9" s="99" t="s">
        <v>148</v>
      </c>
      <c r="G9" s="99" t="s">
        <v>330</v>
      </c>
      <c r="H9" s="99">
        <v>1</v>
      </c>
      <c r="I9" s="99" t="s">
        <v>321</v>
      </c>
      <c r="J9" s="99" t="s">
        <v>322</v>
      </c>
      <c r="K9" s="99" t="s">
        <v>323</v>
      </c>
      <c r="L9" t="s">
        <v>341</v>
      </c>
    </row>
    <row r="10" spans="1:12" ht="13.5" x14ac:dyDescent="0.25">
      <c r="A10" s="99" t="s">
        <v>416</v>
      </c>
      <c r="B10" s="100">
        <v>510759</v>
      </c>
      <c r="C10" s="99" t="s">
        <v>335</v>
      </c>
      <c r="D10" s="99"/>
      <c r="E10" s="99" t="s">
        <v>336</v>
      </c>
      <c r="F10" s="99" t="s">
        <v>157</v>
      </c>
      <c r="G10" s="99" t="s">
        <v>337</v>
      </c>
      <c r="H10" s="99">
        <v>1</v>
      </c>
      <c r="I10" s="99" t="s">
        <v>321</v>
      </c>
      <c r="J10" s="99" t="s">
        <v>322</v>
      </c>
      <c r="K10" s="99" t="s">
        <v>331</v>
      </c>
      <c r="L10" t="s">
        <v>341</v>
      </c>
    </row>
    <row r="11" spans="1:12" ht="13.5" x14ac:dyDescent="0.25">
      <c r="A11" s="99" t="s">
        <v>1708</v>
      </c>
      <c r="B11" s="100">
        <v>2345</v>
      </c>
      <c r="C11" s="99" t="s">
        <v>1709</v>
      </c>
      <c r="D11" s="99" t="s">
        <v>657</v>
      </c>
      <c r="E11" s="99" t="s">
        <v>1710</v>
      </c>
      <c r="F11" s="99"/>
      <c r="G11" s="99" t="s">
        <v>1711</v>
      </c>
      <c r="H11" s="99">
        <v>1</v>
      </c>
      <c r="I11" s="99" t="s">
        <v>321</v>
      </c>
      <c r="J11" s="99" t="s">
        <v>322</v>
      </c>
      <c r="K11" s="99" t="s">
        <v>939</v>
      </c>
    </row>
    <row r="12" spans="1:12" ht="13.5" x14ac:dyDescent="0.25">
      <c r="A12" s="99" t="s">
        <v>1713</v>
      </c>
      <c r="B12" s="100">
        <v>7500</v>
      </c>
      <c r="C12" s="99" t="s">
        <v>1714</v>
      </c>
      <c r="D12" s="99"/>
      <c r="E12" s="99" t="s">
        <v>1715</v>
      </c>
      <c r="F12" s="99" t="s">
        <v>157</v>
      </c>
      <c r="G12" s="99" t="s">
        <v>1716</v>
      </c>
      <c r="H12" s="99">
        <v>1</v>
      </c>
      <c r="I12" s="99" t="s">
        <v>321</v>
      </c>
      <c r="J12" s="99" t="s">
        <v>322</v>
      </c>
      <c r="K12" s="99" t="s">
        <v>939</v>
      </c>
      <c r="L12" t="s">
        <v>341</v>
      </c>
    </row>
    <row r="13" spans="1:12" ht="13.5" x14ac:dyDescent="0.25">
      <c r="A13" s="99" t="s">
        <v>417</v>
      </c>
      <c r="B13" s="100">
        <v>104763.92</v>
      </c>
      <c r="C13" s="99" t="s">
        <v>418</v>
      </c>
      <c r="D13" s="99"/>
      <c r="E13" s="99" t="s">
        <v>161</v>
      </c>
      <c r="F13" s="99" t="s">
        <v>155</v>
      </c>
      <c r="G13" s="99" t="s">
        <v>339</v>
      </c>
      <c r="H13" s="99">
        <v>1</v>
      </c>
      <c r="I13" s="99" t="s">
        <v>321</v>
      </c>
      <c r="J13" s="99" t="s">
        <v>322</v>
      </c>
      <c r="K13" s="99" t="s">
        <v>331</v>
      </c>
      <c r="L13" t="s">
        <v>341</v>
      </c>
    </row>
    <row r="14" spans="1:12" ht="13.5" x14ac:dyDescent="0.25">
      <c r="A14" s="99" t="s">
        <v>941</v>
      </c>
      <c r="B14" s="100">
        <v>177994.11</v>
      </c>
      <c r="C14" s="99" t="s">
        <v>942</v>
      </c>
      <c r="D14" s="99" t="s">
        <v>635</v>
      </c>
      <c r="E14" s="99" t="s">
        <v>196</v>
      </c>
      <c r="F14" s="99" t="s">
        <v>149</v>
      </c>
      <c r="G14" s="99" t="s">
        <v>234</v>
      </c>
      <c r="H14" s="99">
        <v>1</v>
      </c>
      <c r="I14" s="99" t="s">
        <v>321</v>
      </c>
      <c r="J14" s="99" t="s">
        <v>322</v>
      </c>
      <c r="K14" s="99" t="s">
        <v>943</v>
      </c>
    </row>
    <row r="15" spans="1:12" ht="13.5" x14ac:dyDescent="0.25">
      <c r="A15" s="99" t="s">
        <v>746</v>
      </c>
      <c r="B15" s="100">
        <v>2949.3</v>
      </c>
      <c r="C15" s="99" t="s">
        <v>747</v>
      </c>
      <c r="D15" s="99"/>
      <c r="E15" s="99" t="s">
        <v>195</v>
      </c>
      <c r="F15" s="99" t="s">
        <v>149</v>
      </c>
      <c r="G15" s="99" t="s">
        <v>233</v>
      </c>
      <c r="H15" s="99">
        <v>1</v>
      </c>
      <c r="I15" s="99" t="s">
        <v>321</v>
      </c>
      <c r="J15" s="99" t="s">
        <v>322</v>
      </c>
      <c r="K15" s="99" t="s">
        <v>784</v>
      </c>
    </row>
    <row r="16" spans="1:12" ht="13.5" x14ac:dyDescent="0.25">
      <c r="A16" s="99" t="s">
        <v>419</v>
      </c>
      <c r="B16" s="100">
        <v>3657</v>
      </c>
      <c r="C16" s="99" t="s">
        <v>332</v>
      </c>
      <c r="D16" s="99"/>
      <c r="E16" s="99" t="s">
        <v>333</v>
      </c>
      <c r="F16" s="99" t="s">
        <v>146</v>
      </c>
      <c r="G16" s="99" t="s">
        <v>334</v>
      </c>
      <c r="H16" s="99">
        <v>1</v>
      </c>
      <c r="I16" s="99" t="s">
        <v>321</v>
      </c>
      <c r="J16" s="99" t="s">
        <v>322</v>
      </c>
      <c r="K16" s="99" t="s">
        <v>331</v>
      </c>
      <c r="L16" t="s">
        <v>341</v>
      </c>
    </row>
    <row r="17" spans="1:12" ht="13.5" x14ac:dyDescent="0.25">
      <c r="A17" s="99" t="s">
        <v>984</v>
      </c>
      <c r="B17" s="100">
        <v>18934.310000000001</v>
      </c>
      <c r="C17" s="99" t="s">
        <v>1145</v>
      </c>
      <c r="D17" s="99"/>
      <c r="E17" s="99" t="s">
        <v>1146</v>
      </c>
      <c r="F17" s="99" t="s">
        <v>179</v>
      </c>
      <c r="G17" s="99" t="s">
        <v>1147</v>
      </c>
      <c r="H17" s="99">
        <v>1</v>
      </c>
      <c r="I17" s="99" t="s">
        <v>321</v>
      </c>
      <c r="J17" s="99" t="s">
        <v>322</v>
      </c>
      <c r="K17" s="99" t="s">
        <v>331</v>
      </c>
    </row>
    <row r="18" spans="1:12" ht="13.5" x14ac:dyDescent="0.25">
      <c r="A18" s="99" t="s">
        <v>1729</v>
      </c>
      <c r="B18" s="100">
        <v>9987.5</v>
      </c>
      <c r="C18" s="99" t="s">
        <v>1730</v>
      </c>
      <c r="D18" s="99" t="s">
        <v>1004</v>
      </c>
      <c r="E18" s="99" t="s">
        <v>710</v>
      </c>
      <c r="F18" s="99" t="s">
        <v>174</v>
      </c>
      <c r="G18" s="99" t="s">
        <v>1731</v>
      </c>
      <c r="H18" s="99">
        <v>1</v>
      </c>
      <c r="I18" s="99" t="s">
        <v>321</v>
      </c>
      <c r="J18" s="99" t="s">
        <v>322</v>
      </c>
      <c r="K18" s="99" t="s">
        <v>331</v>
      </c>
      <c r="L18" t="s">
        <v>341</v>
      </c>
    </row>
    <row r="19" spans="1:12" ht="13.5" x14ac:dyDescent="0.25">
      <c r="A19" s="99" t="s">
        <v>1536</v>
      </c>
      <c r="B19" s="100">
        <v>9842</v>
      </c>
      <c r="C19" s="99" t="s">
        <v>1537</v>
      </c>
      <c r="D19" s="99" t="s">
        <v>1004</v>
      </c>
      <c r="E19" s="99" t="s">
        <v>171</v>
      </c>
      <c r="F19" s="99" t="s">
        <v>166</v>
      </c>
      <c r="G19" s="99" t="s">
        <v>1538</v>
      </c>
      <c r="H19" s="99">
        <v>1</v>
      </c>
      <c r="I19" s="99" t="s">
        <v>321</v>
      </c>
      <c r="J19" s="99" t="s">
        <v>322</v>
      </c>
      <c r="K19" s="99" t="s">
        <v>1539</v>
      </c>
      <c r="L19" t="s">
        <v>341</v>
      </c>
    </row>
    <row r="20" spans="1:12" ht="13.5" x14ac:dyDescent="0.25">
      <c r="A20" s="99" t="s">
        <v>1546</v>
      </c>
      <c r="B20" s="100">
        <v>1495</v>
      </c>
      <c r="C20" s="99" t="s">
        <v>1547</v>
      </c>
      <c r="D20" s="99"/>
      <c r="E20" s="99" t="s">
        <v>1548</v>
      </c>
      <c r="F20" s="99" t="s">
        <v>148</v>
      </c>
      <c r="G20" s="99" t="s">
        <v>1549</v>
      </c>
      <c r="H20" s="99">
        <v>1</v>
      </c>
      <c r="I20" s="99" t="s">
        <v>321</v>
      </c>
      <c r="J20" s="99" t="s">
        <v>322</v>
      </c>
      <c r="K20" s="99" t="s">
        <v>1550</v>
      </c>
    </row>
    <row r="21" spans="1:12" ht="13.5" x14ac:dyDescent="0.25">
      <c r="A21" s="99" t="s">
        <v>1552</v>
      </c>
      <c r="B21" s="100">
        <v>16500</v>
      </c>
      <c r="C21" s="99" t="s">
        <v>1553</v>
      </c>
      <c r="D21" s="99"/>
      <c r="E21" s="99" t="s">
        <v>1554</v>
      </c>
      <c r="F21" s="99" t="s">
        <v>168</v>
      </c>
      <c r="G21" s="99" t="s">
        <v>1555</v>
      </c>
      <c r="H21" s="99">
        <v>1</v>
      </c>
      <c r="I21" s="99" t="s">
        <v>321</v>
      </c>
      <c r="J21" s="99" t="s">
        <v>322</v>
      </c>
      <c r="K21" s="99" t="s">
        <v>1129</v>
      </c>
      <c r="L21" t="s">
        <v>341</v>
      </c>
    </row>
    <row r="22" spans="1:12" ht="13.5" x14ac:dyDescent="0.25">
      <c r="A22" s="99" t="s">
        <v>1150</v>
      </c>
      <c r="B22" s="100">
        <v>8872.5</v>
      </c>
      <c r="C22" s="99" t="s">
        <v>1151</v>
      </c>
      <c r="D22" s="99"/>
      <c r="E22" s="99" t="s">
        <v>1152</v>
      </c>
      <c r="F22" s="99" t="s">
        <v>146</v>
      </c>
      <c r="G22" s="99" t="s">
        <v>1153</v>
      </c>
      <c r="H22" s="99">
        <v>1</v>
      </c>
      <c r="I22" s="99" t="s">
        <v>321</v>
      </c>
      <c r="J22" s="99" t="s">
        <v>322</v>
      </c>
      <c r="K22" s="99" t="s">
        <v>331</v>
      </c>
      <c r="L22" t="s">
        <v>341</v>
      </c>
    </row>
    <row r="23" spans="1:12" ht="13.5" x14ac:dyDescent="0.25">
      <c r="A23" s="99" t="s">
        <v>422</v>
      </c>
      <c r="B23" s="100">
        <v>77595</v>
      </c>
      <c r="C23" s="99" t="s">
        <v>423</v>
      </c>
      <c r="D23" s="99"/>
      <c r="E23" s="99" t="s">
        <v>176</v>
      </c>
      <c r="F23" s="99" t="s">
        <v>148</v>
      </c>
      <c r="G23" s="99" t="s">
        <v>424</v>
      </c>
      <c r="H23" s="99">
        <v>1</v>
      </c>
      <c r="I23" s="99" t="s">
        <v>321</v>
      </c>
      <c r="J23" s="99" t="s">
        <v>322</v>
      </c>
      <c r="K23" s="99" t="s">
        <v>425</v>
      </c>
    </row>
    <row r="24" spans="1:12" ht="13.5" x14ac:dyDescent="0.25">
      <c r="A24" s="42" t="s">
        <v>341</v>
      </c>
      <c r="B24" s="100"/>
      <c r="C24" s="99"/>
      <c r="D24" s="99"/>
      <c r="E24" s="99"/>
      <c r="F24" s="99"/>
      <c r="G24" s="99"/>
      <c r="H24" s="99"/>
      <c r="I24" s="99"/>
      <c r="J24" s="99"/>
      <c r="K24" s="99"/>
    </row>
    <row r="25" spans="1:12" ht="13.5" x14ac:dyDescent="0.25">
      <c r="A25" s="99" t="s">
        <v>1041</v>
      </c>
      <c r="B25" s="100">
        <v>86992.03</v>
      </c>
      <c r="C25" s="99" t="s">
        <v>1042</v>
      </c>
      <c r="D25" s="99"/>
      <c r="E25" s="99" t="s">
        <v>164</v>
      </c>
      <c r="F25" s="99" t="s">
        <v>153</v>
      </c>
      <c r="G25" s="99" t="s">
        <v>1043</v>
      </c>
      <c r="H25" s="99">
        <v>2</v>
      </c>
      <c r="I25" s="99" t="s">
        <v>321</v>
      </c>
      <c r="J25" s="99" t="s">
        <v>342</v>
      </c>
      <c r="K25" s="99" t="s">
        <v>343</v>
      </c>
    </row>
    <row r="26" spans="1:12" ht="13.5" x14ac:dyDescent="0.25">
      <c r="A26" s="99" t="s">
        <v>1733</v>
      </c>
      <c r="B26" s="100">
        <v>157.9</v>
      </c>
      <c r="C26" s="99" t="s">
        <v>1734</v>
      </c>
      <c r="D26" s="99"/>
      <c r="E26" s="99" t="s">
        <v>1735</v>
      </c>
      <c r="F26" s="99" t="s">
        <v>166</v>
      </c>
      <c r="G26" s="99" t="s">
        <v>1736</v>
      </c>
      <c r="H26" s="99">
        <v>2</v>
      </c>
      <c r="I26" s="99" t="s">
        <v>321</v>
      </c>
      <c r="J26" s="99" t="s">
        <v>342</v>
      </c>
      <c r="K26" s="99" t="s">
        <v>351</v>
      </c>
      <c r="L26" t="s">
        <v>377</v>
      </c>
    </row>
    <row r="27" spans="1:12" ht="13.5" x14ac:dyDescent="0.25">
      <c r="A27" s="99" t="s">
        <v>1157</v>
      </c>
      <c r="B27" s="100">
        <v>51409</v>
      </c>
      <c r="C27" s="99" t="s">
        <v>426</v>
      </c>
      <c r="D27" s="99"/>
      <c r="E27" s="99" t="s">
        <v>427</v>
      </c>
      <c r="F27" s="99" t="s">
        <v>187</v>
      </c>
      <c r="G27" s="99" t="s">
        <v>428</v>
      </c>
      <c r="H27" s="99">
        <v>2</v>
      </c>
      <c r="I27" s="99" t="s">
        <v>321</v>
      </c>
      <c r="J27" s="99" t="s">
        <v>342</v>
      </c>
      <c r="K27" s="99" t="s">
        <v>343</v>
      </c>
      <c r="L27" t="s">
        <v>377</v>
      </c>
    </row>
    <row r="28" spans="1:12" ht="13.5" x14ac:dyDescent="0.25">
      <c r="A28" s="99" t="s">
        <v>1159</v>
      </c>
      <c r="B28" s="100">
        <v>169230.83</v>
      </c>
      <c r="C28" s="99" t="s">
        <v>344</v>
      </c>
      <c r="D28" s="99"/>
      <c r="E28" s="99" t="s">
        <v>169</v>
      </c>
      <c r="F28" s="99" t="s">
        <v>170</v>
      </c>
      <c r="G28" s="99" t="s">
        <v>345</v>
      </c>
      <c r="H28" s="99">
        <v>2</v>
      </c>
      <c r="I28" s="99" t="s">
        <v>321</v>
      </c>
      <c r="J28" s="99" t="s">
        <v>342</v>
      </c>
      <c r="K28" s="99" t="s">
        <v>343</v>
      </c>
      <c r="L28" t="s">
        <v>377</v>
      </c>
    </row>
    <row r="29" spans="1:12" ht="13.5" x14ac:dyDescent="0.25">
      <c r="A29" s="99" t="s">
        <v>429</v>
      </c>
      <c r="B29" s="100">
        <v>5083.0199999999995</v>
      </c>
      <c r="C29" s="99" t="s">
        <v>1161</v>
      </c>
      <c r="D29" s="99"/>
      <c r="E29" s="99" t="s">
        <v>370</v>
      </c>
      <c r="F29" s="99" t="s">
        <v>146</v>
      </c>
      <c r="G29" s="99" t="s">
        <v>371</v>
      </c>
      <c r="H29" s="99">
        <v>2</v>
      </c>
      <c r="I29" s="99" t="s">
        <v>321</v>
      </c>
      <c r="J29" s="99" t="s">
        <v>342</v>
      </c>
      <c r="K29" s="99" t="s">
        <v>550</v>
      </c>
      <c r="L29" t="s">
        <v>377</v>
      </c>
    </row>
    <row r="30" spans="1:12" ht="13.5" x14ac:dyDescent="0.25">
      <c r="A30" s="99" t="s">
        <v>748</v>
      </c>
      <c r="B30" s="100">
        <v>4510.6899999999996</v>
      </c>
      <c r="C30" s="99" t="s">
        <v>749</v>
      </c>
      <c r="D30" s="99"/>
      <c r="E30" s="99" t="s">
        <v>750</v>
      </c>
      <c r="F30" s="99" t="s">
        <v>149</v>
      </c>
      <c r="G30" s="99" t="s">
        <v>751</v>
      </c>
      <c r="H30" s="99">
        <v>2</v>
      </c>
      <c r="I30" s="99" t="s">
        <v>321</v>
      </c>
      <c r="J30" s="99" t="s">
        <v>342</v>
      </c>
      <c r="K30" s="99" t="s">
        <v>752</v>
      </c>
      <c r="L30" t="s">
        <v>377</v>
      </c>
    </row>
    <row r="31" spans="1:12" ht="13.5" x14ac:dyDescent="0.25">
      <c r="A31" s="99" t="s">
        <v>1044</v>
      </c>
      <c r="B31" s="100">
        <v>58304.750000000007</v>
      </c>
      <c r="C31" s="99" t="s">
        <v>1045</v>
      </c>
      <c r="D31" s="99"/>
      <c r="E31" s="99" t="s">
        <v>1046</v>
      </c>
      <c r="F31" s="99" t="s">
        <v>155</v>
      </c>
      <c r="G31" s="99" t="s">
        <v>1047</v>
      </c>
      <c r="H31" s="99">
        <v>2</v>
      </c>
      <c r="I31" s="99" t="s">
        <v>321</v>
      </c>
      <c r="J31" s="99" t="s">
        <v>342</v>
      </c>
      <c r="K31" s="99" t="s">
        <v>1048</v>
      </c>
      <c r="L31" t="s">
        <v>377</v>
      </c>
    </row>
    <row r="32" spans="1:12" ht="13.5" x14ac:dyDescent="0.25">
      <c r="A32" s="99" t="s">
        <v>1745</v>
      </c>
      <c r="B32" s="100">
        <v>6900</v>
      </c>
      <c r="C32" s="99" t="s">
        <v>1746</v>
      </c>
      <c r="D32" s="99"/>
      <c r="E32" s="99" t="s">
        <v>1747</v>
      </c>
      <c r="F32" s="99" t="s">
        <v>172</v>
      </c>
      <c r="G32" s="99" t="s">
        <v>1748</v>
      </c>
      <c r="H32" s="99">
        <v>2</v>
      </c>
      <c r="I32" s="99" t="s">
        <v>321</v>
      </c>
      <c r="J32" s="99" t="s">
        <v>342</v>
      </c>
      <c r="K32" s="99" t="s">
        <v>1749</v>
      </c>
    </row>
    <row r="33" spans="1:12" ht="13.5" x14ac:dyDescent="0.25">
      <c r="A33" s="99" t="s">
        <v>430</v>
      </c>
      <c r="B33" s="100">
        <v>5781.0500000000011</v>
      </c>
      <c r="C33" s="99" t="s">
        <v>374</v>
      </c>
      <c r="D33" s="99"/>
      <c r="E33" s="99" t="s">
        <v>375</v>
      </c>
      <c r="F33" s="99" t="s">
        <v>165</v>
      </c>
      <c r="G33" s="99" t="s">
        <v>376</v>
      </c>
      <c r="H33" s="99">
        <v>2</v>
      </c>
      <c r="I33" s="99" t="s">
        <v>321</v>
      </c>
      <c r="J33" s="99" t="s">
        <v>342</v>
      </c>
      <c r="K33" s="99" t="s">
        <v>373</v>
      </c>
      <c r="L33" t="s">
        <v>377</v>
      </c>
    </row>
    <row r="34" spans="1:12" ht="13.5" x14ac:dyDescent="0.25">
      <c r="A34" s="99" t="s">
        <v>431</v>
      </c>
      <c r="B34" s="100">
        <v>3315</v>
      </c>
      <c r="C34" s="99" t="s">
        <v>753</v>
      </c>
      <c r="D34" s="99" t="s">
        <v>754</v>
      </c>
      <c r="E34" s="99" t="s">
        <v>365</v>
      </c>
      <c r="F34" s="99" t="s">
        <v>174</v>
      </c>
      <c r="G34" s="99" t="s">
        <v>366</v>
      </c>
      <c r="H34" s="99">
        <v>2</v>
      </c>
      <c r="I34" s="99" t="s">
        <v>321</v>
      </c>
      <c r="J34" s="99" t="s">
        <v>342</v>
      </c>
      <c r="K34" s="99" t="s">
        <v>364</v>
      </c>
      <c r="L34" t="s">
        <v>377</v>
      </c>
    </row>
    <row r="35" spans="1:12" ht="13.5" x14ac:dyDescent="0.25">
      <c r="A35" s="99" t="s">
        <v>1751</v>
      </c>
      <c r="B35" s="100">
        <v>101.41</v>
      </c>
      <c r="C35" s="99" t="s">
        <v>1752</v>
      </c>
      <c r="D35" s="99"/>
      <c r="E35" s="99" t="s">
        <v>1575</v>
      </c>
      <c r="F35" s="99" t="s">
        <v>350</v>
      </c>
      <c r="G35" s="99" t="s">
        <v>1753</v>
      </c>
      <c r="H35" s="99">
        <v>2</v>
      </c>
      <c r="I35" s="99" t="s">
        <v>321</v>
      </c>
      <c r="J35" s="99" t="s">
        <v>342</v>
      </c>
      <c r="K35" s="99" t="s">
        <v>1754</v>
      </c>
    </row>
    <row r="36" spans="1:12" ht="13.5" x14ac:dyDescent="0.25">
      <c r="A36" s="99" t="s">
        <v>1756</v>
      </c>
      <c r="B36" s="100">
        <v>15834.7</v>
      </c>
      <c r="C36" s="99" t="s">
        <v>1757</v>
      </c>
      <c r="D36" s="99"/>
      <c r="E36" s="99" t="s">
        <v>1758</v>
      </c>
      <c r="F36" s="99" t="s">
        <v>185</v>
      </c>
      <c r="G36" s="99" t="s">
        <v>1759</v>
      </c>
      <c r="H36" s="99">
        <v>2</v>
      </c>
      <c r="I36" s="99" t="s">
        <v>321</v>
      </c>
      <c r="J36" s="99" t="s">
        <v>342</v>
      </c>
      <c r="K36" s="99" t="s">
        <v>1760</v>
      </c>
      <c r="L36" t="s">
        <v>377</v>
      </c>
    </row>
    <row r="37" spans="1:12" ht="13.5" x14ac:dyDescent="0.25">
      <c r="A37" s="99" t="s">
        <v>1762</v>
      </c>
      <c r="B37" s="100">
        <v>2983.5699999999997</v>
      </c>
      <c r="C37" s="99" t="s">
        <v>1763</v>
      </c>
      <c r="D37" s="99"/>
      <c r="E37" s="99" t="s">
        <v>1764</v>
      </c>
      <c r="F37" s="99" t="s">
        <v>149</v>
      </c>
      <c r="G37" s="99" t="s">
        <v>1765</v>
      </c>
      <c r="H37" s="99">
        <v>2</v>
      </c>
      <c r="I37" s="99" t="s">
        <v>321</v>
      </c>
      <c r="J37" s="99" t="s">
        <v>342</v>
      </c>
      <c r="K37" s="99" t="s">
        <v>1766</v>
      </c>
      <c r="L37" t="s">
        <v>377</v>
      </c>
    </row>
    <row r="38" spans="1:12" ht="13.5" x14ac:dyDescent="0.25">
      <c r="A38" s="99" t="s">
        <v>432</v>
      </c>
      <c r="B38" s="100">
        <v>28482.42</v>
      </c>
      <c r="C38" s="99" t="s">
        <v>755</v>
      </c>
      <c r="D38" s="99"/>
      <c r="E38" s="99" t="s">
        <v>285</v>
      </c>
      <c r="F38" s="99" t="s">
        <v>286</v>
      </c>
      <c r="G38" s="99" t="s">
        <v>756</v>
      </c>
      <c r="H38" s="99">
        <v>2</v>
      </c>
      <c r="I38" s="99" t="s">
        <v>321</v>
      </c>
      <c r="J38" s="99" t="s">
        <v>342</v>
      </c>
      <c r="K38" s="99" t="s">
        <v>359</v>
      </c>
      <c r="L38" t="s">
        <v>377</v>
      </c>
    </row>
    <row r="39" spans="1:12" ht="13.5" x14ac:dyDescent="0.25">
      <c r="A39" s="99" t="s">
        <v>1049</v>
      </c>
      <c r="B39" s="100">
        <v>35311.770000000004</v>
      </c>
      <c r="C39" s="99" t="s">
        <v>757</v>
      </c>
      <c r="D39" s="99"/>
      <c r="E39" s="99" t="s">
        <v>154</v>
      </c>
      <c r="F39" s="99" t="s">
        <v>149</v>
      </c>
      <c r="G39" s="99" t="s">
        <v>758</v>
      </c>
      <c r="H39" s="99">
        <v>2</v>
      </c>
      <c r="I39" s="99" t="s">
        <v>321</v>
      </c>
      <c r="J39" s="99" t="s">
        <v>342</v>
      </c>
      <c r="K39" s="99" t="s">
        <v>354</v>
      </c>
      <c r="L39" t="s">
        <v>377</v>
      </c>
    </row>
    <row r="40" spans="1:12" ht="13.5" x14ac:dyDescent="0.25">
      <c r="A40" s="99" t="s">
        <v>1169</v>
      </c>
      <c r="B40" s="100">
        <v>3248.49</v>
      </c>
      <c r="C40" s="99" t="s">
        <v>551</v>
      </c>
      <c r="D40" s="99"/>
      <c r="E40" s="99" t="s">
        <v>197</v>
      </c>
      <c r="F40" s="99" t="s">
        <v>149</v>
      </c>
      <c r="G40" s="99" t="s">
        <v>235</v>
      </c>
      <c r="H40" s="99">
        <v>2</v>
      </c>
      <c r="I40" s="99" t="s">
        <v>321</v>
      </c>
      <c r="J40" s="99" t="s">
        <v>342</v>
      </c>
      <c r="K40" s="99" t="s">
        <v>347</v>
      </c>
      <c r="L40" t="s">
        <v>377</v>
      </c>
    </row>
    <row r="41" spans="1:12" ht="13.5" x14ac:dyDescent="0.25">
      <c r="A41" s="99" t="s">
        <v>1773</v>
      </c>
      <c r="B41" s="100">
        <v>478.28000000000003</v>
      </c>
      <c r="C41" s="99" t="s">
        <v>1774</v>
      </c>
      <c r="D41" s="99" t="s">
        <v>1775</v>
      </c>
      <c r="E41" s="99" t="s">
        <v>1776</v>
      </c>
      <c r="F41" s="99" t="s">
        <v>156</v>
      </c>
      <c r="G41" s="99" t="s">
        <v>1777</v>
      </c>
      <c r="H41" s="99">
        <v>2</v>
      </c>
      <c r="I41" s="99" t="s">
        <v>321</v>
      </c>
      <c r="J41" s="99" t="s">
        <v>342</v>
      </c>
      <c r="K41" s="99" t="s">
        <v>351</v>
      </c>
    </row>
    <row r="42" spans="1:12" ht="13.5" x14ac:dyDescent="0.25">
      <c r="A42" s="99" t="s">
        <v>1779</v>
      </c>
      <c r="B42" s="100">
        <v>5423.6</v>
      </c>
      <c r="C42" s="99" t="s">
        <v>1780</v>
      </c>
      <c r="D42" s="99"/>
      <c r="E42" s="99" t="s">
        <v>317</v>
      </c>
      <c r="F42" s="99" t="s">
        <v>1</v>
      </c>
      <c r="G42" s="99" t="s">
        <v>1781</v>
      </c>
      <c r="H42" s="99">
        <v>2</v>
      </c>
      <c r="I42" s="99" t="s">
        <v>321</v>
      </c>
      <c r="J42" s="99" t="s">
        <v>342</v>
      </c>
      <c r="K42" s="99" t="s">
        <v>351</v>
      </c>
      <c r="L42" t="s">
        <v>377</v>
      </c>
    </row>
    <row r="43" spans="1:12" ht="13.5" x14ac:dyDescent="0.25">
      <c r="A43" s="99" t="s">
        <v>1055</v>
      </c>
      <c r="B43" s="100">
        <v>1555.6</v>
      </c>
      <c r="C43" s="99" t="s">
        <v>1056</v>
      </c>
      <c r="D43" s="99"/>
      <c r="E43" s="99" t="s">
        <v>1057</v>
      </c>
      <c r="F43" s="99" t="s">
        <v>177</v>
      </c>
      <c r="G43" s="99" t="s">
        <v>1058</v>
      </c>
      <c r="H43" s="99">
        <v>2</v>
      </c>
      <c r="I43" s="99" t="s">
        <v>321</v>
      </c>
      <c r="J43" s="99" t="s">
        <v>342</v>
      </c>
      <c r="K43" s="99" t="s">
        <v>1172</v>
      </c>
    </row>
    <row r="44" spans="1:12" ht="13.5" x14ac:dyDescent="0.25">
      <c r="A44" s="99" t="s">
        <v>759</v>
      </c>
      <c r="B44" s="100">
        <v>2000</v>
      </c>
      <c r="C44" s="99" t="s">
        <v>355</v>
      </c>
      <c r="D44" s="99"/>
      <c r="E44" s="99" t="s">
        <v>356</v>
      </c>
      <c r="F44" s="99" t="s">
        <v>149</v>
      </c>
      <c r="G44" s="99" t="s">
        <v>357</v>
      </c>
      <c r="H44" s="99">
        <v>2</v>
      </c>
      <c r="I44" s="99" t="s">
        <v>321</v>
      </c>
      <c r="J44" s="99" t="s">
        <v>342</v>
      </c>
      <c r="K44" s="99" t="s">
        <v>358</v>
      </c>
      <c r="L44" t="s">
        <v>377</v>
      </c>
    </row>
    <row r="45" spans="1:12" ht="13.5" x14ac:dyDescent="0.25">
      <c r="A45" s="99" t="s">
        <v>1783</v>
      </c>
      <c r="B45" s="100">
        <v>2218.87</v>
      </c>
      <c r="C45" s="99" t="s">
        <v>1784</v>
      </c>
      <c r="D45" s="99"/>
      <c r="E45" s="99" t="s">
        <v>375</v>
      </c>
      <c r="F45" s="99" t="s">
        <v>156</v>
      </c>
      <c r="G45" s="99" t="s">
        <v>1128</v>
      </c>
      <c r="H45" s="99">
        <v>2</v>
      </c>
      <c r="I45" s="99" t="s">
        <v>321</v>
      </c>
      <c r="J45" s="99" t="s">
        <v>342</v>
      </c>
      <c r="K45" s="99" t="s">
        <v>351</v>
      </c>
      <c r="L45" t="s">
        <v>377</v>
      </c>
    </row>
    <row r="46" spans="1:12" ht="13.5" x14ac:dyDescent="0.25">
      <c r="A46" s="99" t="s">
        <v>433</v>
      </c>
      <c r="B46" s="100">
        <v>3536.36</v>
      </c>
      <c r="C46" s="99" t="s">
        <v>352</v>
      </c>
      <c r="D46" s="99"/>
      <c r="E46" s="99" t="s">
        <v>348</v>
      </c>
      <c r="F46" s="99" t="s">
        <v>179</v>
      </c>
      <c r="G46" s="99" t="s">
        <v>353</v>
      </c>
      <c r="H46" s="99">
        <v>2</v>
      </c>
      <c r="I46" s="99" t="s">
        <v>321</v>
      </c>
      <c r="J46" s="99" t="s">
        <v>342</v>
      </c>
      <c r="K46" s="99" t="s">
        <v>351</v>
      </c>
      <c r="L46" t="s">
        <v>377</v>
      </c>
    </row>
    <row r="47" spans="1:12" ht="13.5" x14ac:dyDescent="0.25">
      <c r="A47" s="99" t="s">
        <v>434</v>
      </c>
      <c r="B47" s="100">
        <v>13530.5</v>
      </c>
      <c r="C47" s="99" t="s">
        <v>346</v>
      </c>
      <c r="D47" s="99"/>
      <c r="E47" s="99" t="s">
        <v>163</v>
      </c>
      <c r="F47" s="99" t="s">
        <v>149</v>
      </c>
      <c r="G47" s="99" t="s">
        <v>219</v>
      </c>
      <c r="H47" s="99">
        <v>2</v>
      </c>
      <c r="I47" s="99" t="s">
        <v>321</v>
      </c>
      <c r="J47" s="99" t="s">
        <v>342</v>
      </c>
      <c r="K47" s="99" t="s">
        <v>347</v>
      </c>
      <c r="L47" t="s">
        <v>377</v>
      </c>
    </row>
    <row r="48" spans="1:12" ht="13.5" x14ac:dyDescent="0.25">
      <c r="A48" s="99" t="s">
        <v>436</v>
      </c>
      <c r="B48" s="100">
        <v>11034.01</v>
      </c>
      <c r="C48" s="99" t="s">
        <v>437</v>
      </c>
      <c r="D48" s="99"/>
      <c r="E48" s="99" t="s">
        <v>171</v>
      </c>
      <c r="F48" s="99" t="s">
        <v>166</v>
      </c>
      <c r="G48" s="99" t="s">
        <v>363</v>
      </c>
      <c r="H48" s="99">
        <v>2</v>
      </c>
      <c r="I48" s="99" t="s">
        <v>321</v>
      </c>
      <c r="J48" s="99" t="s">
        <v>342</v>
      </c>
      <c r="K48" s="99" t="s">
        <v>362</v>
      </c>
      <c r="L48" t="s">
        <v>377</v>
      </c>
    </row>
    <row r="49" spans="1:12" ht="13.5" x14ac:dyDescent="0.25">
      <c r="A49" s="99" t="s">
        <v>1179</v>
      </c>
      <c r="B49" s="100">
        <v>111940</v>
      </c>
      <c r="C49" s="99" t="s">
        <v>1180</v>
      </c>
      <c r="D49" s="99"/>
      <c r="E49" s="99" t="s">
        <v>169</v>
      </c>
      <c r="F49" s="99" t="s">
        <v>170</v>
      </c>
      <c r="G49" s="99" t="s">
        <v>1181</v>
      </c>
      <c r="H49" s="99">
        <v>2</v>
      </c>
      <c r="I49" s="99" t="s">
        <v>321</v>
      </c>
      <c r="J49" s="99" t="s">
        <v>342</v>
      </c>
      <c r="K49" s="99" t="s">
        <v>1182</v>
      </c>
      <c r="L49" t="s">
        <v>377</v>
      </c>
    </row>
    <row r="50" spans="1:12" ht="13.5" x14ac:dyDescent="0.25">
      <c r="A50" s="99" t="s">
        <v>1060</v>
      </c>
      <c r="B50" s="100">
        <v>23668.41</v>
      </c>
      <c r="C50" s="99" t="s">
        <v>1061</v>
      </c>
      <c r="D50" s="99" t="s">
        <v>367</v>
      </c>
      <c r="E50" s="99" t="s">
        <v>368</v>
      </c>
      <c r="F50" s="99" t="s">
        <v>173</v>
      </c>
      <c r="G50" s="99" t="s">
        <v>369</v>
      </c>
      <c r="H50" s="99">
        <v>2</v>
      </c>
      <c r="I50" s="99" t="s">
        <v>321</v>
      </c>
      <c r="J50" s="99" t="s">
        <v>342</v>
      </c>
      <c r="K50" s="99" t="s">
        <v>550</v>
      </c>
    </row>
    <row r="51" spans="1:12" ht="13.5" x14ac:dyDescent="0.25">
      <c r="A51" s="99" t="s">
        <v>1792</v>
      </c>
      <c r="B51" s="100">
        <v>637.5</v>
      </c>
      <c r="C51" s="99" t="s">
        <v>1793</v>
      </c>
      <c r="D51" s="99"/>
      <c r="E51" s="99" t="s">
        <v>1794</v>
      </c>
      <c r="F51" s="99" t="s">
        <v>1795</v>
      </c>
      <c r="G51" s="99" t="s">
        <v>1796</v>
      </c>
      <c r="H51" s="99">
        <v>2</v>
      </c>
      <c r="I51" s="99" t="s">
        <v>321</v>
      </c>
      <c r="J51" s="99" t="s">
        <v>342</v>
      </c>
      <c r="K51" s="99" t="s">
        <v>1797</v>
      </c>
    </row>
    <row r="52" spans="1:12" ht="13.5" x14ac:dyDescent="0.25">
      <c r="A52" s="99" t="s">
        <v>446</v>
      </c>
      <c r="B52" s="100">
        <v>1041072.9299999999</v>
      </c>
      <c r="C52" s="99" t="s">
        <v>447</v>
      </c>
      <c r="D52" s="99"/>
      <c r="E52" s="99" t="s">
        <v>158</v>
      </c>
      <c r="F52" s="99" t="s">
        <v>149</v>
      </c>
      <c r="G52" s="99" t="s">
        <v>380</v>
      </c>
      <c r="H52" s="99">
        <v>2</v>
      </c>
      <c r="I52" s="99" t="s">
        <v>321</v>
      </c>
      <c r="J52" s="99" t="s">
        <v>342</v>
      </c>
      <c r="K52" s="99" t="s">
        <v>351</v>
      </c>
      <c r="L52" t="s">
        <v>377</v>
      </c>
    </row>
    <row r="53" spans="1:12" ht="13.5" x14ac:dyDescent="0.25">
      <c r="A53" s="99" t="s">
        <v>1186</v>
      </c>
      <c r="B53" s="100">
        <v>5422.4000000000005</v>
      </c>
      <c r="C53" s="99" t="s">
        <v>1187</v>
      </c>
      <c r="D53" s="99"/>
      <c r="E53" s="99" t="s">
        <v>161</v>
      </c>
      <c r="F53" s="99" t="s">
        <v>155</v>
      </c>
      <c r="G53" s="99" t="s">
        <v>1188</v>
      </c>
      <c r="H53" s="99">
        <v>2</v>
      </c>
      <c r="I53" s="99" t="s">
        <v>321</v>
      </c>
      <c r="J53" s="99" t="s">
        <v>342</v>
      </c>
      <c r="K53" s="99" t="s">
        <v>1189</v>
      </c>
    </row>
    <row r="54" spans="1:12" ht="13.5" x14ac:dyDescent="0.25">
      <c r="A54" s="99" t="s">
        <v>1809</v>
      </c>
      <c r="B54" s="100">
        <v>1191.48</v>
      </c>
      <c r="C54" s="99" t="s">
        <v>1810</v>
      </c>
      <c r="D54" s="99"/>
      <c r="E54" s="99" t="s">
        <v>57</v>
      </c>
      <c r="F54" s="99" t="s">
        <v>174</v>
      </c>
      <c r="G54" s="99" t="s">
        <v>1811</v>
      </c>
      <c r="H54" s="99">
        <v>2</v>
      </c>
      <c r="I54" s="99" t="s">
        <v>321</v>
      </c>
      <c r="J54" s="99" t="s">
        <v>342</v>
      </c>
      <c r="K54" s="99" t="s">
        <v>351</v>
      </c>
    </row>
    <row r="55" spans="1:12" ht="13.5" x14ac:dyDescent="0.25">
      <c r="A55" s="99" t="s">
        <v>1191</v>
      </c>
      <c r="B55" s="100">
        <v>1021.35</v>
      </c>
      <c r="C55" s="99" t="s">
        <v>1192</v>
      </c>
      <c r="D55" s="99"/>
      <c r="E55" s="99" t="s">
        <v>1193</v>
      </c>
      <c r="F55" s="99" t="s">
        <v>184</v>
      </c>
      <c r="G55" s="99" t="s">
        <v>1194</v>
      </c>
      <c r="H55" s="99">
        <v>2</v>
      </c>
      <c r="I55" s="99" t="s">
        <v>321</v>
      </c>
      <c r="J55" s="99" t="s">
        <v>342</v>
      </c>
      <c r="K55" s="99" t="s">
        <v>1172</v>
      </c>
      <c r="L55" t="s">
        <v>377</v>
      </c>
    </row>
    <row r="56" spans="1:12" ht="13.5" x14ac:dyDescent="0.25">
      <c r="A56" s="99" t="s">
        <v>1813</v>
      </c>
      <c r="B56" s="100">
        <v>394.88</v>
      </c>
      <c r="C56" s="99" t="s">
        <v>1814</v>
      </c>
      <c r="D56" s="99"/>
      <c r="E56" s="99" t="s">
        <v>1815</v>
      </c>
      <c r="F56" s="99" t="s">
        <v>168</v>
      </c>
      <c r="G56" s="99" t="s">
        <v>1816</v>
      </c>
      <c r="H56" s="99">
        <v>2</v>
      </c>
      <c r="I56" s="99" t="s">
        <v>321</v>
      </c>
      <c r="J56" s="99" t="s">
        <v>342</v>
      </c>
      <c r="K56" s="99" t="s">
        <v>1817</v>
      </c>
      <c r="L56" t="s">
        <v>377</v>
      </c>
    </row>
    <row r="57" spans="1:12" ht="13.5" x14ac:dyDescent="0.25">
      <c r="A57" s="99" t="s">
        <v>552</v>
      </c>
      <c r="B57" s="100">
        <v>7081.81</v>
      </c>
      <c r="C57" s="99" t="s">
        <v>553</v>
      </c>
      <c r="D57" s="99"/>
      <c r="E57" s="99" t="s">
        <v>163</v>
      </c>
      <c r="F57" s="99" t="s">
        <v>149</v>
      </c>
      <c r="G57" s="99" t="s">
        <v>218</v>
      </c>
      <c r="H57" s="99">
        <v>2</v>
      </c>
      <c r="I57" s="99" t="s">
        <v>321</v>
      </c>
      <c r="J57" s="99" t="s">
        <v>342</v>
      </c>
      <c r="K57" s="99" t="s">
        <v>569</v>
      </c>
    </row>
    <row r="58" spans="1:12" ht="13.5" x14ac:dyDescent="0.25">
      <c r="A58" s="99" t="s">
        <v>438</v>
      </c>
      <c r="B58" s="100">
        <v>350075.01</v>
      </c>
      <c r="C58" s="99" t="s">
        <v>1063</v>
      </c>
      <c r="D58" s="99"/>
      <c r="E58" s="99" t="s">
        <v>191</v>
      </c>
      <c r="F58" s="99" t="s">
        <v>149</v>
      </c>
      <c r="G58" s="99" t="s">
        <v>230</v>
      </c>
      <c r="H58" s="99">
        <v>2</v>
      </c>
      <c r="I58" s="99" t="s">
        <v>321</v>
      </c>
      <c r="J58" s="99" t="s">
        <v>342</v>
      </c>
      <c r="K58" s="99" t="s">
        <v>343</v>
      </c>
    </row>
    <row r="59" spans="1:12" ht="13.5" x14ac:dyDescent="0.25">
      <c r="A59" s="99" t="s">
        <v>1064</v>
      </c>
      <c r="B59" s="100">
        <v>54.24</v>
      </c>
      <c r="C59" s="99" t="s">
        <v>1065</v>
      </c>
      <c r="D59" s="99" t="s">
        <v>1066</v>
      </c>
      <c r="E59" s="99" t="s">
        <v>1024</v>
      </c>
      <c r="F59" s="99" t="s">
        <v>149</v>
      </c>
      <c r="G59" s="99" t="s">
        <v>626</v>
      </c>
      <c r="H59" s="99">
        <v>2</v>
      </c>
      <c r="I59" s="99" t="s">
        <v>321</v>
      </c>
      <c r="J59" s="99" t="s">
        <v>342</v>
      </c>
      <c r="K59" s="99" t="s">
        <v>351</v>
      </c>
    </row>
    <row r="60" spans="1:12" ht="13.5" x14ac:dyDescent="0.25">
      <c r="A60" s="99" t="s">
        <v>1819</v>
      </c>
      <c r="B60" s="100">
        <v>35784.829999999994</v>
      </c>
      <c r="C60" s="99" t="s">
        <v>1820</v>
      </c>
      <c r="D60" s="99"/>
      <c r="E60" s="99" t="s">
        <v>1821</v>
      </c>
      <c r="F60" s="99" t="s">
        <v>168</v>
      </c>
      <c r="G60" s="99" t="s">
        <v>1822</v>
      </c>
      <c r="H60" s="99">
        <v>2</v>
      </c>
      <c r="I60" s="99" t="s">
        <v>321</v>
      </c>
      <c r="J60" s="99" t="s">
        <v>342</v>
      </c>
      <c r="K60" s="99" t="s">
        <v>1823</v>
      </c>
    </row>
    <row r="61" spans="1:12" ht="13.5" x14ac:dyDescent="0.25">
      <c r="A61" s="42" t="s">
        <v>377</v>
      </c>
      <c r="B61" s="100"/>
      <c r="C61" s="99"/>
      <c r="D61" s="99"/>
      <c r="E61" s="99"/>
      <c r="F61" s="99"/>
      <c r="G61" s="99"/>
      <c r="H61" s="99"/>
      <c r="I61" s="99"/>
      <c r="J61" s="99"/>
      <c r="K61" s="99"/>
    </row>
    <row r="62" spans="1:12" ht="13.5" x14ac:dyDescent="0.25">
      <c r="A62" s="99" t="s">
        <v>439</v>
      </c>
      <c r="B62" s="100">
        <v>42637.74</v>
      </c>
      <c r="C62" s="99" t="s">
        <v>440</v>
      </c>
      <c r="D62" s="99"/>
      <c r="E62" s="99" t="s">
        <v>164</v>
      </c>
      <c r="F62" s="99" t="s">
        <v>153</v>
      </c>
      <c r="G62" s="99" t="s">
        <v>258</v>
      </c>
      <c r="H62" s="99">
        <v>3</v>
      </c>
      <c r="I62" s="99" t="s">
        <v>321</v>
      </c>
      <c r="J62" s="99" t="s">
        <v>378</v>
      </c>
      <c r="K62" s="99" t="s">
        <v>554</v>
      </c>
    </row>
    <row r="63" spans="1:12" ht="13.5" x14ac:dyDescent="0.25">
      <c r="A63" s="99" t="s">
        <v>1825</v>
      </c>
      <c r="B63" s="100">
        <v>1264.77</v>
      </c>
      <c r="C63" s="99" t="s">
        <v>1826</v>
      </c>
      <c r="D63" s="99"/>
      <c r="E63" s="99" t="s">
        <v>1827</v>
      </c>
      <c r="F63" s="99" t="s">
        <v>149</v>
      </c>
      <c r="G63" s="99" t="s">
        <v>1828</v>
      </c>
      <c r="H63" s="99">
        <v>3</v>
      </c>
      <c r="I63" s="99" t="s">
        <v>321</v>
      </c>
      <c r="J63" s="99" t="s">
        <v>378</v>
      </c>
      <c r="K63" s="99" t="s">
        <v>769</v>
      </c>
      <c r="L63" t="s">
        <v>392</v>
      </c>
    </row>
    <row r="64" spans="1:12" ht="13.5" x14ac:dyDescent="0.25">
      <c r="A64" s="99" t="s">
        <v>441</v>
      </c>
      <c r="B64" s="100">
        <v>1819.4399999999998</v>
      </c>
      <c r="C64" s="99" t="s">
        <v>1219</v>
      </c>
      <c r="D64" s="99"/>
      <c r="E64" s="99" t="s">
        <v>599</v>
      </c>
      <c r="F64" s="99" t="s">
        <v>166</v>
      </c>
      <c r="G64" s="99" t="s">
        <v>1220</v>
      </c>
      <c r="H64" s="99">
        <v>3</v>
      </c>
      <c r="I64" s="99" t="s">
        <v>321</v>
      </c>
      <c r="J64" s="99" t="s">
        <v>378</v>
      </c>
      <c r="K64" s="99" t="s">
        <v>554</v>
      </c>
    </row>
    <row r="65" spans="1:12" ht="13.5" x14ac:dyDescent="0.25">
      <c r="A65" s="99" t="s">
        <v>442</v>
      </c>
      <c r="B65" s="100">
        <v>415</v>
      </c>
      <c r="C65" s="99" t="s">
        <v>443</v>
      </c>
      <c r="D65" s="99"/>
      <c r="E65" s="99" t="s">
        <v>198</v>
      </c>
      <c r="F65" s="99" t="s">
        <v>156</v>
      </c>
      <c r="G65" s="99" t="s">
        <v>379</v>
      </c>
      <c r="H65" s="99">
        <v>3</v>
      </c>
      <c r="I65" s="99" t="s">
        <v>321</v>
      </c>
      <c r="J65" s="99" t="s">
        <v>378</v>
      </c>
      <c r="K65" s="99" t="s">
        <v>769</v>
      </c>
      <c r="L65" t="s">
        <v>392</v>
      </c>
    </row>
    <row r="66" spans="1:12" ht="13.5" x14ac:dyDescent="0.25">
      <c r="A66" s="99" t="s">
        <v>445</v>
      </c>
      <c r="B66" s="100">
        <v>6982.37</v>
      </c>
      <c r="C66" s="99" t="s">
        <v>386</v>
      </c>
      <c r="D66" s="99"/>
      <c r="E66" s="99" t="s">
        <v>387</v>
      </c>
      <c r="F66" s="99" t="s">
        <v>149</v>
      </c>
      <c r="G66" s="99" t="s">
        <v>388</v>
      </c>
      <c r="H66" s="99">
        <v>3</v>
      </c>
      <c r="I66" s="99" t="s">
        <v>321</v>
      </c>
      <c r="J66" s="99" t="s">
        <v>378</v>
      </c>
      <c r="K66" s="99" t="s">
        <v>389</v>
      </c>
    </row>
    <row r="67" spans="1:12" ht="13.5" x14ac:dyDescent="0.25">
      <c r="A67" s="99" t="s">
        <v>1230</v>
      </c>
      <c r="B67" s="100">
        <v>5463.5100000000011</v>
      </c>
      <c r="C67" s="99" t="s">
        <v>390</v>
      </c>
      <c r="D67" s="99" t="s">
        <v>1231</v>
      </c>
      <c r="E67" s="99" t="s">
        <v>204</v>
      </c>
      <c r="F67" s="99" t="s">
        <v>205</v>
      </c>
      <c r="G67" s="99" t="s">
        <v>1232</v>
      </c>
      <c r="H67" s="99">
        <v>3</v>
      </c>
      <c r="I67" s="99" t="s">
        <v>321</v>
      </c>
      <c r="J67" s="99" t="s">
        <v>378</v>
      </c>
      <c r="K67" s="99" t="s">
        <v>391</v>
      </c>
    </row>
    <row r="68" spans="1:12" ht="13.5" x14ac:dyDescent="0.25">
      <c r="A68" s="99" t="s">
        <v>773</v>
      </c>
      <c r="B68" s="100">
        <v>1985.45</v>
      </c>
      <c r="C68" s="99" t="s">
        <v>774</v>
      </c>
      <c r="D68" s="99"/>
      <c r="E68" s="99" t="s">
        <v>194</v>
      </c>
      <c r="F68" s="99" t="s">
        <v>149</v>
      </c>
      <c r="G68" s="99" t="s">
        <v>228</v>
      </c>
      <c r="H68" s="99">
        <v>3</v>
      </c>
      <c r="I68" s="99" t="s">
        <v>321</v>
      </c>
      <c r="J68" s="99" t="s">
        <v>378</v>
      </c>
      <c r="K68" s="99" t="s">
        <v>1068</v>
      </c>
    </row>
    <row r="69" spans="1:12" ht="13.5" x14ac:dyDescent="0.25">
      <c r="A69" s="99" t="s">
        <v>775</v>
      </c>
      <c r="B69" s="100">
        <v>15355</v>
      </c>
      <c r="C69" s="99" t="s">
        <v>776</v>
      </c>
      <c r="D69" s="99"/>
      <c r="E69" s="99" t="s">
        <v>192</v>
      </c>
      <c r="F69" s="99" t="s">
        <v>149</v>
      </c>
      <c r="G69" s="99" t="s">
        <v>267</v>
      </c>
      <c r="H69" s="99">
        <v>3</v>
      </c>
      <c r="I69" s="99" t="s">
        <v>321</v>
      </c>
      <c r="J69" s="99" t="s">
        <v>378</v>
      </c>
      <c r="K69" s="99" t="s">
        <v>783</v>
      </c>
      <c r="L69" t="s">
        <v>392</v>
      </c>
    </row>
    <row r="70" spans="1:12" ht="13.5" x14ac:dyDescent="0.25">
      <c r="A70" s="99" t="s">
        <v>1830</v>
      </c>
      <c r="B70" s="100">
        <v>8185.91</v>
      </c>
      <c r="C70" s="99" t="s">
        <v>1831</v>
      </c>
      <c r="D70" s="99"/>
      <c r="E70" s="99" t="s">
        <v>190</v>
      </c>
      <c r="F70" s="99" t="s">
        <v>155</v>
      </c>
      <c r="G70" s="99" t="s">
        <v>1832</v>
      </c>
      <c r="H70" s="99">
        <v>3</v>
      </c>
      <c r="I70" s="99" t="s">
        <v>321</v>
      </c>
      <c r="J70" s="99" t="s">
        <v>378</v>
      </c>
      <c r="K70" s="99" t="s">
        <v>1833</v>
      </c>
    </row>
    <row r="71" spans="1:12" ht="13.5" x14ac:dyDescent="0.25">
      <c r="A71" s="99" t="s">
        <v>556</v>
      </c>
      <c r="B71" s="100">
        <v>7676.52</v>
      </c>
      <c r="C71" s="99" t="s">
        <v>557</v>
      </c>
      <c r="D71" s="99"/>
      <c r="E71" s="99" t="s">
        <v>199</v>
      </c>
      <c r="F71" s="99" t="s">
        <v>149</v>
      </c>
      <c r="G71" s="99" t="s">
        <v>259</v>
      </c>
      <c r="H71" s="99">
        <v>3</v>
      </c>
      <c r="I71" s="99" t="s">
        <v>321</v>
      </c>
      <c r="J71" s="99" t="s">
        <v>378</v>
      </c>
      <c r="K71" s="99" t="s">
        <v>385</v>
      </c>
      <c r="L71" t="s">
        <v>392</v>
      </c>
    </row>
    <row r="72" spans="1:12" ht="13.5" x14ac:dyDescent="0.25">
      <c r="A72" s="42" t="s">
        <v>392</v>
      </c>
      <c r="B72" s="100"/>
      <c r="C72" s="99"/>
      <c r="D72" s="99"/>
      <c r="E72" s="99"/>
      <c r="F72" s="99"/>
      <c r="G72" s="99"/>
      <c r="H72" s="99"/>
      <c r="I72" s="99"/>
      <c r="J72" s="99"/>
      <c r="K72" s="99"/>
    </row>
    <row r="73" spans="1:12" ht="13.5" x14ac:dyDescent="0.25">
      <c r="A73" s="99" t="s">
        <v>1206</v>
      </c>
      <c r="B73" s="100">
        <v>449.5</v>
      </c>
      <c r="C73" s="99" t="s">
        <v>1207</v>
      </c>
      <c r="D73" s="99" t="s">
        <v>1208</v>
      </c>
      <c r="E73" s="99" t="s">
        <v>182</v>
      </c>
      <c r="F73" s="99" t="s">
        <v>168</v>
      </c>
      <c r="G73" s="99" t="s">
        <v>1209</v>
      </c>
      <c r="H73" s="99">
        <v>4</v>
      </c>
      <c r="I73" s="99" t="s">
        <v>321</v>
      </c>
      <c r="J73" s="99" t="s">
        <v>393</v>
      </c>
      <c r="K73" s="99" t="s">
        <v>1210</v>
      </c>
      <c r="L73" t="s">
        <v>410</v>
      </c>
    </row>
    <row r="74" spans="1:12" ht="13.5" x14ac:dyDescent="0.25">
      <c r="A74" s="99" t="s">
        <v>1069</v>
      </c>
      <c r="B74" s="100">
        <v>34667.659999999996</v>
      </c>
      <c r="C74" s="99" t="s">
        <v>777</v>
      </c>
      <c r="D74" s="99"/>
      <c r="E74" s="99" t="s">
        <v>778</v>
      </c>
      <c r="F74" s="99" t="s">
        <v>350</v>
      </c>
      <c r="G74" s="99" t="s">
        <v>779</v>
      </c>
      <c r="H74" s="99">
        <v>4</v>
      </c>
      <c r="I74" s="99" t="s">
        <v>321</v>
      </c>
      <c r="J74" s="99" t="s">
        <v>393</v>
      </c>
      <c r="K74" s="99" t="s">
        <v>399</v>
      </c>
      <c r="L74" t="s">
        <v>410</v>
      </c>
    </row>
    <row r="75" spans="1:12" ht="13.5" x14ac:dyDescent="0.25">
      <c r="A75" s="99" t="s">
        <v>1835</v>
      </c>
      <c r="B75" s="100">
        <v>18764.129999999997</v>
      </c>
      <c r="C75" s="99" t="s">
        <v>1836</v>
      </c>
      <c r="D75" s="99"/>
      <c r="E75" s="99" t="s">
        <v>158</v>
      </c>
      <c r="F75" s="99" t="s">
        <v>149</v>
      </c>
      <c r="G75" s="99" t="s">
        <v>1460</v>
      </c>
      <c r="H75" s="99">
        <v>4</v>
      </c>
      <c r="I75" s="99" t="s">
        <v>321</v>
      </c>
      <c r="J75" s="99" t="s">
        <v>393</v>
      </c>
      <c r="K75" s="99" t="s">
        <v>1837</v>
      </c>
      <c r="L75" t="s">
        <v>410</v>
      </c>
    </row>
    <row r="76" spans="1:12" ht="13.5" x14ac:dyDescent="0.25">
      <c r="A76" s="99" t="s">
        <v>1070</v>
      </c>
      <c r="B76" s="100">
        <v>2917.75</v>
      </c>
      <c r="C76" s="99" t="s">
        <v>1071</v>
      </c>
      <c r="D76" s="99"/>
      <c r="E76" s="99" t="s">
        <v>1072</v>
      </c>
      <c r="F76" s="99" t="s">
        <v>170</v>
      </c>
      <c r="G76" s="99" t="s">
        <v>1073</v>
      </c>
      <c r="H76" s="99">
        <v>4</v>
      </c>
      <c r="I76" s="99" t="s">
        <v>321</v>
      </c>
      <c r="J76" s="99" t="s">
        <v>393</v>
      </c>
      <c r="K76" s="99" t="s">
        <v>1074</v>
      </c>
      <c r="L76" t="s">
        <v>410</v>
      </c>
    </row>
    <row r="77" spans="1:12" ht="13.5" x14ac:dyDescent="0.25">
      <c r="A77" s="99" t="s">
        <v>448</v>
      </c>
      <c r="B77" s="100">
        <v>5233.9799999999996</v>
      </c>
      <c r="C77" s="99" t="s">
        <v>396</v>
      </c>
      <c r="D77" s="99"/>
      <c r="E77" s="99" t="s">
        <v>349</v>
      </c>
      <c r="F77" s="99" t="s">
        <v>185</v>
      </c>
      <c r="G77" s="99" t="s">
        <v>397</v>
      </c>
      <c r="H77" s="99">
        <v>4</v>
      </c>
      <c r="I77" s="99" t="s">
        <v>321</v>
      </c>
      <c r="J77" s="99" t="s">
        <v>393</v>
      </c>
      <c r="K77" s="99" t="s">
        <v>395</v>
      </c>
      <c r="L77" t="s">
        <v>410</v>
      </c>
    </row>
    <row r="78" spans="1:12" ht="13.5" x14ac:dyDescent="0.25">
      <c r="A78" s="99" t="s">
        <v>449</v>
      </c>
      <c r="B78" s="100">
        <v>602</v>
      </c>
      <c r="C78" s="99" t="s">
        <v>405</v>
      </c>
      <c r="D78" s="99"/>
      <c r="E78" s="99" t="s">
        <v>186</v>
      </c>
      <c r="F78" s="99" t="s">
        <v>149</v>
      </c>
      <c r="G78" s="99" t="s">
        <v>243</v>
      </c>
      <c r="H78" s="99">
        <v>4</v>
      </c>
      <c r="I78" s="99" t="s">
        <v>321</v>
      </c>
      <c r="J78" s="99" t="s">
        <v>393</v>
      </c>
      <c r="K78" s="99" t="s">
        <v>406</v>
      </c>
      <c r="L78" t="s">
        <v>410</v>
      </c>
    </row>
    <row r="79" spans="1:12" ht="13.5" x14ac:dyDescent="0.25">
      <c r="A79" s="99" t="s">
        <v>1848</v>
      </c>
      <c r="B79" s="100">
        <v>30672.249999999996</v>
      </c>
      <c r="C79" s="99" t="s">
        <v>1849</v>
      </c>
      <c r="D79" s="99"/>
      <c r="E79" s="99" t="s">
        <v>154</v>
      </c>
      <c r="F79" s="99" t="s">
        <v>149</v>
      </c>
      <c r="G79" s="99" t="s">
        <v>1850</v>
      </c>
      <c r="H79" s="99">
        <v>4</v>
      </c>
      <c r="I79" s="99" t="s">
        <v>321</v>
      </c>
      <c r="J79" s="99" t="s">
        <v>393</v>
      </c>
      <c r="K79" s="99" t="s">
        <v>1837</v>
      </c>
    </row>
    <row r="80" spans="1:12" ht="13.5" x14ac:dyDescent="0.25">
      <c r="A80" s="99" t="s">
        <v>1247</v>
      </c>
      <c r="B80" s="100">
        <v>5702.75</v>
      </c>
      <c r="C80" s="99" t="s">
        <v>1248</v>
      </c>
      <c r="D80" s="99"/>
      <c r="E80" s="99" t="s">
        <v>1249</v>
      </c>
      <c r="F80" s="99" t="s">
        <v>1250</v>
      </c>
      <c r="G80" s="99" t="s">
        <v>1251</v>
      </c>
      <c r="H80" s="99">
        <v>4</v>
      </c>
      <c r="I80" s="99" t="s">
        <v>321</v>
      </c>
      <c r="J80" s="99" t="s">
        <v>393</v>
      </c>
      <c r="K80" s="99" t="s">
        <v>1252</v>
      </c>
      <c r="L80" t="s">
        <v>410</v>
      </c>
    </row>
    <row r="81" spans="1:12" ht="13.5" x14ac:dyDescent="0.25">
      <c r="A81" s="99" t="s">
        <v>1852</v>
      </c>
      <c r="B81" s="100">
        <v>6317</v>
      </c>
      <c r="C81" s="99" t="s">
        <v>1853</v>
      </c>
      <c r="D81" s="99"/>
      <c r="E81" s="99" t="s">
        <v>164</v>
      </c>
      <c r="F81" s="99" t="s">
        <v>153</v>
      </c>
      <c r="G81" s="99" t="s">
        <v>246</v>
      </c>
      <c r="H81" s="99">
        <v>4</v>
      </c>
      <c r="I81" s="99" t="s">
        <v>321</v>
      </c>
      <c r="J81" s="99" t="s">
        <v>393</v>
      </c>
      <c r="K81" s="99" t="s">
        <v>1854</v>
      </c>
      <c r="L81" t="s">
        <v>410</v>
      </c>
    </row>
    <row r="82" spans="1:12" ht="13.5" x14ac:dyDescent="0.25">
      <c r="A82" s="99" t="s">
        <v>1856</v>
      </c>
      <c r="B82" s="100">
        <v>2047.62</v>
      </c>
      <c r="C82" s="99" t="s">
        <v>1857</v>
      </c>
      <c r="D82" s="99" t="s">
        <v>1858</v>
      </c>
      <c r="E82" s="99" t="s">
        <v>469</v>
      </c>
      <c r="F82" s="99" t="s">
        <v>76</v>
      </c>
      <c r="G82" s="99" t="s">
        <v>1859</v>
      </c>
      <c r="H82" s="99">
        <v>4</v>
      </c>
      <c r="I82" s="99" t="s">
        <v>321</v>
      </c>
      <c r="J82" s="99" t="s">
        <v>393</v>
      </c>
      <c r="K82" s="99" t="s">
        <v>394</v>
      </c>
      <c r="L82" t="s">
        <v>410</v>
      </c>
    </row>
    <row r="83" spans="1:12" ht="13.5" x14ac:dyDescent="0.25">
      <c r="A83" s="99" t="s">
        <v>1861</v>
      </c>
      <c r="B83" s="100">
        <v>5025</v>
      </c>
      <c r="C83" s="99" t="s">
        <v>1862</v>
      </c>
      <c r="D83" s="99" t="s">
        <v>1863</v>
      </c>
      <c r="E83" s="99" t="s">
        <v>158</v>
      </c>
      <c r="F83" s="99" t="s">
        <v>149</v>
      </c>
      <c r="G83" s="99" t="s">
        <v>1864</v>
      </c>
      <c r="H83" s="99">
        <v>4</v>
      </c>
      <c r="I83" s="99" t="s">
        <v>321</v>
      </c>
      <c r="J83" s="99" t="s">
        <v>393</v>
      </c>
      <c r="K83" s="99" t="s">
        <v>1865</v>
      </c>
      <c r="L83" t="s">
        <v>410</v>
      </c>
    </row>
    <row r="84" spans="1:12" ht="13.5" x14ac:dyDescent="0.25">
      <c r="A84" s="99" t="s">
        <v>563</v>
      </c>
      <c r="B84" s="100">
        <v>1846.0700000000002</v>
      </c>
      <c r="C84" s="99" t="s">
        <v>1075</v>
      </c>
      <c r="D84" s="99"/>
      <c r="E84" s="99" t="s">
        <v>1076</v>
      </c>
      <c r="F84" s="99" t="s">
        <v>170</v>
      </c>
      <c r="G84" s="99" t="s">
        <v>1077</v>
      </c>
      <c r="H84" s="99">
        <v>4</v>
      </c>
      <c r="I84" s="99" t="s">
        <v>321</v>
      </c>
      <c r="J84" s="99" t="s">
        <v>393</v>
      </c>
      <c r="K84" s="99" t="s">
        <v>399</v>
      </c>
      <c r="L84" t="s">
        <v>410</v>
      </c>
    </row>
    <row r="85" spans="1:12" ht="13.5" x14ac:dyDescent="0.25">
      <c r="A85" s="99" t="s">
        <v>1215</v>
      </c>
      <c r="B85" s="100">
        <v>23947.670000000002</v>
      </c>
      <c r="C85" s="99" t="s">
        <v>1216</v>
      </c>
      <c r="D85" s="99"/>
      <c r="E85" s="99" t="s">
        <v>194</v>
      </c>
      <c r="F85" s="99" t="s">
        <v>149</v>
      </c>
      <c r="G85" s="99" t="s">
        <v>228</v>
      </c>
      <c r="H85" s="99">
        <v>4</v>
      </c>
      <c r="I85" s="99" t="s">
        <v>321</v>
      </c>
      <c r="J85" s="99" t="s">
        <v>393</v>
      </c>
      <c r="K85" s="99" t="s">
        <v>1217</v>
      </c>
      <c r="L85" t="s">
        <v>410</v>
      </c>
    </row>
    <row r="86" spans="1:12" ht="13.5" x14ac:dyDescent="0.25">
      <c r="A86" s="99" t="s">
        <v>1871</v>
      </c>
      <c r="B86" s="100">
        <v>116.61</v>
      </c>
      <c r="C86" s="99" t="s">
        <v>1872</v>
      </c>
      <c r="D86" s="99"/>
      <c r="E86" s="99" t="s">
        <v>171</v>
      </c>
      <c r="F86" s="99" t="s">
        <v>166</v>
      </c>
      <c r="G86" s="99" t="s">
        <v>1873</v>
      </c>
      <c r="H86" s="99">
        <v>4</v>
      </c>
      <c r="I86" s="99" t="s">
        <v>321</v>
      </c>
      <c r="J86" s="99" t="s">
        <v>393</v>
      </c>
      <c r="K86" s="99" t="s">
        <v>1837</v>
      </c>
    </row>
    <row r="87" spans="1:12" ht="13.5" x14ac:dyDescent="0.25">
      <c r="A87" s="99" t="s">
        <v>1875</v>
      </c>
      <c r="B87" s="100">
        <v>1554.2</v>
      </c>
      <c r="C87" s="99" t="s">
        <v>1876</v>
      </c>
      <c r="D87" s="99"/>
      <c r="E87" s="99" t="s">
        <v>178</v>
      </c>
      <c r="F87" s="99" t="s">
        <v>149</v>
      </c>
      <c r="G87" s="99" t="s">
        <v>222</v>
      </c>
      <c r="H87" s="99">
        <v>4</v>
      </c>
      <c r="I87" s="99" t="s">
        <v>321</v>
      </c>
      <c r="J87" s="99" t="s">
        <v>393</v>
      </c>
      <c r="K87" s="99" t="s">
        <v>1904</v>
      </c>
      <c r="L87" t="s">
        <v>410</v>
      </c>
    </row>
    <row r="88" spans="1:12" ht="13.5" x14ac:dyDescent="0.25">
      <c r="A88" s="99" t="s">
        <v>1256</v>
      </c>
      <c r="B88" s="100">
        <v>9943.9599999999991</v>
      </c>
      <c r="C88" s="99" t="s">
        <v>1878</v>
      </c>
      <c r="D88" s="99" t="s">
        <v>1879</v>
      </c>
      <c r="E88" s="99" t="s">
        <v>1880</v>
      </c>
      <c r="F88" s="99" t="s">
        <v>149</v>
      </c>
      <c r="G88" s="99" t="s">
        <v>1881</v>
      </c>
      <c r="H88" s="99">
        <v>4</v>
      </c>
      <c r="I88" s="99" t="s">
        <v>321</v>
      </c>
      <c r="J88" s="99" t="s">
        <v>393</v>
      </c>
      <c r="K88" s="99" t="s">
        <v>1904</v>
      </c>
      <c r="L88" t="s">
        <v>410</v>
      </c>
    </row>
    <row r="89" spans="1:12" ht="13.5" x14ac:dyDescent="0.25">
      <c r="A89" s="99" t="s">
        <v>1256</v>
      </c>
      <c r="B89" s="100">
        <v>9943.9599999999991</v>
      </c>
      <c r="C89" s="99" t="s">
        <v>1878</v>
      </c>
      <c r="D89" s="99" t="s">
        <v>1879</v>
      </c>
      <c r="E89" s="99" t="s">
        <v>1880</v>
      </c>
      <c r="F89" s="99" t="s">
        <v>149</v>
      </c>
      <c r="G89" s="99" t="s">
        <v>1881</v>
      </c>
      <c r="H89" s="99">
        <v>4</v>
      </c>
      <c r="I89" s="99" t="s">
        <v>321</v>
      </c>
      <c r="J89" s="99" t="s">
        <v>393</v>
      </c>
      <c r="K89" s="99" t="s">
        <v>1904</v>
      </c>
    </row>
    <row r="90" spans="1:12" ht="13.5" x14ac:dyDescent="0.25">
      <c r="A90" s="99" t="s">
        <v>1883</v>
      </c>
      <c r="B90" s="100">
        <v>9435.090000000002</v>
      </c>
      <c r="C90" s="99" t="s">
        <v>1884</v>
      </c>
      <c r="D90" s="99"/>
      <c r="E90" s="99" t="s">
        <v>35</v>
      </c>
      <c r="F90" s="99" t="s">
        <v>149</v>
      </c>
      <c r="G90" s="99" t="s">
        <v>266</v>
      </c>
      <c r="H90" s="99">
        <v>4</v>
      </c>
      <c r="I90" s="99" t="s">
        <v>321</v>
      </c>
      <c r="J90" s="99" t="s">
        <v>393</v>
      </c>
      <c r="K90" s="99" t="s">
        <v>1904</v>
      </c>
    </row>
    <row r="91" spans="1:12" ht="13.5" x14ac:dyDescent="0.25">
      <c r="A91" s="99" t="s">
        <v>1886</v>
      </c>
      <c r="B91" s="100">
        <v>4171.55</v>
      </c>
      <c r="C91" s="99" t="s">
        <v>1887</v>
      </c>
      <c r="D91" s="99"/>
      <c r="E91" s="99" t="s">
        <v>421</v>
      </c>
      <c r="F91" s="99" t="s">
        <v>149</v>
      </c>
      <c r="G91" s="99" t="s">
        <v>1888</v>
      </c>
      <c r="H91" s="99">
        <v>4</v>
      </c>
      <c r="I91" s="99" t="s">
        <v>321</v>
      </c>
      <c r="J91" s="99" t="s">
        <v>393</v>
      </c>
      <c r="K91" s="99" t="s">
        <v>1904</v>
      </c>
      <c r="L91" t="s">
        <v>410</v>
      </c>
    </row>
    <row r="92" spans="1:12" ht="13.5" x14ac:dyDescent="0.25">
      <c r="A92" s="99" t="s">
        <v>781</v>
      </c>
      <c r="B92" s="100">
        <v>8261.7000000000007</v>
      </c>
      <c r="C92" s="99" t="s">
        <v>1078</v>
      </c>
      <c r="D92" s="99"/>
      <c r="E92" s="99" t="s">
        <v>194</v>
      </c>
      <c r="F92" s="99" t="s">
        <v>149</v>
      </c>
      <c r="G92" s="99" t="s">
        <v>228</v>
      </c>
      <c r="H92" s="99">
        <v>4</v>
      </c>
      <c r="I92" s="99" t="s">
        <v>321</v>
      </c>
      <c r="J92" s="99" t="s">
        <v>393</v>
      </c>
      <c r="K92" s="99" t="s">
        <v>395</v>
      </c>
      <c r="L92" t="s">
        <v>410</v>
      </c>
    </row>
    <row r="93" spans="1:12" ht="13.5" x14ac:dyDescent="0.25">
      <c r="A93" s="99" t="s">
        <v>568</v>
      </c>
      <c r="B93" s="100">
        <v>64783.61</v>
      </c>
      <c r="C93" s="99" t="s">
        <v>404</v>
      </c>
      <c r="D93" s="99"/>
      <c r="E93" s="99" t="s">
        <v>220</v>
      </c>
      <c r="F93" s="99" t="s">
        <v>149</v>
      </c>
      <c r="G93" s="99" t="s">
        <v>221</v>
      </c>
      <c r="H93" s="99">
        <v>4</v>
      </c>
      <c r="I93" s="99" t="s">
        <v>321</v>
      </c>
      <c r="J93" s="99" t="s">
        <v>393</v>
      </c>
      <c r="K93" s="99" t="s">
        <v>399</v>
      </c>
      <c r="L93" t="s">
        <v>410</v>
      </c>
    </row>
    <row r="94" spans="1:12" ht="13.5" x14ac:dyDescent="0.25">
      <c r="A94" s="99" t="s">
        <v>1890</v>
      </c>
      <c r="B94" s="100">
        <v>5481.72</v>
      </c>
      <c r="C94" s="99" t="s">
        <v>1891</v>
      </c>
      <c r="D94" s="99"/>
      <c r="E94" s="99" t="s">
        <v>1574</v>
      </c>
      <c r="F94" s="99" t="s">
        <v>148</v>
      </c>
      <c r="G94" s="99" t="s">
        <v>1892</v>
      </c>
      <c r="H94" s="99">
        <v>4</v>
      </c>
      <c r="I94" s="99" t="s">
        <v>321</v>
      </c>
      <c r="J94" s="99" t="s">
        <v>393</v>
      </c>
      <c r="K94" s="99" t="s">
        <v>1904</v>
      </c>
    </row>
    <row r="95" spans="1:12" ht="13.5" x14ac:dyDescent="0.25">
      <c r="A95" s="99" t="s">
        <v>1079</v>
      </c>
      <c r="B95" s="100">
        <v>38980.559999999998</v>
      </c>
      <c r="C95" s="99" t="s">
        <v>1080</v>
      </c>
      <c r="D95" s="99"/>
      <c r="E95" s="99" t="s">
        <v>1081</v>
      </c>
      <c r="F95" s="99" t="s">
        <v>170</v>
      </c>
      <c r="G95" s="99" t="s">
        <v>1082</v>
      </c>
      <c r="H95" s="99">
        <v>4</v>
      </c>
      <c r="I95" s="99" t="s">
        <v>321</v>
      </c>
      <c r="J95" s="99" t="s">
        <v>393</v>
      </c>
      <c r="K95" s="99" t="s">
        <v>394</v>
      </c>
    </row>
    <row r="96" spans="1:12" ht="13.5" x14ac:dyDescent="0.25">
      <c r="A96" s="99" t="s">
        <v>1224</v>
      </c>
      <c r="B96" s="100">
        <v>6789.09</v>
      </c>
      <c r="C96" s="99" t="s">
        <v>1225</v>
      </c>
      <c r="D96" s="99"/>
      <c r="E96" s="99" t="s">
        <v>1226</v>
      </c>
      <c r="F96" s="99" t="s">
        <v>149</v>
      </c>
      <c r="G96" s="99" t="s">
        <v>1227</v>
      </c>
      <c r="H96" s="99">
        <v>4</v>
      </c>
      <c r="I96" s="99" t="s">
        <v>321</v>
      </c>
      <c r="J96" s="99" t="s">
        <v>393</v>
      </c>
      <c r="K96" s="99" t="s">
        <v>1228</v>
      </c>
    </row>
    <row r="97" spans="1:16380" ht="13.5" x14ac:dyDescent="0.25">
      <c r="A97" s="99" t="s">
        <v>1083</v>
      </c>
      <c r="B97" s="100">
        <v>24654.77</v>
      </c>
      <c r="C97" s="99" t="s">
        <v>1084</v>
      </c>
      <c r="D97" s="99"/>
      <c r="E97" s="99" t="s">
        <v>1085</v>
      </c>
      <c r="F97" s="99" t="s">
        <v>170</v>
      </c>
      <c r="G97" s="99" t="s">
        <v>1086</v>
      </c>
      <c r="H97" s="99">
        <v>4</v>
      </c>
      <c r="I97" s="99" t="s">
        <v>321</v>
      </c>
      <c r="J97" s="99" t="s">
        <v>393</v>
      </c>
      <c r="K97" s="99" t="s">
        <v>394</v>
      </c>
    </row>
    <row r="98" spans="1:16380" ht="13.5" x14ac:dyDescent="0.25">
      <c r="A98" s="99" t="s">
        <v>452</v>
      </c>
      <c r="B98" s="100">
        <v>28509.65</v>
      </c>
      <c r="C98" s="99" t="s">
        <v>453</v>
      </c>
      <c r="D98" s="99" t="s">
        <v>454</v>
      </c>
      <c r="E98" s="99" t="s">
        <v>154</v>
      </c>
      <c r="F98" s="99" t="s">
        <v>149</v>
      </c>
      <c r="G98" s="99" t="s">
        <v>455</v>
      </c>
      <c r="H98" s="99">
        <v>4</v>
      </c>
      <c r="I98" s="99" t="s">
        <v>321</v>
      </c>
      <c r="J98" s="99" t="s">
        <v>393</v>
      </c>
      <c r="K98" s="99" t="s">
        <v>398</v>
      </c>
      <c r="L98" t="s">
        <v>410</v>
      </c>
    </row>
    <row r="99" spans="1:16380" ht="13.5" x14ac:dyDescent="0.25">
      <c r="A99" s="99" t="s">
        <v>456</v>
      </c>
      <c r="B99" s="100">
        <v>2721.48</v>
      </c>
      <c r="C99" s="99" t="s">
        <v>402</v>
      </c>
      <c r="D99" s="99"/>
      <c r="E99" s="99" t="s">
        <v>202</v>
      </c>
      <c r="F99" s="99" t="s">
        <v>149</v>
      </c>
      <c r="G99" s="99" t="s">
        <v>403</v>
      </c>
      <c r="H99" s="99">
        <v>4</v>
      </c>
      <c r="I99" s="99" t="s">
        <v>321</v>
      </c>
      <c r="J99" s="99" t="s">
        <v>393</v>
      </c>
      <c r="K99" s="99" t="s">
        <v>399</v>
      </c>
    </row>
    <row r="100" spans="1:16380" ht="13.5" x14ac:dyDescent="0.25">
      <c r="A100" s="99" t="s">
        <v>1087</v>
      </c>
      <c r="B100" s="100">
        <v>3556</v>
      </c>
      <c r="C100" s="99" t="s">
        <v>782</v>
      </c>
      <c r="D100" s="99"/>
      <c r="E100" s="99" t="s">
        <v>194</v>
      </c>
      <c r="F100" s="99" t="s">
        <v>149</v>
      </c>
      <c r="G100" s="99" t="s">
        <v>228</v>
      </c>
      <c r="H100" s="99">
        <v>4</v>
      </c>
      <c r="I100" s="99" t="s">
        <v>321</v>
      </c>
      <c r="J100" s="99" t="s">
        <v>393</v>
      </c>
      <c r="K100" s="99" t="s">
        <v>450</v>
      </c>
      <c r="L100" t="s">
        <v>410</v>
      </c>
    </row>
    <row r="101" spans="1:16380" ht="13.5" x14ac:dyDescent="0.25">
      <c r="A101" s="99" t="s">
        <v>1271</v>
      </c>
      <c r="B101" s="100">
        <v>4504</v>
      </c>
      <c r="C101" s="99" t="s">
        <v>1272</v>
      </c>
      <c r="D101" s="99"/>
      <c r="E101" s="99" t="s">
        <v>194</v>
      </c>
      <c r="F101" s="99" t="s">
        <v>149</v>
      </c>
      <c r="G101" s="99" t="s">
        <v>228</v>
      </c>
      <c r="H101" s="99">
        <v>4</v>
      </c>
      <c r="I101" s="99" t="s">
        <v>321</v>
      </c>
      <c r="J101" s="99" t="s">
        <v>393</v>
      </c>
      <c r="K101" s="99" t="s">
        <v>1273</v>
      </c>
      <c r="L101" t="s">
        <v>410</v>
      </c>
    </row>
    <row r="102" spans="1:16380" ht="13.5" x14ac:dyDescent="0.25">
      <c r="A102" s="99" t="s">
        <v>1235</v>
      </c>
      <c r="B102" s="100">
        <v>2596.2600000000002</v>
      </c>
      <c r="C102" s="99" t="s">
        <v>1236</v>
      </c>
      <c r="D102" s="99"/>
      <c r="E102" s="99" t="s">
        <v>160</v>
      </c>
      <c r="F102" s="99" t="s">
        <v>146</v>
      </c>
      <c r="G102" s="99" t="s">
        <v>1237</v>
      </c>
      <c r="H102" s="99">
        <v>4</v>
      </c>
      <c r="I102" s="99" t="s">
        <v>321</v>
      </c>
      <c r="J102" s="99" t="s">
        <v>393</v>
      </c>
      <c r="K102" s="99" t="s">
        <v>1238</v>
      </c>
    </row>
    <row r="103" spans="1:16380" ht="13.5" x14ac:dyDescent="0.25">
      <c r="A103" s="99" t="s">
        <v>1279</v>
      </c>
      <c r="B103" s="100">
        <v>20422.5</v>
      </c>
      <c r="C103" s="99" t="s">
        <v>1280</v>
      </c>
      <c r="D103" s="99"/>
      <c r="E103" s="99" t="s">
        <v>1281</v>
      </c>
      <c r="F103" s="99" t="s">
        <v>149</v>
      </c>
      <c r="G103" s="99" t="s">
        <v>1282</v>
      </c>
      <c r="H103" s="99">
        <v>4</v>
      </c>
      <c r="I103" s="99" t="s">
        <v>321</v>
      </c>
      <c r="J103" s="99" t="s">
        <v>393</v>
      </c>
      <c r="K103" s="99" t="s">
        <v>1283</v>
      </c>
    </row>
    <row r="104" spans="1:16380" ht="13.5" x14ac:dyDescent="0.25">
      <c r="A104" s="99" t="s">
        <v>457</v>
      </c>
      <c r="B104" s="100">
        <v>25760</v>
      </c>
      <c r="C104" s="99" t="s">
        <v>408</v>
      </c>
      <c r="D104" s="99"/>
      <c r="E104" s="99" t="s">
        <v>164</v>
      </c>
      <c r="F104" s="99" t="s">
        <v>153</v>
      </c>
      <c r="G104" s="99" t="s">
        <v>409</v>
      </c>
      <c r="H104" s="99">
        <v>4</v>
      </c>
      <c r="I104" s="99" t="s">
        <v>321</v>
      </c>
      <c r="J104" s="99" t="s">
        <v>393</v>
      </c>
      <c r="K104" s="99" t="s">
        <v>407</v>
      </c>
      <c r="L104" t="s">
        <v>410</v>
      </c>
    </row>
    <row r="105" spans="1:16380" ht="13.5" x14ac:dyDescent="0.25">
      <c r="A105" s="99" t="s">
        <v>1894</v>
      </c>
      <c r="B105" s="100">
        <v>21891.300000000003</v>
      </c>
      <c r="C105" s="99" t="s">
        <v>1895</v>
      </c>
      <c r="D105" s="99"/>
      <c r="E105" s="99" t="s">
        <v>1896</v>
      </c>
      <c r="F105" s="99" t="s">
        <v>159</v>
      </c>
      <c r="G105" s="99" t="s">
        <v>1897</v>
      </c>
      <c r="H105" s="99">
        <v>4</v>
      </c>
      <c r="I105" s="99" t="s">
        <v>321</v>
      </c>
      <c r="J105" s="99" t="s">
        <v>393</v>
      </c>
      <c r="K105" s="99" t="s">
        <v>1898</v>
      </c>
    </row>
    <row r="106" spans="1:16380" ht="13.5" x14ac:dyDescent="0.25">
      <c r="A106" s="99" t="s">
        <v>1900</v>
      </c>
      <c r="B106" s="100">
        <v>1951.6499999999999</v>
      </c>
      <c r="C106" s="99" t="s">
        <v>1901</v>
      </c>
      <c r="D106" s="99"/>
      <c r="E106" s="99" t="s">
        <v>1902</v>
      </c>
      <c r="F106" s="99" t="s">
        <v>184</v>
      </c>
      <c r="G106" s="99" t="s">
        <v>1903</v>
      </c>
      <c r="H106" s="99">
        <v>4</v>
      </c>
      <c r="I106" s="99" t="s">
        <v>321</v>
      </c>
      <c r="J106" s="99" t="s">
        <v>393</v>
      </c>
      <c r="K106" s="99" t="s">
        <v>1904</v>
      </c>
      <c r="L106" t="s">
        <v>410</v>
      </c>
    </row>
    <row r="107" spans="1:16380" ht="13.5" x14ac:dyDescent="0.25">
      <c r="A107" s="99" t="s">
        <v>1089</v>
      </c>
      <c r="B107" s="100">
        <v>675</v>
      </c>
      <c r="C107" s="99" t="s">
        <v>1090</v>
      </c>
      <c r="D107" s="99"/>
      <c r="E107" s="99" t="s">
        <v>1091</v>
      </c>
      <c r="F107" s="99" t="s">
        <v>146</v>
      </c>
      <c r="G107" s="99" t="s">
        <v>1092</v>
      </c>
      <c r="H107" s="99">
        <v>4</v>
      </c>
      <c r="I107" s="99" t="s">
        <v>321</v>
      </c>
      <c r="J107" s="99" t="s">
        <v>393</v>
      </c>
      <c r="K107" s="99" t="s">
        <v>347</v>
      </c>
    </row>
    <row r="108" spans="1:16380" ht="13.5" x14ac:dyDescent="0.25">
      <c r="A108" s="99" t="s">
        <v>1906</v>
      </c>
      <c r="B108" s="100">
        <v>3183.9400000000005</v>
      </c>
      <c r="C108" s="99" t="s">
        <v>1907</v>
      </c>
      <c r="D108" s="99"/>
      <c r="E108" s="99" t="s">
        <v>158</v>
      </c>
      <c r="F108" s="99" t="s">
        <v>149</v>
      </c>
      <c r="G108" s="99" t="s">
        <v>1908</v>
      </c>
      <c r="H108" s="99">
        <v>4</v>
      </c>
      <c r="I108" s="99" t="s">
        <v>321</v>
      </c>
      <c r="J108" s="99" t="s">
        <v>393</v>
      </c>
      <c r="K108" s="99" t="s">
        <v>1904</v>
      </c>
      <c r="L108" t="s">
        <v>410</v>
      </c>
    </row>
    <row r="109" spans="1:16380" ht="13.5" x14ac:dyDescent="0.25">
      <c r="A109" s="99" t="s">
        <v>1287</v>
      </c>
      <c r="B109" s="100">
        <v>75364.060000000012</v>
      </c>
      <c r="C109" s="99" t="s">
        <v>1288</v>
      </c>
      <c r="D109" s="99"/>
      <c r="E109" s="99" t="s">
        <v>1289</v>
      </c>
      <c r="F109" s="99" t="s">
        <v>156</v>
      </c>
      <c r="G109" s="99" t="s">
        <v>1290</v>
      </c>
      <c r="H109" s="99">
        <v>4</v>
      </c>
      <c r="I109" s="99" t="s">
        <v>321</v>
      </c>
      <c r="J109" s="99" t="s">
        <v>393</v>
      </c>
      <c r="K109" s="99" t="s">
        <v>458</v>
      </c>
    </row>
    <row r="110" spans="1:16380" ht="13.5" x14ac:dyDescent="0.25">
      <c r="A110" s="99" t="s">
        <v>1099</v>
      </c>
      <c r="B110" s="100">
        <v>1383.12</v>
      </c>
      <c r="C110" s="99" t="s">
        <v>1100</v>
      </c>
      <c r="D110" s="99"/>
      <c r="E110" s="99" t="s">
        <v>1098</v>
      </c>
      <c r="F110" s="99" t="s">
        <v>179</v>
      </c>
      <c r="G110" s="99" t="s">
        <v>1101</v>
      </c>
      <c r="H110" s="99">
        <v>4</v>
      </c>
      <c r="I110" s="99" t="s">
        <v>321</v>
      </c>
      <c r="J110" s="99" t="s">
        <v>393</v>
      </c>
      <c r="K110" s="99" t="s">
        <v>1102</v>
      </c>
    </row>
    <row r="111" spans="1:16380" ht="13.5" x14ac:dyDescent="0.25">
      <c r="A111" s="42" t="s">
        <v>410</v>
      </c>
      <c r="B111" s="114">
        <f>SUM(B2:B110)</f>
        <v>4433452.07</v>
      </c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  <c r="IL111" s="42"/>
      <c r="IM111" s="42"/>
      <c r="IN111" s="42"/>
      <c r="IO111" s="42"/>
      <c r="IP111" s="42"/>
      <c r="IQ111" s="42"/>
      <c r="IR111" s="42"/>
      <c r="IS111" s="42"/>
      <c r="IT111" s="42"/>
      <c r="IU111" s="42"/>
      <c r="IV111" s="42"/>
      <c r="IW111" s="42"/>
      <c r="IX111" s="42"/>
      <c r="IY111" s="42"/>
      <c r="IZ111" s="42"/>
      <c r="JA111" s="42"/>
      <c r="JB111" s="42"/>
      <c r="JC111" s="42"/>
      <c r="JD111" s="42"/>
      <c r="JE111" s="42"/>
      <c r="JF111" s="42"/>
      <c r="JG111" s="42"/>
      <c r="JH111" s="42"/>
      <c r="JI111" s="42"/>
      <c r="JJ111" s="42"/>
      <c r="JK111" s="42"/>
      <c r="JL111" s="42"/>
      <c r="JM111" s="42"/>
      <c r="JN111" s="42"/>
      <c r="JO111" s="42"/>
      <c r="JP111" s="42"/>
      <c r="JQ111" s="42"/>
      <c r="JR111" s="42"/>
      <c r="JS111" s="42"/>
      <c r="JT111" s="42"/>
      <c r="JU111" s="42"/>
      <c r="JV111" s="42"/>
      <c r="JW111" s="42"/>
      <c r="JX111" s="42"/>
      <c r="JY111" s="42"/>
      <c r="JZ111" s="42"/>
      <c r="KA111" s="42"/>
      <c r="KB111" s="42"/>
      <c r="KC111" s="42"/>
      <c r="KD111" s="42"/>
      <c r="KE111" s="42"/>
      <c r="KF111" s="42"/>
      <c r="KG111" s="42"/>
      <c r="KH111" s="42"/>
      <c r="KI111" s="42"/>
      <c r="KJ111" s="42"/>
      <c r="KK111" s="42"/>
      <c r="KL111" s="42"/>
      <c r="KM111" s="42"/>
      <c r="KN111" s="42"/>
      <c r="KO111" s="42"/>
      <c r="KP111" s="42"/>
      <c r="KQ111" s="42"/>
      <c r="KR111" s="42"/>
      <c r="KS111" s="42"/>
      <c r="KT111" s="42"/>
      <c r="KU111" s="42"/>
      <c r="KV111" s="42"/>
      <c r="KW111" s="42"/>
      <c r="KX111" s="42"/>
      <c r="KY111" s="42"/>
      <c r="KZ111" s="42"/>
      <c r="LA111" s="42"/>
      <c r="LB111" s="42"/>
      <c r="LC111" s="42"/>
      <c r="LD111" s="42"/>
      <c r="LE111" s="42"/>
      <c r="LF111" s="42"/>
      <c r="LG111" s="42"/>
      <c r="LH111" s="42"/>
      <c r="LI111" s="42"/>
      <c r="LJ111" s="42"/>
      <c r="LK111" s="42"/>
      <c r="LL111" s="42"/>
      <c r="LM111" s="42"/>
      <c r="LN111" s="42"/>
      <c r="LO111" s="42"/>
      <c r="LP111" s="42"/>
      <c r="LQ111" s="42"/>
      <c r="LR111" s="42"/>
      <c r="LS111" s="42"/>
      <c r="LT111" s="42"/>
      <c r="LU111" s="42"/>
      <c r="LV111" s="42"/>
      <c r="LW111" s="42"/>
      <c r="LX111" s="42"/>
      <c r="LY111" s="42"/>
      <c r="LZ111" s="42"/>
      <c r="MA111" s="42"/>
      <c r="MB111" s="42"/>
      <c r="MC111" s="42"/>
      <c r="MD111" s="42"/>
      <c r="ME111" s="42"/>
      <c r="MF111" s="42"/>
      <c r="MG111" s="42"/>
      <c r="MH111" s="42"/>
      <c r="MI111" s="42"/>
      <c r="MJ111" s="42"/>
      <c r="MK111" s="42"/>
      <c r="ML111" s="42"/>
      <c r="MM111" s="42"/>
      <c r="MN111" s="42"/>
      <c r="MO111" s="42"/>
      <c r="MP111" s="42"/>
      <c r="MQ111" s="42"/>
      <c r="MR111" s="42"/>
      <c r="MS111" s="42"/>
      <c r="MT111" s="42"/>
      <c r="MU111" s="42"/>
      <c r="MV111" s="42"/>
      <c r="MW111" s="42"/>
      <c r="MX111" s="42"/>
      <c r="MY111" s="42"/>
      <c r="MZ111" s="42"/>
      <c r="NA111" s="42"/>
      <c r="NB111" s="42"/>
      <c r="NC111" s="42"/>
      <c r="ND111" s="42"/>
      <c r="NE111" s="42"/>
      <c r="NF111" s="42"/>
      <c r="NG111" s="42"/>
      <c r="NH111" s="42"/>
      <c r="NI111" s="42"/>
      <c r="NJ111" s="42"/>
      <c r="NK111" s="42"/>
      <c r="NL111" s="42"/>
      <c r="NM111" s="42"/>
      <c r="NN111" s="42"/>
      <c r="NO111" s="42"/>
      <c r="NP111" s="42"/>
      <c r="NQ111" s="42"/>
      <c r="NR111" s="42"/>
      <c r="NS111" s="42"/>
      <c r="NT111" s="42"/>
      <c r="NU111" s="42"/>
      <c r="NV111" s="42"/>
      <c r="NW111" s="42"/>
      <c r="NX111" s="42"/>
      <c r="NY111" s="42"/>
      <c r="NZ111" s="42"/>
      <c r="OA111" s="42"/>
      <c r="OB111" s="42"/>
      <c r="OC111" s="42"/>
      <c r="OD111" s="42"/>
      <c r="OE111" s="42"/>
      <c r="OF111" s="42"/>
      <c r="OG111" s="42"/>
      <c r="OH111" s="42"/>
      <c r="OI111" s="42"/>
      <c r="OJ111" s="42"/>
      <c r="OK111" s="42"/>
      <c r="OL111" s="42"/>
      <c r="OM111" s="42"/>
      <c r="ON111" s="42"/>
      <c r="OO111" s="42"/>
      <c r="OP111" s="42"/>
      <c r="OQ111" s="42"/>
      <c r="OR111" s="42"/>
      <c r="OS111" s="42"/>
      <c r="OT111" s="42"/>
      <c r="OU111" s="42"/>
      <c r="OV111" s="42"/>
      <c r="OW111" s="42"/>
      <c r="OX111" s="42"/>
      <c r="OY111" s="42"/>
      <c r="OZ111" s="42"/>
      <c r="PA111" s="42"/>
      <c r="PB111" s="42"/>
      <c r="PC111" s="42"/>
      <c r="PD111" s="42"/>
      <c r="PE111" s="42"/>
      <c r="PF111" s="42"/>
      <c r="PG111" s="42"/>
      <c r="PH111" s="42"/>
      <c r="PI111" s="42"/>
      <c r="PJ111" s="42"/>
      <c r="PK111" s="42"/>
      <c r="PL111" s="42"/>
      <c r="PM111" s="42"/>
      <c r="PN111" s="42"/>
      <c r="PO111" s="42"/>
      <c r="PP111" s="42"/>
      <c r="PQ111" s="42"/>
      <c r="PR111" s="42"/>
      <c r="PS111" s="42"/>
      <c r="PT111" s="42"/>
      <c r="PU111" s="42"/>
      <c r="PV111" s="42"/>
      <c r="PW111" s="42"/>
      <c r="PX111" s="42"/>
      <c r="PY111" s="42"/>
      <c r="PZ111" s="42"/>
      <c r="QA111" s="42"/>
      <c r="QB111" s="42"/>
      <c r="QC111" s="42"/>
      <c r="QD111" s="42"/>
      <c r="QE111" s="42"/>
      <c r="QF111" s="42"/>
      <c r="QG111" s="42"/>
      <c r="QH111" s="42"/>
      <c r="QI111" s="42"/>
      <c r="QJ111" s="42"/>
      <c r="QK111" s="42"/>
      <c r="QL111" s="42"/>
      <c r="QM111" s="42"/>
      <c r="QN111" s="42"/>
      <c r="QO111" s="42"/>
      <c r="QP111" s="42"/>
      <c r="QQ111" s="42"/>
      <c r="QR111" s="42"/>
      <c r="QS111" s="42"/>
      <c r="QT111" s="42"/>
      <c r="QU111" s="42"/>
      <c r="QV111" s="42"/>
      <c r="QW111" s="42"/>
      <c r="QX111" s="42"/>
      <c r="QY111" s="42"/>
      <c r="QZ111" s="42"/>
      <c r="RA111" s="42"/>
      <c r="RB111" s="42"/>
      <c r="RC111" s="42"/>
      <c r="RD111" s="42"/>
      <c r="RE111" s="42"/>
      <c r="RF111" s="42"/>
      <c r="RG111" s="42"/>
      <c r="RH111" s="42"/>
      <c r="RI111" s="42"/>
      <c r="RJ111" s="42"/>
      <c r="RK111" s="42"/>
      <c r="RL111" s="42"/>
      <c r="RM111" s="42"/>
      <c r="RN111" s="42"/>
      <c r="RO111" s="42"/>
      <c r="RP111" s="42"/>
      <c r="RQ111" s="42"/>
      <c r="RR111" s="42"/>
      <c r="RS111" s="42"/>
      <c r="RT111" s="42"/>
      <c r="RU111" s="42"/>
      <c r="RV111" s="42"/>
      <c r="RW111" s="42"/>
      <c r="RX111" s="42"/>
      <c r="RY111" s="42"/>
      <c r="RZ111" s="42"/>
      <c r="SA111" s="42"/>
      <c r="SB111" s="42"/>
      <c r="SC111" s="42"/>
      <c r="SD111" s="42"/>
      <c r="SE111" s="42"/>
      <c r="SF111" s="42"/>
      <c r="SG111" s="42"/>
      <c r="SH111" s="42"/>
      <c r="SI111" s="42"/>
      <c r="SJ111" s="42"/>
      <c r="SK111" s="42"/>
      <c r="SL111" s="42"/>
      <c r="SM111" s="42"/>
      <c r="SN111" s="42"/>
      <c r="SO111" s="42"/>
      <c r="SP111" s="42"/>
      <c r="SQ111" s="42"/>
      <c r="SR111" s="42"/>
      <c r="SS111" s="42"/>
      <c r="ST111" s="42"/>
      <c r="SU111" s="42"/>
      <c r="SV111" s="42"/>
      <c r="SW111" s="42"/>
      <c r="SX111" s="42"/>
      <c r="SY111" s="42"/>
      <c r="SZ111" s="42"/>
      <c r="TA111" s="42"/>
      <c r="TB111" s="42"/>
      <c r="TC111" s="42"/>
      <c r="TD111" s="42"/>
      <c r="TE111" s="42"/>
      <c r="TF111" s="42"/>
      <c r="TG111" s="42"/>
      <c r="TH111" s="42"/>
      <c r="TI111" s="42"/>
      <c r="TJ111" s="42"/>
      <c r="TK111" s="42"/>
      <c r="TL111" s="42"/>
      <c r="TM111" s="42"/>
      <c r="TN111" s="42"/>
      <c r="TO111" s="42"/>
      <c r="TP111" s="42"/>
      <c r="TQ111" s="42"/>
      <c r="TR111" s="42"/>
      <c r="TS111" s="42"/>
      <c r="TT111" s="42"/>
      <c r="TU111" s="42"/>
      <c r="TV111" s="42"/>
      <c r="TW111" s="42"/>
      <c r="TX111" s="42"/>
      <c r="TY111" s="42"/>
      <c r="TZ111" s="42"/>
      <c r="UA111" s="42"/>
      <c r="UB111" s="42"/>
      <c r="UC111" s="42"/>
      <c r="UD111" s="42"/>
      <c r="UE111" s="42"/>
      <c r="UF111" s="42"/>
      <c r="UG111" s="42"/>
      <c r="UH111" s="42"/>
      <c r="UI111" s="42"/>
      <c r="UJ111" s="42"/>
      <c r="UK111" s="42"/>
      <c r="UL111" s="42"/>
      <c r="UM111" s="42"/>
      <c r="UN111" s="42"/>
      <c r="UO111" s="42"/>
      <c r="UP111" s="42"/>
      <c r="UQ111" s="42"/>
      <c r="UR111" s="42"/>
      <c r="US111" s="42"/>
      <c r="UT111" s="42"/>
      <c r="UU111" s="42"/>
      <c r="UV111" s="42"/>
      <c r="UW111" s="42"/>
      <c r="UX111" s="42"/>
      <c r="UY111" s="42"/>
      <c r="UZ111" s="42"/>
      <c r="VA111" s="42"/>
      <c r="VB111" s="42"/>
      <c r="VC111" s="42"/>
      <c r="VD111" s="42"/>
      <c r="VE111" s="42"/>
      <c r="VF111" s="42"/>
      <c r="VG111" s="42"/>
      <c r="VH111" s="42"/>
      <c r="VI111" s="42"/>
      <c r="VJ111" s="42"/>
      <c r="VK111" s="42"/>
      <c r="VL111" s="42"/>
      <c r="VM111" s="42"/>
      <c r="VN111" s="42"/>
      <c r="VO111" s="42"/>
      <c r="VP111" s="42"/>
      <c r="VQ111" s="42"/>
      <c r="VR111" s="42"/>
      <c r="VS111" s="42"/>
      <c r="VT111" s="42"/>
      <c r="VU111" s="42"/>
      <c r="VV111" s="42"/>
      <c r="VW111" s="42"/>
      <c r="VX111" s="42"/>
      <c r="VY111" s="42"/>
      <c r="VZ111" s="42"/>
      <c r="WA111" s="42"/>
      <c r="WB111" s="42"/>
      <c r="WC111" s="42"/>
      <c r="WD111" s="42"/>
      <c r="WE111" s="42"/>
      <c r="WF111" s="42"/>
      <c r="WG111" s="42"/>
      <c r="WH111" s="42"/>
      <c r="WI111" s="42"/>
      <c r="WJ111" s="42"/>
      <c r="WK111" s="42"/>
      <c r="WL111" s="42"/>
      <c r="WM111" s="42"/>
      <c r="WN111" s="42"/>
      <c r="WO111" s="42"/>
      <c r="WP111" s="42"/>
      <c r="WQ111" s="42"/>
      <c r="WR111" s="42"/>
      <c r="WS111" s="42"/>
      <c r="WT111" s="42"/>
      <c r="WU111" s="42"/>
      <c r="WV111" s="42"/>
      <c r="WW111" s="42"/>
      <c r="WX111" s="42"/>
      <c r="WY111" s="42"/>
      <c r="WZ111" s="42"/>
      <c r="XA111" s="42"/>
      <c r="XB111" s="42"/>
      <c r="XC111" s="42"/>
      <c r="XD111" s="42"/>
      <c r="XE111" s="42"/>
      <c r="XF111" s="42"/>
      <c r="XG111" s="42"/>
      <c r="XH111" s="42"/>
      <c r="XI111" s="42"/>
      <c r="XJ111" s="42"/>
      <c r="XK111" s="42"/>
      <c r="XL111" s="42"/>
      <c r="XM111" s="42"/>
      <c r="XN111" s="42"/>
      <c r="XO111" s="42"/>
      <c r="XP111" s="42"/>
      <c r="XQ111" s="42"/>
      <c r="XR111" s="42"/>
      <c r="XS111" s="42"/>
      <c r="XT111" s="42"/>
      <c r="XU111" s="42"/>
      <c r="XV111" s="42"/>
      <c r="XW111" s="42"/>
      <c r="XX111" s="42"/>
      <c r="XY111" s="42"/>
      <c r="XZ111" s="42"/>
      <c r="YA111" s="42"/>
      <c r="YB111" s="42"/>
      <c r="YC111" s="42"/>
      <c r="YD111" s="42"/>
      <c r="YE111" s="42"/>
      <c r="YF111" s="42"/>
      <c r="YG111" s="42"/>
      <c r="YH111" s="42"/>
      <c r="YI111" s="42"/>
      <c r="YJ111" s="42"/>
      <c r="YK111" s="42"/>
      <c r="YL111" s="42"/>
      <c r="YM111" s="42"/>
      <c r="YN111" s="42"/>
      <c r="YO111" s="42"/>
      <c r="YP111" s="42"/>
      <c r="YQ111" s="42"/>
      <c r="YR111" s="42"/>
      <c r="YS111" s="42"/>
      <c r="YT111" s="42"/>
      <c r="YU111" s="42"/>
      <c r="YV111" s="42"/>
      <c r="YW111" s="42"/>
      <c r="YX111" s="42"/>
      <c r="YY111" s="42"/>
      <c r="YZ111" s="42"/>
      <c r="ZA111" s="42"/>
      <c r="ZB111" s="42"/>
      <c r="ZC111" s="42"/>
      <c r="ZD111" s="42"/>
      <c r="ZE111" s="42"/>
      <c r="ZF111" s="42"/>
      <c r="ZG111" s="42"/>
      <c r="ZH111" s="42"/>
      <c r="ZI111" s="42"/>
      <c r="ZJ111" s="42"/>
      <c r="ZK111" s="42"/>
      <c r="ZL111" s="42"/>
      <c r="ZM111" s="42"/>
      <c r="ZN111" s="42"/>
      <c r="ZO111" s="42"/>
      <c r="ZP111" s="42"/>
      <c r="ZQ111" s="42"/>
      <c r="ZR111" s="42"/>
      <c r="ZS111" s="42"/>
      <c r="ZT111" s="42"/>
      <c r="ZU111" s="42"/>
      <c r="ZV111" s="42"/>
      <c r="ZW111" s="42"/>
      <c r="ZX111" s="42"/>
      <c r="ZY111" s="42"/>
      <c r="ZZ111" s="42"/>
      <c r="AAA111" s="42"/>
      <c r="AAB111" s="42"/>
      <c r="AAC111" s="42"/>
      <c r="AAD111" s="42"/>
      <c r="AAE111" s="42"/>
      <c r="AAF111" s="42"/>
      <c r="AAG111" s="42"/>
      <c r="AAH111" s="42"/>
      <c r="AAI111" s="42"/>
      <c r="AAJ111" s="42"/>
      <c r="AAK111" s="42"/>
      <c r="AAL111" s="42"/>
      <c r="AAM111" s="42"/>
      <c r="AAN111" s="42"/>
      <c r="AAO111" s="42"/>
      <c r="AAP111" s="42"/>
      <c r="AAQ111" s="42"/>
      <c r="AAR111" s="42"/>
      <c r="AAS111" s="42"/>
      <c r="AAT111" s="42"/>
      <c r="AAU111" s="42"/>
      <c r="AAV111" s="42"/>
      <c r="AAW111" s="42"/>
      <c r="AAX111" s="42"/>
      <c r="AAY111" s="42"/>
      <c r="AAZ111" s="42"/>
      <c r="ABA111" s="42"/>
      <c r="ABB111" s="42"/>
      <c r="ABC111" s="42"/>
      <c r="ABD111" s="42"/>
      <c r="ABE111" s="42"/>
      <c r="ABF111" s="42"/>
      <c r="ABG111" s="42"/>
      <c r="ABH111" s="42"/>
      <c r="ABI111" s="42"/>
      <c r="ABJ111" s="42"/>
      <c r="ABK111" s="42"/>
      <c r="ABL111" s="42"/>
      <c r="ABM111" s="42"/>
      <c r="ABN111" s="42"/>
      <c r="ABO111" s="42"/>
      <c r="ABP111" s="42"/>
      <c r="ABQ111" s="42"/>
      <c r="ABR111" s="42"/>
      <c r="ABS111" s="42"/>
      <c r="ABT111" s="42"/>
      <c r="ABU111" s="42"/>
      <c r="ABV111" s="42"/>
      <c r="ABW111" s="42"/>
      <c r="ABX111" s="42"/>
      <c r="ABY111" s="42"/>
      <c r="ABZ111" s="42"/>
      <c r="ACA111" s="42"/>
      <c r="ACB111" s="42"/>
      <c r="ACC111" s="42"/>
      <c r="ACD111" s="42"/>
      <c r="ACE111" s="42"/>
      <c r="ACF111" s="42"/>
      <c r="ACG111" s="42"/>
      <c r="ACH111" s="42"/>
      <c r="ACI111" s="42"/>
      <c r="ACJ111" s="42"/>
      <c r="ACK111" s="42"/>
      <c r="ACL111" s="42"/>
      <c r="ACM111" s="42"/>
      <c r="ACN111" s="42"/>
      <c r="ACO111" s="42"/>
      <c r="ACP111" s="42"/>
      <c r="ACQ111" s="42"/>
      <c r="ACR111" s="42"/>
      <c r="ACS111" s="42"/>
      <c r="ACT111" s="42"/>
      <c r="ACU111" s="42"/>
      <c r="ACV111" s="42"/>
      <c r="ACW111" s="42"/>
      <c r="ACX111" s="42"/>
      <c r="ACY111" s="42"/>
      <c r="ACZ111" s="42"/>
      <c r="ADA111" s="42"/>
      <c r="ADB111" s="42"/>
      <c r="ADC111" s="42"/>
      <c r="ADD111" s="42"/>
      <c r="ADE111" s="42"/>
      <c r="ADF111" s="42"/>
      <c r="ADG111" s="42"/>
      <c r="ADH111" s="42"/>
      <c r="ADI111" s="42"/>
      <c r="ADJ111" s="42"/>
      <c r="ADK111" s="42"/>
      <c r="ADL111" s="42"/>
      <c r="ADM111" s="42"/>
      <c r="ADN111" s="42"/>
      <c r="ADO111" s="42"/>
      <c r="ADP111" s="42"/>
      <c r="ADQ111" s="42"/>
      <c r="ADR111" s="42"/>
      <c r="ADS111" s="42"/>
      <c r="ADT111" s="42"/>
      <c r="ADU111" s="42"/>
      <c r="ADV111" s="42"/>
      <c r="ADW111" s="42"/>
      <c r="ADX111" s="42"/>
      <c r="ADY111" s="42"/>
      <c r="ADZ111" s="42"/>
      <c r="AEA111" s="42"/>
      <c r="AEB111" s="42"/>
      <c r="AEC111" s="42"/>
      <c r="AED111" s="42"/>
      <c r="AEE111" s="42"/>
      <c r="AEF111" s="42"/>
      <c r="AEG111" s="42"/>
      <c r="AEH111" s="42"/>
      <c r="AEI111" s="42"/>
      <c r="AEJ111" s="42"/>
      <c r="AEK111" s="42"/>
      <c r="AEL111" s="42"/>
      <c r="AEM111" s="42"/>
      <c r="AEN111" s="42"/>
      <c r="AEO111" s="42"/>
      <c r="AEP111" s="42"/>
      <c r="AEQ111" s="42"/>
      <c r="AER111" s="42"/>
      <c r="AES111" s="42"/>
      <c r="AET111" s="42"/>
      <c r="AEU111" s="42"/>
      <c r="AEV111" s="42"/>
      <c r="AEW111" s="42"/>
      <c r="AEX111" s="42"/>
      <c r="AEY111" s="42"/>
      <c r="AEZ111" s="42"/>
      <c r="AFA111" s="42"/>
      <c r="AFB111" s="42"/>
      <c r="AFC111" s="42"/>
      <c r="AFD111" s="42"/>
      <c r="AFE111" s="42"/>
      <c r="AFF111" s="42"/>
      <c r="AFG111" s="42"/>
      <c r="AFH111" s="42"/>
      <c r="AFI111" s="42"/>
      <c r="AFJ111" s="42"/>
      <c r="AFK111" s="42"/>
      <c r="AFL111" s="42"/>
      <c r="AFM111" s="42"/>
      <c r="AFN111" s="42"/>
      <c r="AFO111" s="42"/>
      <c r="AFP111" s="42"/>
      <c r="AFQ111" s="42"/>
      <c r="AFR111" s="42"/>
      <c r="AFS111" s="42"/>
      <c r="AFT111" s="42"/>
      <c r="AFU111" s="42"/>
      <c r="AFV111" s="42"/>
      <c r="AFW111" s="42"/>
      <c r="AFX111" s="42"/>
      <c r="AFY111" s="42"/>
      <c r="AFZ111" s="42"/>
      <c r="AGA111" s="42"/>
      <c r="AGB111" s="42"/>
      <c r="AGC111" s="42"/>
      <c r="AGD111" s="42"/>
      <c r="AGE111" s="42"/>
      <c r="AGF111" s="42"/>
      <c r="AGG111" s="42"/>
      <c r="AGH111" s="42"/>
      <c r="AGI111" s="42"/>
      <c r="AGJ111" s="42"/>
      <c r="AGK111" s="42"/>
      <c r="AGL111" s="42"/>
      <c r="AGM111" s="42"/>
      <c r="AGN111" s="42"/>
      <c r="AGO111" s="42"/>
      <c r="AGP111" s="42"/>
      <c r="AGQ111" s="42"/>
      <c r="AGR111" s="42"/>
      <c r="AGS111" s="42"/>
      <c r="AGT111" s="42"/>
      <c r="AGU111" s="42"/>
      <c r="AGV111" s="42"/>
      <c r="AGW111" s="42"/>
      <c r="AGX111" s="42"/>
      <c r="AGY111" s="42"/>
      <c r="AGZ111" s="42"/>
      <c r="AHA111" s="42"/>
      <c r="AHB111" s="42"/>
      <c r="AHC111" s="42"/>
      <c r="AHD111" s="42"/>
      <c r="AHE111" s="42"/>
      <c r="AHF111" s="42"/>
      <c r="AHG111" s="42"/>
      <c r="AHH111" s="42"/>
      <c r="AHI111" s="42"/>
      <c r="AHJ111" s="42"/>
      <c r="AHK111" s="42"/>
      <c r="AHL111" s="42"/>
      <c r="AHM111" s="42"/>
      <c r="AHN111" s="42"/>
      <c r="AHO111" s="42"/>
      <c r="AHP111" s="42"/>
      <c r="AHQ111" s="42"/>
      <c r="AHR111" s="42"/>
      <c r="AHS111" s="42"/>
      <c r="AHT111" s="42"/>
      <c r="AHU111" s="42"/>
      <c r="AHV111" s="42"/>
      <c r="AHW111" s="42"/>
      <c r="AHX111" s="42"/>
      <c r="AHY111" s="42"/>
      <c r="AHZ111" s="42"/>
      <c r="AIA111" s="42"/>
      <c r="AIB111" s="42"/>
      <c r="AIC111" s="42"/>
      <c r="AID111" s="42"/>
      <c r="AIE111" s="42"/>
      <c r="AIF111" s="42"/>
      <c r="AIG111" s="42"/>
      <c r="AIH111" s="42"/>
      <c r="AII111" s="42"/>
      <c r="AIJ111" s="42"/>
      <c r="AIK111" s="42"/>
      <c r="AIL111" s="42"/>
      <c r="AIM111" s="42"/>
      <c r="AIN111" s="42"/>
      <c r="AIO111" s="42"/>
      <c r="AIP111" s="42"/>
      <c r="AIQ111" s="42"/>
      <c r="AIR111" s="42"/>
      <c r="AIS111" s="42"/>
      <c r="AIT111" s="42"/>
      <c r="AIU111" s="42"/>
      <c r="AIV111" s="42"/>
      <c r="AIW111" s="42"/>
      <c r="AIX111" s="42"/>
      <c r="AIY111" s="42"/>
      <c r="AIZ111" s="42"/>
      <c r="AJA111" s="42"/>
      <c r="AJB111" s="42"/>
      <c r="AJC111" s="42"/>
      <c r="AJD111" s="42"/>
      <c r="AJE111" s="42"/>
      <c r="AJF111" s="42"/>
      <c r="AJG111" s="42"/>
      <c r="AJH111" s="42"/>
      <c r="AJI111" s="42"/>
      <c r="AJJ111" s="42"/>
      <c r="AJK111" s="42"/>
      <c r="AJL111" s="42"/>
      <c r="AJM111" s="42"/>
      <c r="AJN111" s="42"/>
      <c r="AJO111" s="42"/>
      <c r="AJP111" s="42"/>
      <c r="AJQ111" s="42"/>
      <c r="AJR111" s="42"/>
      <c r="AJS111" s="42"/>
      <c r="AJT111" s="42"/>
      <c r="AJU111" s="42"/>
      <c r="AJV111" s="42"/>
      <c r="AJW111" s="42"/>
      <c r="AJX111" s="42"/>
      <c r="AJY111" s="42"/>
      <c r="AJZ111" s="42"/>
      <c r="AKA111" s="42"/>
      <c r="AKB111" s="42"/>
      <c r="AKC111" s="42"/>
      <c r="AKD111" s="42"/>
      <c r="AKE111" s="42"/>
      <c r="AKF111" s="42"/>
      <c r="AKG111" s="42"/>
      <c r="AKH111" s="42"/>
      <c r="AKI111" s="42"/>
      <c r="AKJ111" s="42"/>
      <c r="AKK111" s="42"/>
      <c r="AKL111" s="42"/>
      <c r="AKM111" s="42"/>
      <c r="AKN111" s="42"/>
      <c r="AKO111" s="42"/>
      <c r="AKP111" s="42"/>
      <c r="AKQ111" s="42"/>
      <c r="AKR111" s="42"/>
      <c r="AKS111" s="42"/>
      <c r="AKT111" s="42"/>
      <c r="AKU111" s="42"/>
      <c r="AKV111" s="42"/>
      <c r="AKW111" s="42"/>
      <c r="AKX111" s="42"/>
      <c r="AKY111" s="42"/>
      <c r="AKZ111" s="42"/>
      <c r="ALA111" s="42"/>
      <c r="ALB111" s="42"/>
      <c r="ALC111" s="42"/>
      <c r="ALD111" s="42"/>
      <c r="ALE111" s="42"/>
      <c r="ALF111" s="42"/>
      <c r="ALG111" s="42"/>
      <c r="ALH111" s="42"/>
      <c r="ALI111" s="42"/>
      <c r="ALJ111" s="42"/>
      <c r="ALK111" s="42"/>
      <c r="ALL111" s="42"/>
      <c r="ALM111" s="42"/>
      <c r="ALN111" s="42"/>
      <c r="ALO111" s="42"/>
      <c r="ALP111" s="42"/>
      <c r="ALQ111" s="42"/>
      <c r="ALR111" s="42"/>
      <c r="ALS111" s="42"/>
      <c r="ALT111" s="42"/>
      <c r="ALU111" s="42"/>
      <c r="ALV111" s="42"/>
      <c r="ALW111" s="42"/>
      <c r="ALX111" s="42"/>
      <c r="ALY111" s="42"/>
      <c r="ALZ111" s="42"/>
      <c r="AMA111" s="42"/>
      <c r="AMB111" s="42"/>
      <c r="AMC111" s="42"/>
      <c r="AMD111" s="42"/>
      <c r="AME111" s="42"/>
      <c r="AMF111" s="42"/>
      <c r="AMG111" s="42"/>
      <c r="AMH111" s="42"/>
      <c r="AMI111" s="42"/>
      <c r="AMJ111" s="42"/>
      <c r="AMK111" s="42"/>
      <c r="AML111" s="42"/>
      <c r="AMM111" s="42"/>
      <c r="AMN111" s="42"/>
      <c r="AMO111" s="42"/>
      <c r="AMP111" s="42"/>
      <c r="AMQ111" s="42"/>
      <c r="AMR111" s="42"/>
      <c r="AMS111" s="42"/>
      <c r="AMT111" s="42"/>
      <c r="AMU111" s="42"/>
      <c r="AMV111" s="42"/>
      <c r="AMW111" s="42"/>
      <c r="AMX111" s="42"/>
      <c r="AMY111" s="42"/>
      <c r="AMZ111" s="42"/>
      <c r="ANA111" s="42"/>
      <c r="ANB111" s="42"/>
      <c r="ANC111" s="42"/>
      <c r="AND111" s="42"/>
      <c r="ANE111" s="42"/>
      <c r="ANF111" s="42"/>
      <c r="ANG111" s="42"/>
      <c r="ANH111" s="42"/>
      <c r="ANI111" s="42"/>
      <c r="ANJ111" s="42"/>
      <c r="ANK111" s="42"/>
      <c r="ANL111" s="42"/>
      <c r="ANM111" s="42"/>
      <c r="ANN111" s="42"/>
      <c r="ANO111" s="42"/>
      <c r="ANP111" s="42"/>
      <c r="ANQ111" s="42"/>
      <c r="ANR111" s="42"/>
      <c r="ANS111" s="42"/>
      <c r="ANT111" s="42"/>
      <c r="ANU111" s="42"/>
      <c r="ANV111" s="42"/>
      <c r="ANW111" s="42"/>
      <c r="ANX111" s="42"/>
      <c r="ANY111" s="42"/>
      <c r="ANZ111" s="42"/>
      <c r="AOA111" s="42"/>
      <c r="AOB111" s="42"/>
      <c r="AOC111" s="42"/>
      <c r="AOD111" s="42"/>
      <c r="AOE111" s="42"/>
      <c r="AOF111" s="42"/>
      <c r="AOG111" s="42"/>
      <c r="AOH111" s="42"/>
      <c r="AOI111" s="42"/>
      <c r="AOJ111" s="42"/>
      <c r="AOK111" s="42"/>
      <c r="AOL111" s="42"/>
      <c r="AOM111" s="42"/>
      <c r="AON111" s="42"/>
      <c r="AOO111" s="42"/>
      <c r="AOP111" s="42"/>
      <c r="AOQ111" s="42"/>
      <c r="AOR111" s="42"/>
      <c r="AOS111" s="42"/>
      <c r="AOT111" s="42"/>
      <c r="AOU111" s="42"/>
      <c r="AOV111" s="42"/>
      <c r="AOW111" s="42"/>
      <c r="AOX111" s="42"/>
      <c r="AOY111" s="42"/>
      <c r="AOZ111" s="42"/>
      <c r="APA111" s="42"/>
      <c r="APB111" s="42"/>
      <c r="APC111" s="42"/>
      <c r="APD111" s="42"/>
      <c r="APE111" s="42"/>
      <c r="APF111" s="42"/>
      <c r="APG111" s="42"/>
      <c r="APH111" s="42"/>
      <c r="API111" s="42"/>
      <c r="APJ111" s="42"/>
      <c r="APK111" s="42"/>
      <c r="APL111" s="42"/>
      <c r="APM111" s="42"/>
      <c r="APN111" s="42"/>
      <c r="APO111" s="42"/>
      <c r="APP111" s="42"/>
      <c r="APQ111" s="42"/>
      <c r="APR111" s="42"/>
      <c r="APS111" s="42"/>
      <c r="APT111" s="42"/>
      <c r="APU111" s="42"/>
      <c r="APV111" s="42"/>
      <c r="APW111" s="42"/>
      <c r="APX111" s="42"/>
      <c r="APY111" s="42"/>
      <c r="APZ111" s="42"/>
      <c r="AQA111" s="42"/>
      <c r="AQB111" s="42"/>
      <c r="AQC111" s="42"/>
      <c r="AQD111" s="42"/>
      <c r="AQE111" s="42"/>
      <c r="AQF111" s="42"/>
      <c r="AQG111" s="42"/>
      <c r="AQH111" s="42"/>
      <c r="AQI111" s="42"/>
      <c r="AQJ111" s="42"/>
      <c r="AQK111" s="42"/>
      <c r="AQL111" s="42"/>
      <c r="AQM111" s="42"/>
      <c r="AQN111" s="42"/>
      <c r="AQO111" s="42"/>
      <c r="AQP111" s="42"/>
      <c r="AQQ111" s="42"/>
      <c r="AQR111" s="42"/>
      <c r="AQS111" s="42"/>
      <c r="AQT111" s="42"/>
      <c r="AQU111" s="42"/>
      <c r="AQV111" s="42"/>
      <c r="AQW111" s="42"/>
      <c r="AQX111" s="42"/>
      <c r="AQY111" s="42"/>
      <c r="AQZ111" s="42"/>
      <c r="ARA111" s="42"/>
      <c r="ARB111" s="42"/>
      <c r="ARC111" s="42"/>
      <c r="ARD111" s="42"/>
      <c r="ARE111" s="42"/>
      <c r="ARF111" s="42"/>
      <c r="ARG111" s="42"/>
      <c r="ARH111" s="42"/>
      <c r="ARI111" s="42"/>
      <c r="ARJ111" s="42"/>
      <c r="ARK111" s="42"/>
      <c r="ARL111" s="42"/>
      <c r="ARM111" s="42"/>
      <c r="ARN111" s="42"/>
      <c r="ARO111" s="42"/>
      <c r="ARP111" s="42"/>
      <c r="ARQ111" s="42"/>
      <c r="ARR111" s="42"/>
      <c r="ARS111" s="42"/>
      <c r="ART111" s="42"/>
      <c r="ARU111" s="42"/>
      <c r="ARV111" s="42"/>
      <c r="ARW111" s="42"/>
      <c r="ARX111" s="42"/>
      <c r="ARY111" s="42"/>
      <c r="ARZ111" s="42"/>
      <c r="ASA111" s="42"/>
      <c r="ASB111" s="42"/>
      <c r="ASC111" s="42"/>
      <c r="ASD111" s="42"/>
      <c r="ASE111" s="42"/>
      <c r="ASF111" s="42"/>
      <c r="ASG111" s="42"/>
      <c r="ASH111" s="42"/>
      <c r="ASI111" s="42"/>
      <c r="ASJ111" s="42"/>
      <c r="ASK111" s="42"/>
      <c r="ASL111" s="42"/>
      <c r="ASM111" s="42"/>
      <c r="ASN111" s="42"/>
      <c r="ASO111" s="42"/>
      <c r="ASP111" s="42"/>
      <c r="ASQ111" s="42"/>
      <c r="ASR111" s="42"/>
      <c r="ASS111" s="42"/>
      <c r="AST111" s="42"/>
      <c r="ASU111" s="42"/>
      <c r="ASV111" s="42"/>
      <c r="ASW111" s="42"/>
      <c r="ASX111" s="42"/>
      <c r="ASY111" s="42"/>
      <c r="ASZ111" s="42"/>
      <c r="ATA111" s="42"/>
      <c r="ATB111" s="42"/>
      <c r="ATC111" s="42"/>
      <c r="ATD111" s="42"/>
      <c r="ATE111" s="42"/>
      <c r="ATF111" s="42"/>
      <c r="ATG111" s="42"/>
      <c r="ATH111" s="42"/>
      <c r="ATI111" s="42"/>
      <c r="ATJ111" s="42"/>
      <c r="ATK111" s="42"/>
      <c r="ATL111" s="42"/>
      <c r="ATM111" s="42"/>
      <c r="ATN111" s="42"/>
      <c r="ATO111" s="42"/>
      <c r="ATP111" s="42"/>
      <c r="ATQ111" s="42"/>
      <c r="ATR111" s="42"/>
      <c r="ATS111" s="42"/>
      <c r="ATT111" s="42"/>
      <c r="ATU111" s="42"/>
      <c r="ATV111" s="42"/>
      <c r="ATW111" s="42"/>
      <c r="ATX111" s="42"/>
      <c r="ATY111" s="42"/>
      <c r="ATZ111" s="42"/>
      <c r="AUA111" s="42"/>
      <c r="AUB111" s="42"/>
      <c r="AUC111" s="42"/>
      <c r="AUD111" s="42"/>
      <c r="AUE111" s="42"/>
      <c r="AUF111" s="42"/>
      <c r="AUG111" s="42"/>
      <c r="AUH111" s="42"/>
      <c r="AUI111" s="42"/>
      <c r="AUJ111" s="42"/>
      <c r="AUK111" s="42"/>
      <c r="AUL111" s="42"/>
      <c r="AUM111" s="42"/>
      <c r="AUN111" s="42"/>
      <c r="AUO111" s="42"/>
      <c r="AUP111" s="42"/>
      <c r="AUQ111" s="42"/>
      <c r="AUR111" s="42"/>
      <c r="AUS111" s="42"/>
      <c r="AUT111" s="42"/>
      <c r="AUU111" s="42"/>
      <c r="AUV111" s="42"/>
      <c r="AUW111" s="42"/>
      <c r="AUX111" s="42"/>
      <c r="AUY111" s="42"/>
      <c r="AUZ111" s="42"/>
      <c r="AVA111" s="42"/>
      <c r="AVB111" s="42"/>
      <c r="AVC111" s="42"/>
      <c r="AVD111" s="42"/>
      <c r="AVE111" s="42"/>
      <c r="AVF111" s="42"/>
      <c r="AVG111" s="42"/>
      <c r="AVH111" s="42"/>
      <c r="AVI111" s="42"/>
      <c r="AVJ111" s="42"/>
      <c r="AVK111" s="42"/>
      <c r="AVL111" s="42"/>
      <c r="AVM111" s="42"/>
      <c r="AVN111" s="42"/>
      <c r="AVO111" s="42"/>
      <c r="AVP111" s="42"/>
      <c r="AVQ111" s="42"/>
      <c r="AVR111" s="42"/>
      <c r="AVS111" s="42"/>
      <c r="AVT111" s="42"/>
      <c r="AVU111" s="42"/>
      <c r="AVV111" s="42"/>
      <c r="AVW111" s="42"/>
      <c r="AVX111" s="42"/>
      <c r="AVY111" s="42"/>
      <c r="AVZ111" s="42"/>
      <c r="AWA111" s="42"/>
      <c r="AWB111" s="42"/>
      <c r="AWC111" s="42"/>
      <c r="AWD111" s="42"/>
      <c r="AWE111" s="42"/>
      <c r="AWF111" s="42"/>
      <c r="AWG111" s="42"/>
      <c r="AWH111" s="42"/>
      <c r="AWI111" s="42"/>
      <c r="AWJ111" s="42"/>
      <c r="AWK111" s="42"/>
      <c r="AWL111" s="42"/>
      <c r="AWM111" s="42"/>
      <c r="AWN111" s="42"/>
      <c r="AWO111" s="42"/>
      <c r="AWP111" s="42"/>
      <c r="AWQ111" s="42"/>
      <c r="AWR111" s="42"/>
      <c r="AWS111" s="42"/>
      <c r="AWT111" s="42"/>
      <c r="AWU111" s="42"/>
      <c r="AWV111" s="42"/>
      <c r="AWW111" s="42"/>
      <c r="AWX111" s="42"/>
      <c r="AWY111" s="42"/>
      <c r="AWZ111" s="42"/>
      <c r="AXA111" s="42"/>
      <c r="AXB111" s="42"/>
      <c r="AXC111" s="42"/>
      <c r="AXD111" s="42"/>
      <c r="AXE111" s="42"/>
      <c r="AXF111" s="42"/>
      <c r="AXG111" s="42"/>
      <c r="AXH111" s="42"/>
      <c r="AXI111" s="42"/>
      <c r="AXJ111" s="42"/>
      <c r="AXK111" s="42"/>
      <c r="AXL111" s="42"/>
      <c r="AXM111" s="42"/>
      <c r="AXN111" s="42"/>
      <c r="AXO111" s="42"/>
      <c r="AXP111" s="42"/>
      <c r="AXQ111" s="42"/>
      <c r="AXR111" s="42"/>
      <c r="AXS111" s="42"/>
      <c r="AXT111" s="42"/>
      <c r="AXU111" s="42"/>
      <c r="AXV111" s="42"/>
      <c r="AXW111" s="42"/>
      <c r="AXX111" s="42"/>
      <c r="AXY111" s="42"/>
      <c r="AXZ111" s="42"/>
      <c r="AYA111" s="42"/>
      <c r="AYB111" s="42"/>
      <c r="AYC111" s="42"/>
      <c r="AYD111" s="42"/>
      <c r="AYE111" s="42"/>
      <c r="AYF111" s="42"/>
      <c r="AYG111" s="42"/>
      <c r="AYH111" s="42"/>
      <c r="AYI111" s="42"/>
      <c r="AYJ111" s="42"/>
      <c r="AYK111" s="42"/>
      <c r="AYL111" s="42"/>
      <c r="AYM111" s="42"/>
      <c r="AYN111" s="42"/>
      <c r="AYO111" s="42"/>
      <c r="AYP111" s="42"/>
      <c r="AYQ111" s="42"/>
      <c r="AYR111" s="42"/>
      <c r="AYS111" s="42"/>
      <c r="AYT111" s="42"/>
      <c r="AYU111" s="42"/>
      <c r="AYV111" s="42"/>
      <c r="AYW111" s="42"/>
      <c r="AYX111" s="42"/>
      <c r="AYY111" s="42"/>
      <c r="AYZ111" s="42"/>
      <c r="AZA111" s="42"/>
      <c r="AZB111" s="42"/>
      <c r="AZC111" s="42"/>
      <c r="AZD111" s="42"/>
      <c r="AZE111" s="42"/>
      <c r="AZF111" s="42"/>
      <c r="AZG111" s="42"/>
      <c r="AZH111" s="42"/>
      <c r="AZI111" s="42"/>
      <c r="AZJ111" s="42"/>
      <c r="AZK111" s="42"/>
      <c r="AZL111" s="42"/>
      <c r="AZM111" s="42"/>
      <c r="AZN111" s="42"/>
      <c r="AZO111" s="42"/>
      <c r="AZP111" s="42"/>
      <c r="AZQ111" s="42"/>
      <c r="AZR111" s="42"/>
      <c r="AZS111" s="42"/>
      <c r="AZT111" s="42"/>
      <c r="AZU111" s="42"/>
      <c r="AZV111" s="42"/>
      <c r="AZW111" s="42"/>
      <c r="AZX111" s="42"/>
      <c r="AZY111" s="42"/>
      <c r="AZZ111" s="42"/>
      <c r="BAA111" s="42"/>
      <c r="BAB111" s="42"/>
      <c r="BAC111" s="42"/>
      <c r="BAD111" s="42"/>
      <c r="BAE111" s="42"/>
      <c r="BAF111" s="42"/>
      <c r="BAG111" s="42"/>
      <c r="BAH111" s="42"/>
      <c r="BAI111" s="42"/>
      <c r="BAJ111" s="42"/>
      <c r="BAK111" s="42"/>
      <c r="BAL111" s="42"/>
      <c r="BAM111" s="42"/>
      <c r="BAN111" s="42"/>
      <c r="BAO111" s="42"/>
      <c r="BAP111" s="42"/>
      <c r="BAQ111" s="42"/>
      <c r="BAR111" s="42"/>
      <c r="BAS111" s="42"/>
      <c r="BAT111" s="42"/>
      <c r="BAU111" s="42"/>
      <c r="BAV111" s="42"/>
      <c r="BAW111" s="42"/>
      <c r="BAX111" s="42"/>
      <c r="BAY111" s="42"/>
      <c r="BAZ111" s="42"/>
      <c r="BBA111" s="42"/>
      <c r="BBB111" s="42"/>
      <c r="BBC111" s="42"/>
      <c r="BBD111" s="42"/>
      <c r="BBE111" s="42"/>
      <c r="BBF111" s="42"/>
      <c r="BBG111" s="42"/>
      <c r="BBH111" s="42"/>
      <c r="BBI111" s="42"/>
      <c r="BBJ111" s="42"/>
      <c r="BBK111" s="42"/>
      <c r="BBL111" s="42"/>
      <c r="BBM111" s="42"/>
      <c r="BBN111" s="42"/>
      <c r="BBO111" s="42"/>
      <c r="BBP111" s="42"/>
      <c r="BBQ111" s="42"/>
      <c r="BBR111" s="42"/>
      <c r="BBS111" s="42"/>
      <c r="BBT111" s="42"/>
      <c r="BBU111" s="42"/>
      <c r="BBV111" s="42"/>
      <c r="BBW111" s="42"/>
      <c r="BBX111" s="42"/>
      <c r="BBY111" s="42"/>
      <c r="BBZ111" s="42"/>
      <c r="BCA111" s="42"/>
      <c r="BCB111" s="42"/>
      <c r="BCC111" s="42"/>
      <c r="BCD111" s="42"/>
      <c r="BCE111" s="42"/>
      <c r="BCF111" s="42"/>
      <c r="BCG111" s="42"/>
      <c r="BCH111" s="42"/>
      <c r="BCI111" s="42"/>
      <c r="BCJ111" s="42"/>
      <c r="BCK111" s="42"/>
      <c r="BCL111" s="42"/>
      <c r="BCM111" s="42"/>
      <c r="BCN111" s="42"/>
      <c r="BCO111" s="42"/>
      <c r="BCP111" s="42"/>
      <c r="BCQ111" s="42"/>
      <c r="BCR111" s="42"/>
      <c r="BCS111" s="42"/>
      <c r="BCT111" s="42"/>
      <c r="BCU111" s="42"/>
      <c r="BCV111" s="42"/>
      <c r="BCW111" s="42"/>
      <c r="BCX111" s="42"/>
      <c r="BCY111" s="42"/>
      <c r="BCZ111" s="42"/>
      <c r="BDA111" s="42"/>
      <c r="BDB111" s="42"/>
      <c r="BDC111" s="42"/>
      <c r="BDD111" s="42"/>
      <c r="BDE111" s="42"/>
      <c r="BDF111" s="42"/>
      <c r="BDG111" s="42"/>
      <c r="BDH111" s="42"/>
      <c r="BDI111" s="42"/>
      <c r="BDJ111" s="42"/>
      <c r="BDK111" s="42"/>
      <c r="BDL111" s="42"/>
      <c r="BDM111" s="42"/>
      <c r="BDN111" s="42"/>
      <c r="BDO111" s="42"/>
      <c r="BDP111" s="42"/>
      <c r="BDQ111" s="42"/>
      <c r="BDR111" s="42"/>
      <c r="BDS111" s="42"/>
      <c r="BDT111" s="42"/>
      <c r="BDU111" s="42"/>
      <c r="BDV111" s="42"/>
      <c r="BDW111" s="42"/>
      <c r="BDX111" s="42"/>
      <c r="BDY111" s="42"/>
      <c r="BDZ111" s="42"/>
      <c r="BEA111" s="42"/>
      <c r="BEB111" s="42"/>
      <c r="BEC111" s="42"/>
      <c r="BED111" s="42"/>
      <c r="BEE111" s="42"/>
      <c r="BEF111" s="42"/>
      <c r="BEG111" s="42"/>
      <c r="BEH111" s="42"/>
      <c r="BEI111" s="42"/>
      <c r="BEJ111" s="42"/>
      <c r="BEK111" s="42"/>
      <c r="BEL111" s="42"/>
      <c r="BEM111" s="42"/>
      <c r="BEN111" s="42"/>
      <c r="BEO111" s="42"/>
      <c r="BEP111" s="42"/>
      <c r="BEQ111" s="42"/>
      <c r="BER111" s="42"/>
      <c r="BES111" s="42"/>
      <c r="BET111" s="42"/>
      <c r="BEU111" s="42"/>
      <c r="BEV111" s="42"/>
      <c r="BEW111" s="42"/>
      <c r="BEX111" s="42"/>
      <c r="BEY111" s="42"/>
      <c r="BEZ111" s="42"/>
      <c r="BFA111" s="42"/>
      <c r="BFB111" s="42"/>
      <c r="BFC111" s="42"/>
      <c r="BFD111" s="42"/>
      <c r="BFE111" s="42"/>
      <c r="BFF111" s="42"/>
      <c r="BFG111" s="42"/>
      <c r="BFH111" s="42"/>
      <c r="BFI111" s="42"/>
      <c r="BFJ111" s="42"/>
      <c r="BFK111" s="42"/>
      <c r="BFL111" s="42"/>
      <c r="BFM111" s="42"/>
      <c r="BFN111" s="42"/>
      <c r="BFO111" s="42"/>
      <c r="BFP111" s="42"/>
      <c r="BFQ111" s="42"/>
      <c r="BFR111" s="42"/>
      <c r="BFS111" s="42"/>
      <c r="BFT111" s="42"/>
      <c r="BFU111" s="42"/>
      <c r="BFV111" s="42"/>
      <c r="BFW111" s="42"/>
      <c r="BFX111" s="42"/>
      <c r="BFY111" s="42"/>
      <c r="BFZ111" s="42"/>
      <c r="BGA111" s="42"/>
      <c r="BGB111" s="42"/>
      <c r="BGC111" s="42"/>
      <c r="BGD111" s="42"/>
      <c r="BGE111" s="42"/>
      <c r="BGF111" s="42"/>
      <c r="BGG111" s="42"/>
      <c r="BGH111" s="42"/>
      <c r="BGI111" s="42"/>
      <c r="BGJ111" s="42"/>
      <c r="BGK111" s="42"/>
      <c r="BGL111" s="42"/>
      <c r="BGM111" s="42"/>
      <c r="BGN111" s="42"/>
      <c r="BGO111" s="42"/>
      <c r="BGP111" s="42"/>
      <c r="BGQ111" s="42"/>
      <c r="BGR111" s="42"/>
      <c r="BGS111" s="42"/>
      <c r="BGT111" s="42"/>
      <c r="BGU111" s="42"/>
      <c r="BGV111" s="42"/>
      <c r="BGW111" s="42"/>
      <c r="BGX111" s="42"/>
      <c r="BGY111" s="42"/>
      <c r="BGZ111" s="42"/>
      <c r="BHA111" s="42"/>
      <c r="BHB111" s="42"/>
      <c r="BHC111" s="42"/>
      <c r="BHD111" s="42"/>
      <c r="BHE111" s="42"/>
      <c r="BHF111" s="42"/>
      <c r="BHG111" s="42"/>
      <c r="BHH111" s="42"/>
      <c r="BHI111" s="42"/>
      <c r="BHJ111" s="42"/>
      <c r="BHK111" s="42"/>
      <c r="BHL111" s="42"/>
      <c r="BHM111" s="42"/>
      <c r="BHN111" s="42"/>
      <c r="BHO111" s="42"/>
      <c r="BHP111" s="42"/>
      <c r="BHQ111" s="42"/>
      <c r="BHR111" s="42"/>
      <c r="BHS111" s="42"/>
      <c r="BHT111" s="42"/>
      <c r="BHU111" s="42"/>
      <c r="BHV111" s="42"/>
      <c r="BHW111" s="42"/>
      <c r="BHX111" s="42"/>
      <c r="BHY111" s="42"/>
      <c r="BHZ111" s="42"/>
      <c r="BIA111" s="42"/>
      <c r="BIB111" s="42"/>
      <c r="BIC111" s="42"/>
      <c r="BID111" s="42"/>
      <c r="BIE111" s="42"/>
      <c r="BIF111" s="42"/>
      <c r="BIG111" s="42"/>
      <c r="BIH111" s="42"/>
      <c r="BII111" s="42"/>
      <c r="BIJ111" s="42"/>
      <c r="BIK111" s="42"/>
      <c r="BIL111" s="42"/>
      <c r="BIM111" s="42"/>
      <c r="BIN111" s="42"/>
      <c r="BIO111" s="42"/>
      <c r="BIP111" s="42"/>
      <c r="BIQ111" s="42"/>
      <c r="BIR111" s="42"/>
      <c r="BIS111" s="42"/>
      <c r="BIT111" s="42"/>
      <c r="BIU111" s="42"/>
      <c r="BIV111" s="42"/>
      <c r="BIW111" s="42"/>
      <c r="BIX111" s="42"/>
      <c r="BIY111" s="42"/>
      <c r="BIZ111" s="42"/>
      <c r="BJA111" s="42"/>
      <c r="BJB111" s="42"/>
      <c r="BJC111" s="42"/>
      <c r="BJD111" s="42"/>
      <c r="BJE111" s="42"/>
      <c r="BJF111" s="42"/>
      <c r="BJG111" s="42"/>
      <c r="BJH111" s="42"/>
      <c r="BJI111" s="42"/>
      <c r="BJJ111" s="42"/>
      <c r="BJK111" s="42"/>
      <c r="BJL111" s="42"/>
      <c r="BJM111" s="42"/>
      <c r="BJN111" s="42"/>
      <c r="BJO111" s="42"/>
      <c r="BJP111" s="42"/>
      <c r="BJQ111" s="42"/>
      <c r="BJR111" s="42"/>
      <c r="BJS111" s="42"/>
      <c r="BJT111" s="42"/>
      <c r="BJU111" s="42"/>
      <c r="BJV111" s="42"/>
      <c r="BJW111" s="42"/>
      <c r="BJX111" s="42"/>
      <c r="BJY111" s="42"/>
      <c r="BJZ111" s="42"/>
      <c r="BKA111" s="42"/>
      <c r="BKB111" s="42"/>
      <c r="BKC111" s="42"/>
      <c r="BKD111" s="42"/>
      <c r="BKE111" s="42"/>
      <c r="BKF111" s="42"/>
      <c r="BKG111" s="42"/>
      <c r="BKH111" s="42"/>
      <c r="BKI111" s="42"/>
      <c r="BKJ111" s="42"/>
      <c r="BKK111" s="42"/>
      <c r="BKL111" s="42"/>
      <c r="BKM111" s="42"/>
      <c r="BKN111" s="42"/>
      <c r="BKO111" s="42"/>
      <c r="BKP111" s="42"/>
      <c r="BKQ111" s="42"/>
      <c r="BKR111" s="42"/>
      <c r="BKS111" s="42"/>
      <c r="BKT111" s="42"/>
      <c r="BKU111" s="42"/>
      <c r="BKV111" s="42"/>
      <c r="BKW111" s="42"/>
      <c r="BKX111" s="42"/>
      <c r="BKY111" s="42"/>
      <c r="BKZ111" s="42"/>
      <c r="BLA111" s="42"/>
      <c r="BLB111" s="42"/>
      <c r="BLC111" s="42"/>
      <c r="BLD111" s="42"/>
      <c r="BLE111" s="42"/>
      <c r="BLF111" s="42"/>
      <c r="BLG111" s="42"/>
      <c r="BLH111" s="42"/>
      <c r="BLI111" s="42"/>
      <c r="BLJ111" s="42"/>
      <c r="BLK111" s="42"/>
      <c r="BLL111" s="42"/>
      <c r="BLM111" s="42"/>
      <c r="BLN111" s="42"/>
      <c r="BLO111" s="42"/>
      <c r="BLP111" s="42"/>
      <c r="BLQ111" s="42"/>
      <c r="BLR111" s="42"/>
      <c r="BLS111" s="42"/>
      <c r="BLT111" s="42"/>
      <c r="BLU111" s="42"/>
      <c r="BLV111" s="42"/>
      <c r="BLW111" s="42"/>
      <c r="BLX111" s="42"/>
      <c r="BLY111" s="42"/>
      <c r="BLZ111" s="42"/>
      <c r="BMA111" s="42"/>
      <c r="BMB111" s="42"/>
      <c r="BMC111" s="42"/>
      <c r="BMD111" s="42"/>
      <c r="BME111" s="42"/>
      <c r="BMF111" s="42"/>
      <c r="BMG111" s="42"/>
      <c r="BMH111" s="42"/>
      <c r="BMI111" s="42"/>
      <c r="BMJ111" s="42"/>
      <c r="BMK111" s="42"/>
      <c r="BML111" s="42"/>
      <c r="BMM111" s="42"/>
      <c r="BMN111" s="42"/>
      <c r="BMO111" s="42"/>
      <c r="BMP111" s="42"/>
      <c r="BMQ111" s="42"/>
      <c r="BMR111" s="42"/>
      <c r="BMS111" s="42"/>
      <c r="BMT111" s="42"/>
      <c r="BMU111" s="42"/>
      <c r="BMV111" s="42"/>
      <c r="BMW111" s="42"/>
      <c r="BMX111" s="42"/>
      <c r="BMY111" s="42"/>
      <c r="BMZ111" s="42"/>
      <c r="BNA111" s="42"/>
      <c r="BNB111" s="42"/>
      <c r="BNC111" s="42"/>
      <c r="BND111" s="42"/>
      <c r="BNE111" s="42"/>
      <c r="BNF111" s="42"/>
      <c r="BNG111" s="42"/>
      <c r="BNH111" s="42"/>
      <c r="BNI111" s="42"/>
      <c r="BNJ111" s="42"/>
      <c r="BNK111" s="42"/>
      <c r="BNL111" s="42"/>
      <c r="BNM111" s="42"/>
      <c r="BNN111" s="42"/>
      <c r="BNO111" s="42"/>
      <c r="BNP111" s="42"/>
      <c r="BNQ111" s="42"/>
      <c r="BNR111" s="42"/>
      <c r="BNS111" s="42"/>
      <c r="BNT111" s="42"/>
      <c r="BNU111" s="42"/>
      <c r="BNV111" s="42"/>
      <c r="BNW111" s="42"/>
      <c r="BNX111" s="42"/>
      <c r="BNY111" s="42"/>
      <c r="BNZ111" s="42"/>
      <c r="BOA111" s="42"/>
      <c r="BOB111" s="42"/>
      <c r="BOC111" s="42"/>
      <c r="BOD111" s="42"/>
      <c r="BOE111" s="42"/>
      <c r="BOF111" s="42"/>
      <c r="BOG111" s="42"/>
      <c r="BOH111" s="42"/>
      <c r="BOI111" s="42"/>
      <c r="BOJ111" s="42"/>
      <c r="BOK111" s="42"/>
      <c r="BOL111" s="42"/>
      <c r="BOM111" s="42"/>
      <c r="BON111" s="42"/>
      <c r="BOO111" s="42"/>
      <c r="BOP111" s="42"/>
      <c r="BOQ111" s="42"/>
      <c r="BOR111" s="42"/>
      <c r="BOS111" s="42"/>
      <c r="BOT111" s="42"/>
      <c r="BOU111" s="42"/>
      <c r="BOV111" s="42"/>
      <c r="BOW111" s="42"/>
      <c r="BOX111" s="42"/>
      <c r="BOY111" s="42"/>
      <c r="BOZ111" s="42"/>
      <c r="BPA111" s="42"/>
      <c r="BPB111" s="42"/>
      <c r="BPC111" s="42"/>
      <c r="BPD111" s="42"/>
      <c r="BPE111" s="42"/>
      <c r="BPF111" s="42"/>
      <c r="BPG111" s="42"/>
      <c r="BPH111" s="42"/>
      <c r="BPI111" s="42"/>
      <c r="BPJ111" s="42"/>
      <c r="BPK111" s="42"/>
      <c r="BPL111" s="42"/>
      <c r="BPM111" s="42"/>
      <c r="BPN111" s="42"/>
      <c r="BPO111" s="42"/>
      <c r="BPP111" s="42"/>
      <c r="BPQ111" s="42"/>
      <c r="BPR111" s="42"/>
      <c r="BPS111" s="42"/>
      <c r="BPT111" s="42"/>
      <c r="BPU111" s="42"/>
      <c r="BPV111" s="42"/>
      <c r="BPW111" s="42"/>
      <c r="BPX111" s="42"/>
      <c r="BPY111" s="42"/>
      <c r="BPZ111" s="42"/>
      <c r="BQA111" s="42"/>
      <c r="BQB111" s="42"/>
      <c r="BQC111" s="42"/>
      <c r="BQD111" s="42"/>
      <c r="BQE111" s="42"/>
      <c r="BQF111" s="42"/>
      <c r="BQG111" s="42"/>
      <c r="BQH111" s="42"/>
      <c r="BQI111" s="42"/>
      <c r="BQJ111" s="42"/>
      <c r="BQK111" s="42"/>
      <c r="BQL111" s="42"/>
      <c r="BQM111" s="42"/>
      <c r="BQN111" s="42"/>
      <c r="BQO111" s="42"/>
      <c r="BQP111" s="42"/>
      <c r="BQQ111" s="42"/>
      <c r="BQR111" s="42"/>
      <c r="BQS111" s="42"/>
      <c r="BQT111" s="42"/>
      <c r="BQU111" s="42"/>
      <c r="BQV111" s="42"/>
      <c r="BQW111" s="42"/>
      <c r="BQX111" s="42"/>
      <c r="BQY111" s="42"/>
      <c r="BQZ111" s="42"/>
      <c r="BRA111" s="42"/>
      <c r="BRB111" s="42"/>
      <c r="BRC111" s="42"/>
      <c r="BRD111" s="42"/>
      <c r="BRE111" s="42"/>
      <c r="BRF111" s="42"/>
      <c r="BRG111" s="42"/>
      <c r="BRH111" s="42"/>
      <c r="BRI111" s="42"/>
      <c r="BRJ111" s="42"/>
      <c r="BRK111" s="42"/>
      <c r="BRL111" s="42"/>
      <c r="BRM111" s="42"/>
      <c r="BRN111" s="42"/>
      <c r="BRO111" s="42"/>
      <c r="BRP111" s="42"/>
      <c r="BRQ111" s="42"/>
      <c r="BRR111" s="42"/>
      <c r="BRS111" s="42"/>
      <c r="BRT111" s="42"/>
      <c r="BRU111" s="42"/>
      <c r="BRV111" s="42"/>
      <c r="BRW111" s="42"/>
      <c r="BRX111" s="42"/>
      <c r="BRY111" s="42"/>
      <c r="BRZ111" s="42"/>
      <c r="BSA111" s="42"/>
      <c r="BSB111" s="42"/>
      <c r="BSC111" s="42"/>
      <c r="BSD111" s="42"/>
      <c r="BSE111" s="42"/>
      <c r="BSF111" s="42"/>
      <c r="BSG111" s="42"/>
      <c r="BSH111" s="42"/>
      <c r="BSI111" s="42"/>
      <c r="BSJ111" s="42"/>
      <c r="BSK111" s="42"/>
      <c r="BSL111" s="42"/>
      <c r="BSM111" s="42"/>
      <c r="BSN111" s="42"/>
      <c r="BSO111" s="42"/>
      <c r="BSP111" s="42"/>
      <c r="BSQ111" s="42"/>
      <c r="BSR111" s="42"/>
      <c r="BSS111" s="42"/>
      <c r="BST111" s="42"/>
      <c r="BSU111" s="42"/>
      <c r="BSV111" s="42"/>
      <c r="BSW111" s="42"/>
      <c r="BSX111" s="42"/>
      <c r="BSY111" s="42"/>
      <c r="BSZ111" s="42"/>
      <c r="BTA111" s="42"/>
      <c r="BTB111" s="42"/>
      <c r="BTC111" s="42"/>
      <c r="BTD111" s="42"/>
      <c r="BTE111" s="42"/>
      <c r="BTF111" s="42"/>
      <c r="BTG111" s="42"/>
      <c r="BTH111" s="42"/>
      <c r="BTI111" s="42"/>
      <c r="BTJ111" s="42"/>
      <c r="BTK111" s="42"/>
      <c r="BTL111" s="42"/>
      <c r="BTM111" s="42"/>
      <c r="BTN111" s="42"/>
      <c r="BTO111" s="42"/>
      <c r="BTP111" s="42"/>
      <c r="BTQ111" s="42"/>
      <c r="BTR111" s="42"/>
      <c r="BTS111" s="42"/>
      <c r="BTT111" s="42"/>
      <c r="BTU111" s="42"/>
      <c r="BTV111" s="42"/>
      <c r="BTW111" s="42"/>
      <c r="BTX111" s="42"/>
      <c r="BTY111" s="42"/>
      <c r="BTZ111" s="42"/>
      <c r="BUA111" s="42"/>
      <c r="BUB111" s="42"/>
      <c r="BUC111" s="42"/>
      <c r="BUD111" s="42"/>
      <c r="BUE111" s="42"/>
      <c r="BUF111" s="42"/>
      <c r="BUG111" s="42"/>
      <c r="BUH111" s="42"/>
      <c r="BUI111" s="42"/>
      <c r="BUJ111" s="42"/>
      <c r="BUK111" s="42"/>
      <c r="BUL111" s="42"/>
      <c r="BUM111" s="42"/>
      <c r="BUN111" s="42"/>
      <c r="BUO111" s="42"/>
      <c r="BUP111" s="42"/>
      <c r="BUQ111" s="42"/>
      <c r="BUR111" s="42"/>
      <c r="BUS111" s="42"/>
      <c r="BUT111" s="42"/>
      <c r="BUU111" s="42"/>
      <c r="BUV111" s="42"/>
      <c r="BUW111" s="42"/>
      <c r="BUX111" s="42"/>
      <c r="BUY111" s="42"/>
      <c r="BUZ111" s="42"/>
      <c r="BVA111" s="42"/>
      <c r="BVB111" s="42"/>
      <c r="BVC111" s="42"/>
      <c r="BVD111" s="42"/>
      <c r="BVE111" s="42"/>
      <c r="BVF111" s="42"/>
      <c r="BVG111" s="42"/>
      <c r="BVH111" s="42"/>
      <c r="BVI111" s="42"/>
      <c r="BVJ111" s="42"/>
      <c r="BVK111" s="42"/>
      <c r="BVL111" s="42"/>
      <c r="BVM111" s="42"/>
      <c r="BVN111" s="42"/>
      <c r="BVO111" s="42"/>
      <c r="BVP111" s="42"/>
      <c r="BVQ111" s="42"/>
      <c r="BVR111" s="42"/>
      <c r="BVS111" s="42"/>
      <c r="BVT111" s="42"/>
      <c r="BVU111" s="42"/>
      <c r="BVV111" s="42"/>
      <c r="BVW111" s="42"/>
      <c r="BVX111" s="42"/>
      <c r="BVY111" s="42"/>
      <c r="BVZ111" s="42"/>
      <c r="BWA111" s="42"/>
      <c r="BWB111" s="42"/>
      <c r="BWC111" s="42"/>
      <c r="BWD111" s="42"/>
      <c r="BWE111" s="42"/>
      <c r="BWF111" s="42"/>
      <c r="BWG111" s="42"/>
      <c r="BWH111" s="42"/>
      <c r="BWI111" s="42"/>
      <c r="BWJ111" s="42"/>
      <c r="BWK111" s="42"/>
      <c r="BWL111" s="42"/>
      <c r="BWM111" s="42"/>
      <c r="BWN111" s="42"/>
      <c r="BWO111" s="42"/>
      <c r="BWP111" s="42"/>
      <c r="BWQ111" s="42"/>
      <c r="BWR111" s="42"/>
      <c r="BWS111" s="42"/>
      <c r="BWT111" s="42"/>
      <c r="BWU111" s="42"/>
      <c r="BWV111" s="42"/>
      <c r="BWW111" s="42"/>
      <c r="BWX111" s="42"/>
      <c r="BWY111" s="42"/>
      <c r="BWZ111" s="42"/>
      <c r="BXA111" s="42"/>
      <c r="BXB111" s="42"/>
      <c r="BXC111" s="42"/>
      <c r="BXD111" s="42"/>
      <c r="BXE111" s="42"/>
      <c r="BXF111" s="42"/>
      <c r="BXG111" s="42"/>
      <c r="BXH111" s="42"/>
      <c r="BXI111" s="42"/>
      <c r="BXJ111" s="42"/>
      <c r="BXK111" s="42"/>
      <c r="BXL111" s="42"/>
      <c r="BXM111" s="42"/>
      <c r="BXN111" s="42"/>
      <c r="BXO111" s="42"/>
      <c r="BXP111" s="42"/>
      <c r="BXQ111" s="42"/>
      <c r="BXR111" s="42"/>
      <c r="BXS111" s="42"/>
      <c r="BXT111" s="42"/>
      <c r="BXU111" s="42"/>
      <c r="BXV111" s="42"/>
      <c r="BXW111" s="42"/>
      <c r="BXX111" s="42"/>
      <c r="BXY111" s="42"/>
      <c r="BXZ111" s="42"/>
      <c r="BYA111" s="42"/>
      <c r="BYB111" s="42"/>
      <c r="BYC111" s="42"/>
      <c r="BYD111" s="42"/>
      <c r="BYE111" s="42"/>
      <c r="BYF111" s="42"/>
      <c r="BYG111" s="42"/>
      <c r="BYH111" s="42"/>
      <c r="BYI111" s="42"/>
      <c r="BYJ111" s="42"/>
      <c r="BYK111" s="42"/>
      <c r="BYL111" s="42"/>
      <c r="BYM111" s="42"/>
      <c r="BYN111" s="42"/>
      <c r="BYO111" s="42"/>
      <c r="BYP111" s="42"/>
      <c r="BYQ111" s="42"/>
      <c r="BYR111" s="42"/>
      <c r="BYS111" s="42"/>
      <c r="BYT111" s="42"/>
      <c r="BYU111" s="42"/>
      <c r="BYV111" s="42"/>
      <c r="BYW111" s="42"/>
      <c r="BYX111" s="42"/>
      <c r="BYY111" s="42"/>
      <c r="BYZ111" s="42"/>
      <c r="BZA111" s="42"/>
      <c r="BZB111" s="42"/>
      <c r="BZC111" s="42"/>
      <c r="BZD111" s="42"/>
      <c r="BZE111" s="42"/>
      <c r="BZF111" s="42"/>
      <c r="BZG111" s="42"/>
      <c r="BZH111" s="42"/>
      <c r="BZI111" s="42"/>
      <c r="BZJ111" s="42"/>
      <c r="BZK111" s="42"/>
      <c r="BZL111" s="42"/>
      <c r="BZM111" s="42"/>
      <c r="BZN111" s="42"/>
      <c r="BZO111" s="42"/>
      <c r="BZP111" s="42"/>
      <c r="BZQ111" s="42"/>
      <c r="BZR111" s="42"/>
      <c r="BZS111" s="42"/>
      <c r="BZT111" s="42"/>
      <c r="BZU111" s="42"/>
      <c r="BZV111" s="42"/>
      <c r="BZW111" s="42"/>
      <c r="BZX111" s="42"/>
      <c r="BZY111" s="42"/>
      <c r="BZZ111" s="42"/>
      <c r="CAA111" s="42"/>
      <c r="CAB111" s="42"/>
      <c r="CAC111" s="42"/>
      <c r="CAD111" s="42"/>
      <c r="CAE111" s="42"/>
      <c r="CAF111" s="42"/>
      <c r="CAG111" s="42"/>
      <c r="CAH111" s="42"/>
      <c r="CAI111" s="42"/>
      <c r="CAJ111" s="42"/>
      <c r="CAK111" s="42"/>
      <c r="CAL111" s="42"/>
      <c r="CAM111" s="42"/>
      <c r="CAN111" s="42"/>
      <c r="CAO111" s="42"/>
      <c r="CAP111" s="42"/>
      <c r="CAQ111" s="42"/>
      <c r="CAR111" s="42"/>
      <c r="CAS111" s="42"/>
      <c r="CAT111" s="42"/>
      <c r="CAU111" s="42"/>
      <c r="CAV111" s="42"/>
      <c r="CAW111" s="42"/>
      <c r="CAX111" s="42"/>
      <c r="CAY111" s="42"/>
      <c r="CAZ111" s="42"/>
      <c r="CBA111" s="42"/>
      <c r="CBB111" s="42"/>
      <c r="CBC111" s="42"/>
      <c r="CBD111" s="42"/>
      <c r="CBE111" s="42"/>
      <c r="CBF111" s="42"/>
      <c r="CBG111" s="42"/>
      <c r="CBH111" s="42"/>
      <c r="CBI111" s="42"/>
      <c r="CBJ111" s="42"/>
      <c r="CBK111" s="42"/>
      <c r="CBL111" s="42"/>
      <c r="CBM111" s="42"/>
      <c r="CBN111" s="42"/>
      <c r="CBO111" s="42"/>
      <c r="CBP111" s="42"/>
      <c r="CBQ111" s="42"/>
      <c r="CBR111" s="42"/>
      <c r="CBS111" s="42"/>
      <c r="CBT111" s="42"/>
      <c r="CBU111" s="42"/>
      <c r="CBV111" s="42"/>
      <c r="CBW111" s="42"/>
      <c r="CBX111" s="42"/>
      <c r="CBY111" s="42"/>
      <c r="CBZ111" s="42"/>
      <c r="CCA111" s="42"/>
      <c r="CCB111" s="42"/>
      <c r="CCC111" s="42"/>
      <c r="CCD111" s="42"/>
      <c r="CCE111" s="42"/>
      <c r="CCF111" s="42"/>
      <c r="CCG111" s="42"/>
      <c r="CCH111" s="42"/>
      <c r="CCI111" s="42"/>
      <c r="CCJ111" s="42"/>
      <c r="CCK111" s="42"/>
      <c r="CCL111" s="42"/>
      <c r="CCM111" s="42"/>
      <c r="CCN111" s="42"/>
      <c r="CCO111" s="42"/>
      <c r="CCP111" s="42"/>
      <c r="CCQ111" s="42"/>
      <c r="CCR111" s="42"/>
      <c r="CCS111" s="42"/>
      <c r="CCT111" s="42"/>
      <c r="CCU111" s="42"/>
      <c r="CCV111" s="42"/>
      <c r="CCW111" s="42"/>
      <c r="CCX111" s="42"/>
      <c r="CCY111" s="42"/>
      <c r="CCZ111" s="42"/>
      <c r="CDA111" s="42"/>
      <c r="CDB111" s="42"/>
      <c r="CDC111" s="42"/>
      <c r="CDD111" s="42"/>
      <c r="CDE111" s="42"/>
      <c r="CDF111" s="42"/>
      <c r="CDG111" s="42"/>
      <c r="CDH111" s="42"/>
      <c r="CDI111" s="42"/>
      <c r="CDJ111" s="42"/>
      <c r="CDK111" s="42"/>
      <c r="CDL111" s="42"/>
      <c r="CDM111" s="42"/>
      <c r="CDN111" s="42"/>
      <c r="CDO111" s="42"/>
      <c r="CDP111" s="42"/>
      <c r="CDQ111" s="42"/>
      <c r="CDR111" s="42"/>
      <c r="CDS111" s="42"/>
      <c r="CDT111" s="42"/>
      <c r="CDU111" s="42"/>
      <c r="CDV111" s="42"/>
      <c r="CDW111" s="42"/>
      <c r="CDX111" s="42"/>
      <c r="CDY111" s="42"/>
      <c r="CDZ111" s="42"/>
      <c r="CEA111" s="42"/>
      <c r="CEB111" s="42"/>
      <c r="CEC111" s="42"/>
      <c r="CED111" s="42"/>
      <c r="CEE111" s="42"/>
      <c r="CEF111" s="42"/>
      <c r="CEG111" s="42"/>
      <c r="CEH111" s="42"/>
      <c r="CEI111" s="42"/>
      <c r="CEJ111" s="42"/>
      <c r="CEK111" s="42"/>
      <c r="CEL111" s="42"/>
      <c r="CEM111" s="42"/>
      <c r="CEN111" s="42"/>
      <c r="CEO111" s="42"/>
      <c r="CEP111" s="42"/>
      <c r="CEQ111" s="42"/>
      <c r="CER111" s="42"/>
      <c r="CES111" s="42"/>
      <c r="CET111" s="42"/>
      <c r="CEU111" s="42"/>
      <c r="CEV111" s="42"/>
      <c r="CEW111" s="42"/>
      <c r="CEX111" s="42"/>
      <c r="CEY111" s="42"/>
      <c r="CEZ111" s="42"/>
      <c r="CFA111" s="42"/>
      <c r="CFB111" s="42"/>
      <c r="CFC111" s="42"/>
      <c r="CFD111" s="42"/>
      <c r="CFE111" s="42"/>
      <c r="CFF111" s="42"/>
      <c r="CFG111" s="42"/>
      <c r="CFH111" s="42"/>
      <c r="CFI111" s="42"/>
      <c r="CFJ111" s="42"/>
      <c r="CFK111" s="42"/>
      <c r="CFL111" s="42"/>
      <c r="CFM111" s="42"/>
      <c r="CFN111" s="42"/>
      <c r="CFO111" s="42"/>
      <c r="CFP111" s="42"/>
      <c r="CFQ111" s="42"/>
      <c r="CFR111" s="42"/>
      <c r="CFS111" s="42"/>
      <c r="CFT111" s="42"/>
      <c r="CFU111" s="42"/>
      <c r="CFV111" s="42"/>
      <c r="CFW111" s="42"/>
      <c r="CFX111" s="42"/>
      <c r="CFY111" s="42"/>
      <c r="CFZ111" s="42"/>
      <c r="CGA111" s="42"/>
      <c r="CGB111" s="42"/>
      <c r="CGC111" s="42"/>
      <c r="CGD111" s="42"/>
      <c r="CGE111" s="42"/>
      <c r="CGF111" s="42"/>
      <c r="CGG111" s="42"/>
      <c r="CGH111" s="42"/>
      <c r="CGI111" s="42"/>
      <c r="CGJ111" s="42"/>
      <c r="CGK111" s="42"/>
      <c r="CGL111" s="42"/>
      <c r="CGM111" s="42"/>
      <c r="CGN111" s="42"/>
      <c r="CGO111" s="42"/>
      <c r="CGP111" s="42"/>
      <c r="CGQ111" s="42"/>
      <c r="CGR111" s="42"/>
      <c r="CGS111" s="42"/>
      <c r="CGT111" s="42"/>
      <c r="CGU111" s="42"/>
      <c r="CGV111" s="42"/>
      <c r="CGW111" s="42"/>
      <c r="CGX111" s="42"/>
      <c r="CGY111" s="42"/>
      <c r="CGZ111" s="42"/>
      <c r="CHA111" s="42"/>
      <c r="CHB111" s="42"/>
      <c r="CHC111" s="42"/>
      <c r="CHD111" s="42"/>
      <c r="CHE111" s="42"/>
      <c r="CHF111" s="42"/>
      <c r="CHG111" s="42"/>
      <c r="CHH111" s="42"/>
      <c r="CHI111" s="42"/>
      <c r="CHJ111" s="42"/>
      <c r="CHK111" s="42"/>
      <c r="CHL111" s="42"/>
      <c r="CHM111" s="42"/>
      <c r="CHN111" s="42"/>
      <c r="CHO111" s="42"/>
      <c r="CHP111" s="42"/>
      <c r="CHQ111" s="42"/>
      <c r="CHR111" s="42"/>
      <c r="CHS111" s="42"/>
      <c r="CHT111" s="42"/>
      <c r="CHU111" s="42"/>
      <c r="CHV111" s="42"/>
      <c r="CHW111" s="42"/>
      <c r="CHX111" s="42"/>
      <c r="CHY111" s="42"/>
      <c r="CHZ111" s="42"/>
      <c r="CIA111" s="42"/>
      <c r="CIB111" s="42"/>
      <c r="CIC111" s="42"/>
      <c r="CID111" s="42"/>
      <c r="CIE111" s="42"/>
      <c r="CIF111" s="42"/>
      <c r="CIG111" s="42"/>
      <c r="CIH111" s="42"/>
      <c r="CII111" s="42"/>
      <c r="CIJ111" s="42"/>
      <c r="CIK111" s="42"/>
      <c r="CIL111" s="42"/>
      <c r="CIM111" s="42"/>
      <c r="CIN111" s="42"/>
      <c r="CIO111" s="42"/>
      <c r="CIP111" s="42"/>
      <c r="CIQ111" s="42"/>
      <c r="CIR111" s="42"/>
      <c r="CIS111" s="42"/>
      <c r="CIT111" s="42"/>
      <c r="CIU111" s="42"/>
      <c r="CIV111" s="42"/>
      <c r="CIW111" s="42"/>
      <c r="CIX111" s="42"/>
      <c r="CIY111" s="42"/>
      <c r="CIZ111" s="42"/>
      <c r="CJA111" s="42"/>
      <c r="CJB111" s="42"/>
      <c r="CJC111" s="42"/>
      <c r="CJD111" s="42"/>
      <c r="CJE111" s="42"/>
      <c r="CJF111" s="42"/>
      <c r="CJG111" s="42"/>
      <c r="CJH111" s="42"/>
      <c r="CJI111" s="42"/>
      <c r="CJJ111" s="42"/>
      <c r="CJK111" s="42"/>
      <c r="CJL111" s="42"/>
      <c r="CJM111" s="42"/>
      <c r="CJN111" s="42"/>
      <c r="CJO111" s="42"/>
      <c r="CJP111" s="42"/>
      <c r="CJQ111" s="42"/>
      <c r="CJR111" s="42"/>
      <c r="CJS111" s="42"/>
      <c r="CJT111" s="42"/>
      <c r="CJU111" s="42"/>
      <c r="CJV111" s="42"/>
      <c r="CJW111" s="42"/>
      <c r="CJX111" s="42"/>
      <c r="CJY111" s="42"/>
      <c r="CJZ111" s="42"/>
      <c r="CKA111" s="42"/>
      <c r="CKB111" s="42"/>
      <c r="CKC111" s="42"/>
      <c r="CKD111" s="42"/>
      <c r="CKE111" s="42"/>
      <c r="CKF111" s="42"/>
      <c r="CKG111" s="42"/>
      <c r="CKH111" s="42"/>
      <c r="CKI111" s="42"/>
      <c r="CKJ111" s="42"/>
      <c r="CKK111" s="42"/>
      <c r="CKL111" s="42"/>
      <c r="CKM111" s="42"/>
      <c r="CKN111" s="42"/>
      <c r="CKO111" s="42"/>
      <c r="CKP111" s="42"/>
      <c r="CKQ111" s="42"/>
      <c r="CKR111" s="42"/>
      <c r="CKS111" s="42"/>
      <c r="CKT111" s="42"/>
      <c r="CKU111" s="42"/>
      <c r="CKV111" s="42"/>
      <c r="CKW111" s="42"/>
      <c r="CKX111" s="42"/>
      <c r="CKY111" s="42"/>
      <c r="CKZ111" s="42"/>
      <c r="CLA111" s="42"/>
      <c r="CLB111" s="42"/>
      <c r="CLC111" s="42"/>
      <c r="CLD111" s="42"/>
      <c r="CLE111" s="42"/>
      <c r="CLF111" s="42"/>
      <c r="CLG111" s="42"/>
      <c r="CLH111" s="42"/>
      <c r="CLI111" s="42"/>
      <c r="CLJ111" s="42"/>
      <c r="CLK111" s="42"/>
      <c r="CLL111" s="42"/>
      <c r="CLM111" s="42"/>
      <c r="CLN111" s="42"/>
      <c r="CLO111" s="42"/>
      <c r="CLP111" s="42"/>
      <c r="CLQ111" s="42"/>
      <c r="CLR111" s="42"/>
      <c r="CLS111" s="42"/>
      <c r="CLT111" s="42"/>
      <c r="CLU111" s="42"/>
      <c r="CLV111" s="42"/>
      <c r="CLW111" s="42"/>
      <c r="CLX111" s="42"/>
      <c r="CLY111" s="42"/>
      <c r="CLZ111" s="42"/>
      <c r="CMA111" s="42"/>
      <c r="CMB111" s="42"/>
      <c r="CMC111" s="42"/>
      <c r="CMD111" s="42"/>
      <c r="CME111" s="42"/>
      <c r="CMF111" s="42"/>
      <c r="CMG111" s="42"/>
      <c r="CMH111" s="42"/>
      <c r="CMI111" s="42"/>
      <c r="CMJ111" s="42"/>
      <c r="CMK111" s="42"/>
      <c r="CML111" s="42"/>
      <c r="CMM111" s="42"/>
      <c r="CMN111" s="42"/>
      <c r="CMO111" s="42"/>
      <c r="CMP111" s="42"/>
      <c r="CMQ111" s="42"/>
      <c r="CMR111" s="42"/>
      <c r="CMS111" s="42"/>
      <c r="CMT111" s="42"/>
      <c r="CMU111" s="42"/>
      <c r="CMV111" s="42"/>
      <c r="CMW111" s="42"/>
      <c r="CMX111" s="42"/>
      <c r="CMY111" s="42"/>
      <c r="CMZ111" s="42"/>
      <c r="CNA111" s="42"/>
      <c r="CNB111" s="42"/>
      <c r="CNC111" s="42"/>
      <c r="CND111" s="42"/>
      <c r="CNE111" s="42"/>
      <c r="CNF111" s="42"/>
      <c r="CNG111" s="42"/>
      <c r="CNH111" s="42"/>
      <c r="CNI111" s="42"/>
      <c r="CNJ111" s="42"/>
      <c r="CNK111" s="42"/>
      <c r="CNL111" s="42"/>
      <c r="CNM111" s="42"/>
      <c r="CNN111" s="42"/>
      <c r="CNO111" s="42"/>
      <c r="CNP111" s="42"/>
      <c r="CNQ111" s="42"/>
      <c r="CNR111" s="42"/>
      <c r="CNS111" s="42"/>
      <c r="CNT111" s="42"/>
      <c r="CNU111" s="42"/>
      <c r="CNV111" s="42"/>
      <c r="CNW111" s="42"/>
      <c r="CNX111" s="42"/>
      <c r="CNY111" s="42"/>
      <c r="CNZ111" s="42"/>
      <c r="COA111" s="42"/>
      <c r="COB111" s="42"/>
      <c r="COC111" s="42"/>
      <c r="COD111" s="42"/>
      <c r="COE111" s="42"/>
      <c r="COF111" s="42"/>
      <c r="COG111" s="42"/>
      <c r="COH111" s="42"/>
      <c r="COI111" s="42"/>
      <c r="COJ111" s="42"/>
      <c r="COK111" s="42"/>
      <c r="COL111" s="42"/>
      <c r="COM111" s="42"/>
      <c r="CON111" s="42"/>
      <c r="COO111" s="42"/>
      <c r="COP111" s="42"/>
      <c r="COQ111" s="42"/>
      <c r="COR111" s="42"/>
      <c r="COS111" s="42"/>
      <c r="COT111" s="42"/>
      <c r="COU111" s="42"/>
      <c r="COV111" s="42"/>
      <c r="COW111" s="42"/>
      <c r="COX111" s="42"/>
      <c r="COY111" s="42"/>
      <c r="COZ111" s="42"/>
      <c r="CPA111" s="42"/>
      <c r="CPB111" s="42"/>
      <c r="CPC111" s="42"/>
      <c r="CPD111" s="42"/>
      <c r="CPE111" s="42"/>
      <c r="CPF111" s="42"/>
      <c r="CPG111" s="42"/>
      <c r="CPH111" s="42"/>
      <c r="CPI111" s="42"/>
      <c r="CPJ111" s="42"/>
      <c r="CPK111" s="42"/>
      <c r="CPL111" s="42"/>
      <c r="CPM111" s="42"/>
      <c r="CPN111" s="42"/>
      <c r="CPO111" s="42"/>
      <c r="CPP111" s="42"/>
      <c r="CPQ111" s="42"/>
      <c r="CPR111" s="42"/>
      <c r="CPS111" s="42"/>
      <c r="CPT111" s="42"/>
      <c r="CPU111" s="42"/>
      <c r="CPV111" s="42"/>
      <c r="CPW111" s="42"/>
      <c r="CPX111" s="42"/>
      <c r="CPY111" s="42"/>
      <c r="CPZ111" s="42"/>
      <c r="CQA111" s="42"/>
      <c r="CQB111" s="42"/>
      <c r="CQC111" s="42"/>
      <c r="CQD111" s="42"/>
      <c r="CQE111" s="42"/>
      <c r="CQF111" s="42"/>
      <c r="CQG111" s="42"/>
      <c r="CQH111" s="42"/>
      <c r="CQI111" s="42"/>
      <c r="CQJ111" s="42"/>
      <c r="CQK111" s="42"/>
      <c r="CQL111" s="42"/>
      <c r="CQM111" s="42"/>
      <c r="CQN111" s="42"/>
      <c r="CQO111" s="42"/>
      <c r="CQP111" s="42"/>
      <c r="CQQ111" s="42"/>
      <c r="CQR111" s="42"/>
      <c r="CQS111" s="42"/>
      <c r="CQT111" s="42"/>
      <c r="CQU111" s="42"/>
      <c r="CQV111" s="42"/>
      <c r="CQW111" s="42"/>
      <c r="CQX111" s="42"/>
      <c r="CQY111" s="42"/>
      <c r="CQZ111" s="42"/>
      <c r="CRA111" s="42"/>
      <c r="CRB111" s="42"/>
      <c r="CRC111" s="42"/>
      <c r="CRD111" s="42"/>
      <c r="CRE111" s="42"/>
      <c r="CRF111" s="42"/>
      <c r="CRG111" s="42"/>
      <c r="CRH111" s="42"/>
      <c r="CRI111" s="42"/>
      <c r="CRJ111" s="42"/>
      <c r="CRK111" s="42"/>
      <c r="CRL111" s="42"/>
      <c r="CRM111" s="42"/>
      <c r="CRN111" s="42"/>
      <c r="CRO111" s="42"/>
      <c r="CRP111" s="42"/>
      <c r="CRQ111" s="42"/>
      <c r="CRR111" s="42"/>
      <c r="CRS111" s="42"/>
      <c r="CRT111" s="42"/>
      <c r="CRU111" s="42"/>
      <c r="CRV111" s="42"/>
      <c r="CRW111" s="42"/>
      <c r="CRX111" s="42"/>
      <c r="CRY111" s="42"/>
      <c r="CRZ111" s="42"/>
      <c r="CSA111" s="42"/>
      <c r="CSB111" s="42"/>
      <c r="CSC111" s="42"/>
      <c r="CSD111" s="42"/>
      <c r="CSE111" s="42"/>
      <c r="CSF111" s="42"/>
      <c r="CSG111" s="42"/>
      <c r="CSH111" s="42"/>
      <c r="CSI111" s="42"/>
      <c r="CSJ111" s="42"/>
      <c r="CSK111" s="42"/>
      <c r="CSL111" s="42"/>
      <c r="CSM111" s="42"/>
      <c r="CSN111" s="42"/>
      <c r="CSO111" s="42"/>
      <c r="CSP111" s="42"/>
      <c r="CSQ111" s="42"/>
      <c r="CSR111" s="42"/>
      <c r="CSS111" s="42"/>
      <c r="CST111" s="42"/>
      <c r="CSU111" s="42"/>
      <c r="CSV111" s="42"/>
      <c r="CSW111" s="42"/>
      <c r="CSX111" s="42"/>
      <c r="CSY111" s="42"/>
      <c r="CSZ111" s="42"/>
      <c r="CTA111" s="42"/>
      <c r="CTB111" s="42"/>
      <c r="CTC111" s="42"/>
      <c r="CTD111" s="42"/>
      <c r="CTE111" s="42"/>
      <c r="CTF111" s="42"/>
      <c r="CTG111" s="42"/>
      <c r="CTH111" s="42"/>
      <c r="CTI111" s="42"/>
      <c r="CTJ111" s="42"/>
      <c r="CTK111" s="42"/>
      <c r="CTL111" s="42"/>
      <c r="CTM111" s="42"/>
      <c r="CTN111" s="42"/>
      <c r="CTO111" s="42"/>
      <c r="CTP111" s="42"/>
      <c r="CTQ111" s="42"/>
      <c r="CTR111" s="42"/>
      <c r="CTS111" s="42"/>
      <c r="CTT111" s="42"/>
      <c r="CTU111" s="42"/>
      <c r="CTV111" s="42"/>
      <c r="CTW111" s="42"/>
      <c r="CTX111" s="42"/>
      <c r="CTY111" s="42"/>
      <c r="CTZ111" s="42"/>
      <c r="CUA111" s="42"/>
      <c r="CUB111" s="42"/>
      <c r="CUC111" s="42"/>
      <c r="CUD111" s="42"/>
      <c r="CUE111" s="42"/>
      <c r="CUF111" s="42"/>
      <c r="CUG111" s="42"/>
      <c r="CUH111" s="42"/>
      <c r="CUI111" s="42"/>
      <c r="CUJ111" s="42"/>
      <c r="CUK111" s="42"/>
      <c r="CUL111" s="42"/>
      <c r="CUM111" s="42"/>
      <c r="CUN111" s="42"/>
      <c r="CUO111" s="42"/>
      <c r="CUP111" s="42"/>
      <c r="CUQ111" s="42"/>
      <c r="CUR111" s="42"/>
      <c r="CUS111" s="42"/>
      <c r="CUT111" s="42"/>
      <c r="CUU111" s="42"/>
      <c r="CUV111" s="42"/>
      <c r="CUW111" s="42"/>
      <c r="CUX111" s="42"/>
      <c r="CUY111" s="42"/>
      <c r="CUZ111" s="42"/>
      <c r="CVA111" s="42"/>
      <c r="CVB111" s="42"/>
      <c r="CVC111" s="42"/>
      <c r="CVD111" s="42"/>
      <c r="CVE111" s="42"/>
      <c r="CVF111" s="42"/>
      <c r="CVG111" s="42"/>
      <c r="CVH111" s="42"/>
      <c r="CVI111" s="42"/>
      <c r="CVJ111" s="42"/>
      <c r="CVK111" s="42"/>
      <c r="CVL111" s="42"/>
      <c r="CVM111" s="42"/>
      <c r="CVN111" s="42"/>
      <c r="CVO111" s="42"/>
      <c r="CVP111" s="42"/>
      <c r="CVQ111" s="42"/>
      <c r="CVR111" s="42"/>
      <c r="CVS111" s="42"/>
      <c r="CVT111" s="42"/>
      <c r="CVU111" s="42"/>
      <c r="CVV111" s="42"/>
      <c r="CVW111" s="42"/>
      <c r="CVX111" s="42"/>
      <c r="CVY111" s="42"/>
      <c r="CVZ111" s="42"/>
      <c r="CWA111" s="42"/>
      <c r="CWB111" s="42"/>
      <c r="CWC111" s="42"/>
      <c r="CWD111" s="42"/>
      <c r="CWE111" s="42"/>
      <c r="CWF111" s="42"/>
      <c r="CWG111" s="42"/>
      <c r="CWH111" s="42"/>
      <c r="CWI111" s="42"/>
      <c r="CWJ111" s="42"/>
      <c r="CWK111" s="42"/>
      <c r="CWL111" s="42"/>
      <c r="CWM111" s="42"/>
      <c r="CWN111" s="42"/>
      <c r="CWO111" s="42"/>
      <c r="CWP111" s="42"/>
      <c r="CWQ111" s="42"/>
      <c r="CWR111" s="42"/>
      <c r="CWS111" s="42"/>
      <c r="CWT111" s="42"/>
      <c r="CWU111" s="42"/>
      <c r="CWV111" s="42"/>
      <c r="CWW111" s="42"/>
      <c r="CWX111" s="42"/>
      <c r="CWY111" s="42"/>
      <c r="CWZ111" s="42"/>
      <c r="CXA111" s="42"/>
      <c r="CXB111" s="42"/>
      <c r="CXC111" s="42"/>
      <c r="CXD111" s="42"/>
      <c r="CXE111" s="42"/>
      <c r="CXF111" s="42"/>
      <c r="CXG111" s="42"/>
      <c r="CXH111" s="42"/>
      <c r="CXI111" s="42"/>
      <c r="CXJ111" s="42"/>
      <c r="CXK111" s="42"/>
      <c r="CXL111" s="42"/>
      <c r="CXM111" s="42"/>
      <c r="CXN111" s="42"/>
      <c r="CXO111" s="42"/>
      <c r="CXP111" s="42"/>
      <c r="CXQ111" s="42"/>
      <c r="CXR111" s="42"/>
      <c r="CXS111" s="42"/>
      <c r="CXT111" s="42"/>
      <c r="CXU111" s="42"/>
      <c r="CXV111" s="42"/>
      <c r="CXW111" s="42"/>
      <c r="CXX111" s="42"/>
      <c r="CXY111" s="42"/>
      <c r="CXZ111" s="42"/>
      <c r="CYA111" s="42"/>
      <c r="CYB111" s="42"/>
      <c r="CYC111" s="42"/>
      <c r="CYD111" s="42"/>
      <c r="CYE111" s="42"/>
      <c r="CYF111" s="42"/>
      <c r="CYG111" s="42"/>
      <c r="CYH111" s="42"/>
      <c r="CYI111" s="42"/>
      <c r="CYJ111" s="42"/>
      <c r="CYK111" s="42"/>
      <c r="CYL111" s="42"/>
      <c r="CYM111" s="42"/>
      <c r="CYN111" s="42"/>
      <c r="CYO111" s="42"/>
      <c r="CYP111" s="42"/>
      <c r="CYQ111" s="42"/>
      <c r="CYR111" s="42"/>
      <c r="CYS111" s="42"/>
      <c r="CYT111" s="42"/>
      <c r="CYU111" s="42"/>
      <c r="CYV111" s="42"/>
      <c r="CYW111" s="42"/>
      <c r="CYX111" s="42"/>
      <c r="CYY111" s="42"/>
      <c r="CYZ111" s="42"/>
      <c r="CZA111" s="42"/>
      <c r="CZB111" s="42"/>
      <c r="CZC111" s="42"/>
      <c r="CZD111" s="42"/>
      <c r="CZE111" s="42"/>
      <c r="CZF111" s="42"/>
      <c r="CZG111" s="42"/>
      <c r="CZH111" s="42"/>
      <c r="CZI111" s="42"/>
      <c r="CZJ111" s="42"/>
      <c r="CZK111" s="42"/>
      <c r="CZL111" s="42"/>
      <c r="CZM111" s="42"/>
      <c r="CZN111" s="42"/>
      <c r="CZO111" s="42"/>
      <c r="CZP111" s="42"/>
      <c r="CZQ111" s="42"/>
      <c r="CZR111" s="42"/>
      <c r="CZS111" s="42"/>
      <c r="CZT111" s="42"/>
      <c r="CZU111" s="42"/>
      <c r="CZV111" s="42"/>
      <c r="CZW111" s="42"/>
      <c r="CZX111" s="42"/>
      <c r="CZY111" s="42"/>
      <c r="CZZ111" s="42"/>
      <c r="DAA111" s="42"/>
      <c r="DAB111" s="42"/>
      <c r="DAC111" s="42"/>
      <c r="DAD111" s="42"/>
      <c r="DAE111" s="42"/>
      <c r="DAF111" s="42"/>
      <c r="DAG111" s="42"/>
      <c r="DAH111" s="42"/>
      <c r="DAI111" s="42"/>
      <c r="DAJ111" s="42"/>
      <c r="DAK111" s="42"/>
      <c r="DAL111" s="42"/>
      <c r="DAM111" s="42"/>
      <c r="DAN111" s="42"/>
      <c r="DAO111" s="42"/>
      <c r="DAP111" s="42"/>
      <c r="DAQ111" s="42"/>
      <c r="DAR111" s="42"/>
      <c r="DAS111" s="42"/>
      <c r="DAT111" s="42"/>
      <c r="DAU111" s="42"/>
      <c r="DAV111" s="42"/>
      <c r="DAW111" s="42"/>
      <c r="DAX111" s="42"/>
      <c r="DAY111" s="42"/>
      <c r="DAZ111" s="42"/>
      <c r="DBA111" s="42"/>
      <c r="DBB111" s="42"/>
      <c r="DBC111" s="42"/>
      <c r="DBD111" s="42"/>
      <c r="DBE111" s="42"/>
      <c r="DBF111" s="42"/>
      <c r="DBG111" s="42"/>
      <c r="DBH111" s="42"/>
      <c r="DBI111" s="42"/>
      <c r="DBJ111" s="42"/>
      <c r="DBK111" s="42"/>
      <c r="DBL111" s="42"/>
      <c r="DBM111" s="42"/>
      <c r="DBN111" s="42"/>
      <c r="DBO111" s="42"/>
      <c r="DBP111" s="42"/>
      <c r="DBQ111" s="42"/>
      <c r="DBR111" s="42"/>
      <c r="DBS111" s="42"/>
      <c r="DBT111" s="42"/>
      <c r="DBU111" s="42"/>
      <c r="DBV111" s="42"/>
      <c r="DBW111" s="42"/>
      <c r="DBX111" s="42"/>
      <c r="DBY111" s="42"/>
      <c r="DBZ111" s="42"/>
      <c r="DCA111" s="42"/>
      <c r="DCB111" s="42"/>
      <c r="DCC111" s="42"/>
      <c r="DCD111" s="42"/>
      <c r="DCE111" s="42"/>
      <c r="DCF111" s="42"/>
      <c r="DCG111" s="42"/>
      <c r="DCH111" s="42"/>
      <c r="DCI111" s="42"/>
      <c r="DCJ111" s="42"/>
      <c r="DCK111" s="42"/>
      <c r="DCL111" s="42"/>
      <c r="DCM111" s="42"/>
      <c r="DCN111" s="42"/>
      <c r="DCO111" s="42"/>
      <c r="DCP111" s="42"/>
      <c r="DCQ111" s="42"/>
      <c r="DCR111" s="42"/>
      <c r="DCS111" s="42"/>
      <c r="DCT111" s="42"/>
      <c r="DCU111" s="42"/>
      <c r="DCV111" s="42"/>
      <c r="DCW111" s="42"/>
      <c r="DCX111" s="42"/>
      <c r="DCY111" s="42"/>
      <c r="DCZ111" s="42"/>
      <c r="DDA111" s="42"/>
      <c r="DDB111" s="42"/>
      <c r="DDC111" s="42"/>
      <c r="DDD111" s="42"/>
      <c r="DDE111" s="42"/>
      <c r="DDF111" s="42"/>
      <c r="DDG111" s="42"/>
      <c r="DDH111" s="42"/>
      <c r="DDI111" s="42"/>
      <c r="DDJ111" s="42"/>
      <c r="DDK111" s="42"/>
      <c r="DDL111" s="42"/>
      <c r="DDM111" s="42"/>
      <c r="DDN111" s="42"/>
      <c r="DDO111" s="42"/>
      <c r="DDP111" s="42"/>
      <c r="DDQ111" s="42"/>
      <c r="DDR111" s="42"/>
      <c r="DDS111" s="42"/>
      <c r="DDT111" s="42"/>
      <c r="DDU111" s="42"/>
      <c r="DDV111" s="42"/>
      <c r="DDW111" s="42"/>
      <c r="DDX111" s="42"/>
      <c r="DDY111" s="42"/>
      <c r="DDZ111" s="42"/>
      <c r="DEA111" s="42"/>
      <c r="DEB111" s="42"/>
      <c r="DEC111" s="42"/>
      <c r="DED111" s="42"/>
      <c r="DEE111" s="42"/>
      <c r="DEF111" s="42"/>
      <c r="DEG111" s="42"/>
      <c r="DEH111" s="42"/>
      <c r="DEI111" s="42"/>
      <c r="DEJ111" s="42"/>
      <c r="DEK111" s="42"/>
      <c r="DEL111" s="42"/>
      <c r="DEM111" s="42"/>
      <c r="DEN111" s="42"/>
      <c r="DEO111" s="42"/>
      <c r="DEP111" s="42"/>
      <c r="DEQ111" s="42"/>
      <c r="DER111" s="42"/>
      <c r="DES111" s="42"/>
      <c r="DET111" s="42"/>
      <c r="DEU111" s="42"/>
      <c r="DEV111" s="42"/>
      <c r="DEW111" s="42"/>
      <c r="DEX111" s="42"/>
      <c r="DEY111" s="42"/>
      <c r="DEZ111" s="42"/>
      <c r="DFA111" s="42"/>
      <c r="DFB111" s="42"/>
      <c r="DFC111" s="42"/>
      <c r="DFD111" s="42"/>
      <c r="DFE111" s="42"/>
      <c r="DFF111" s="42"/>
      <c r="DFG111" s="42"/>
      <c r="DFH111" s="42"/>
      <c r="DFI111" s="42"/>
      <c r="DFJ111" s="42"/>
      <c r="DFK111" s="42"/>
      <c r="DFL111" s="42"/>
      <c r="DFM111" s="42"/>
      <c r="DFN111" s="42"/>
      <c r="DFO111" s="42"/>
      <c r="DFP111" s="42"/>
      <c r="DFQ111" s="42"/>
      <c r="DFR111" s="42"/>
      <c r="DFS111" s="42"/>
      <c r="DFT111" s="42"/>
      <c r="DFU111" s="42"/>
      <c r="DFV111" s="42"/>
      <c r="DFW111" s="42"/>
      <c r="DFX111" s="42"/>
      <c r="DFY111" s="42"/>
      <c r="DFZ111" s="42"/>
      <c r="DGA111" s="42"/>
      <c r="DGB111" s="42"/>
      <c r="DGC111" s="42"/>
      <c r="DGD111" s="42"/>
      <c r="DGE111" s="42"/>
      <c r="DGF111" s="42"/>
      <c r="DGG111" s="42"/>
      <c r="DGH111" s="42"/>
      <c r="DGI111" s="42"/>
      <c r="DGJ111" s="42"/>
      <c r="DGK111" s="42"/>
      <c r="DGL111" s="42"/>
      <c r="DGM111" s="42"/>
      <c r="DGN111" s="42"/>
      <c r="DGO111" s="42"/>
      <c r="DGP111" s="42"/>
      <c r="DGQ111" s="42"/>
      <c r="DGR111" s="42"/>
      <c r="DGS111" s="42"/>
      <c r="DGT111" s="42"/>
      <c r="DGU111" s="42"/>
      <c r="DGV111" s="42"/>
      <c r="DGW111" s="42"/>
      <c r="DGX111" s="42"/>
      <c r="DGY111" s="42"/>
      <c r="DGZ111" s="42"/>
      <c r="DHA111" s="42"/>
      <c r="DHB111" s="42"/>
      <c r="DHC111" s="42"/>
      <c r="DHD111" s="42"/>
      <c r="DHE111" s="42"/>
      <c r="DHF111" s="42"/>
      <c r="DHG111" s="42"/>
      <c r="DHH111" s="42"/>
      <c r="DHI111" s="42"/>
      <c r="DHJ111" s="42"/>
      <c r="DHK111" s="42"/>
      <c r="DHL111" s="42"/>
      <c r="DHM111" s="42"/>
      <c r="DHN111" s="42"/>
      <c r="DHO111" s="42"/>
      <c r="DHP111" s="42"/>
      <c r="DHQ111" s="42"/>
      <c r="DHR111" s="42"/>
      <c r="DHS111" s="42"/>
      <c r="DHT111" s="42"/>
      <c r="DHU111" s="42"/>
      <c r="DHV111" s="42"/>
      <c r="DHW111" s="42"/>
      <c r="DHX111" s="42"/>
      <c r="DHY111" s="42"/>
      <c r="DHZ111" s="42"/>
      <c r="DIA111" s="42"/>
      <c r="DIB111" s="42"/>
      <c r="DIC111" s="42"/>
      <c r="DID111" s="42"/>
      <c r="DIE111" s="42"/>
      <c r="DIF111" s="42"/>
      <c r="DIG111" s="42"/>
      <c r="DIH111" s="42"/>
      <c r="DII111" s="42"/>
      <c r="DIJ111" s="42"/>
      <c r="DIK111" s="42"/>
      <c r="DIL111" s="42"/>
      <c r="DIM111" s="42"/>
      <c r="DIN111" s="42"/>
      <c r="DIO111" s="42"/>
      <c r="DIP111" s="42"/>
      <c r="DIQ111" s="42"/>
      <c r="DIR111" s="42"/>
      <c r="DIS111" s="42"/>
      <c r="DIT111" s="42"/>
      <c r="DIU111" s="42"/>
      <c r="DIV111" s="42"/>
      <c r="DIW111" s="42"/>
      <c r="DIX111" s="42"/>
      <c r="DIY111" s="42"/>
      <c r="DIZ111" s="42"/>
      <c r="DJA111" s="42"/>
      <c r="DJB111" s="42"/>
      <c r="DJC111" s="42"/>
      <c r="DJD111" s="42"/>
      <c r="DJE111" s="42"/>
      <c r="DJF111" s="42"/>
      <c r="DJG111" s="42"/>
      <c r="DJH111" s="42"/>
      <c r="DJI111" s="42"/>
      <c r="DJJ111" s="42"/>
      <c r="DJK111" s="42"/>
      <c r="DJL111" s="42"/>
      <c r="DJM111" s="42"/>
      <c r="DJN111" s="42"/>
      <c r="DJO111" s="42"/>
      <c r="DJP111" s="42"/>
      <c r="DJQ111" s="42"/>
      <c r="DJR111" s="42"/>
      <c r="DJS111" s="42"/>
      <c r="DJT111" s="42"/>
      <c r="DJU111" s="42"/>
      <c r="DJV111" s="42"/>
      <c r="DJW111" s="42"/>
      <c r="DJX111" s="42"/>
      <c r="DJY111" s="42"/>
      <c r="DJZ111" s="42"/>
      <c r="DKA111" s="42"/>
      <c r="DKB111" s="42"/>
      <c r="DKC111" s="42"/>
      <c r="DKD111" s="42"/>
      <c r="DKE111" s="42"/>
      <c r="DKF111" s="42"/>
      <c r="DKG111" s="42"/>
      <c r="DKH111" s="42"/>
      <c r="DKI111" s="42"/>
      <c r="DKJ111" s="42"/>
      <c r="DKK111" s="42"/>
      <c r="DKL111" s="42"/>
      <c r="DKM111" s="42"/>
      <c r="DKN111" s="42"/>
      <c r="DKO111" s="42"/>
      <c r="DKP111" s="42"/>
      <c r="DKQ111" s="42"/>
      <c r="DKR111" s="42"/>
      <c r="DKS111" s="42"/>
      <c r="DKT111" s="42"/>
      <c r="DKU111" s="42"/>
      <c r="DKV111" s="42"/>
      <c r="DKW111" s="42"/>
      <c r="DKX111" s="42"/>
      <c r="DKY111" s="42"/>
      <c r="DKZ111" s="42"/>
      <c r="DLA111" s="42"/>
      <c r="DLB111" s="42"/>
      <c r="DLC111" s="42"/>
      <c r="DLD111" s="42"/>
      <c r="DLE111" s="42"/>
      <c r="DLF111" s="42"/>
      <c r="DLG111" s="42"/>
      <c r="DLH111" s="42"/>
      <c r="DLI111" s="42"/>
      <c r="DLJ111" s="42"/>
      <c r="DLK111" s="42"/>
      <c r="DLL111" s="42"/>
      <c r="DLM111" s="42"/>
      <c r="DLN111" s="42"/>
      <c r="DLO111" s="42"/>
      <c r="DLP111" s="42"/>
      <c r="DLQ111" s="42"/>
      <c r="DLR111" s="42"/>
      <c r="DLS111" s="42"/>
      <c r="DLT111" s="42"/>
      <c r="DLU111" s="42"/>
      <c r="DLV111" s="42"/>
      <c r="DLW111" s="42"/>
      <c r="DLX111" s="42"/>
      <c r="DLY111" s="42"/>
      <c r="DLZ111" s="42"/>
      <c r="DMA111" s="42"/>
      <c r="DMB111" s="42"/>
      <c r="DMC111" s="42"/>
      <c r="DMD111" s="42"/>
      <c r="DME111" s="42"/>
      <c r="DMF111" s="42"/>
      <c r="DMG111" s="42"/>
      <c r="DMH111" s="42"/>
      <c r="DMI111" s="42"/>
      <c r="DMJ111" s="42"/>
      <c r="DMK111" s="42"/>
      <c r="DML111" s="42"/>
      <c r="DMM111" s="42"/>
      <c r="DMN111" s="42"/>
      <c r="DMO111" s="42"/>
      <c r="DMP111" s="42"/>
      <c r="DMQ111" s="42"/>
      <c r="DMR111" s="42"/>
      <c r="DMS111" s="42"/>
      <c r="DMT111" s="42"/>
      <c r="DMU111" s="42"/>
      <c r="DMV111" s="42"/>
      <c r="DMW111" s="42"/>
      <c r="DMX111" s="42"/>
      <c r="DMY111" s="42"/>
      <c r="DMZ111" s="42"/>
      <c r="DNA111" s="42"/>
      <c r="DNB111" s="42"/>
      <c r="DNC111" s="42"/>
      <c r="DND111" s="42"/>
      <c r="DNE111" s="42"/>
      <c r="DNF111" s="42"/>
      <c r="DNG111" s="42"/>
      <c r="DNH111" s="42"/>
      <c r="DNI111" s="42"/>
      <c r="DNJ111" s="42"/>
      <c r="DNK111" s="42"/>
      <c r="DNL111" s="42"/>
      <c r="DNM111" s="42"/>
      <c r="DNN111" s="42"/>
      <c r="DNO111" s="42"/>
      <c r="DNP111" s="42"/>
      <c r="DNQ111" s="42"/>
      <c r="DNR111" s="42"/>
      <c r="DNS111" s="42"/>
      <c r="DNT111" s="42"/>
      <c r="DNU111" s="42"/>
      <c r="DNV111" s="42"/>
      <c r="DNW111" s="42"/>
      <c r="DNX111" s="42"/>
      <c r="DNY111" s="42"/>
      <c r="DNZ111" s="42"/>
      <c r="DOA111" s="42"/>
      <c r="DOB111" s="42"/>
      <c r="DOC111" s="42"/>
      <c r="DOD111" s="42"/>
      <c r="DOE111" s="42"/>
      <c r="DOF111" s="42"/>
      <c r="DOG111" s="42"/>
      <c r="DOH111" s="42"/>
      <c r="DOI111" s="42"/>
      <c r="DOJ111" s="42"/>
      <c r="DOK111" s="42"/>
      <c r="DOL111" s="42"/>
      <c r="DOM111" s="42"/>
      <c r="DON111" s="42"/>
      <c r="DOO111" s="42"/>
      <c r="DOP111" s="42"/>
      <c r="DOQ111" s="42"/>
      <c r="DOR111" s="42"/>
      <c r="DOS111" s="42"/>
      <c r="DOT111" s="42"/>
      <c r="DOU111" s="42"/>
      <c r="DOV111" s="42"/>
      <c r="DOW111" s="42"/>
      <c r="DOX111" s="42"/>
      <c r="DOY111" s="42"/>
      <c r="DOZ111" s="42"/>
      <c r="DPA111" s="42"/>
      <c r="DPB111" s="42"/>
      <c r="DPC111" s="42"/>
      <c r="DPD111" s="42"/>
      <c r="DPE111" s="42"/>
      <c r="DPF111" s="42"/>
      <c r="DPG111" s="42"/>
      <c r="DPH111" s="42"/>
      <c r="DPI111" s="42"/>
      <c r="DPJ111" s="42"/>
      <c r="DPK111" s="42"/>
      <c r="DPL111" s="42"/>
      <c r="DPM111" s="42"/>
      <c r="DPN111" s="42"/>
      <c r="DPO111" s="42"/>
      <c r="DPP111" s="42"/>
      <c r="DPQ111" s="42"/>
      <c r="DPR111" s="42"/>
      <c r="DPS111" s="42"/>
      <c r="DPT111" s="42"/>
      <c r="DPU111" s="42"/>
      <c r="DPV111" s="42"/>
      <c r="DPW111" s="42"/>
      <c r="DPX111" s="42"/>
      <c r="DPY111" s="42"/>
      <c r="DPZ111" s="42"/>
      <c r="DQA111" s="42"/>
      <c r="DQB111" s="42"/>
      <c r="DQC111" s="42"/>
      <c r="DQD111" s="42"/>
      <c r="DQE111" s="42"/>
      <c r="DQF111" s="42"/>
      <c r="DQG111" s="42"/>
      <c r="DQH111" s="42"/>
      <c r="DQI111" s="42"/>
      <c r="DQJ111" s="42"/>
      <c r="DQK111" s="42"/>
      <c r="DQL111" s="42"/>
      <c r="DQM111" s="42"/>
      <c r="DQN111" s="42"/>
      <c r="DQO111" s="42"/>
      <c r="DQP111" s="42"/>
      <c r="DQQ111" s="42"/>
      <c r="DQR111" s="42"/>
      <c r="DQS111" s="42"/>
      <c r="DQT111" s="42"/>
      <c r="DQU111" s="42"/>
      <c r="DQV111" s="42"/>
      <c r="DQW111" s="42"/>
      <c r="DQX111" s="42"/>
      <c r="DQY111" s="42"/>
      <c r="DQZ111" s="42"/>
      <c r="DRA111" s="42"/>
      <c r="DRB111" s="42"/>
      <c r="DRC111" s="42"/>
      <c r="DRD111" s="42"/>
      <c r="DRE111" s="42"/>
      <c r="DRF111" s="42"/>
      <c r="DRG111" s="42"/>
      <c r="DRH111" s="42"/>
      <c r="DRI111" s="42"/>
      <c r="DRJ111" s="42"/>
      <c r="DRK111" s="42"/>
      <c r="DRL111" s="42"/>
      <c r="DRM111" s="42"/>
      <c r="DRN111" s="42"/>
      <c r="DRO111" s="42"/>
      <c r="DRP111" s="42"/>
      <c r="DRQ111" s="42"/>
      <c r="DRR111" s="42"/>
      <c r="DRS111" s="42"/>
      <c r="DRT111" s="42"/>
      <c r="DRU111" s="42"/>
      <c r="DRV111" s="42"/>
      <c r="DRW111" s="42"/>
      <c r="DRX111" s="42"/>
      <c r="DRY111" s="42"/>
      <c r="DRZ111" s="42"/>
      <c r="DSA111" s="42"/>
      <c r="DSB111" s="42"/>
      <c r="DSC111" s="42"/>
      <c r="DSD111" s="42"/>
      <c r="DSE111" s="42"/>
      <c r="DSF111" s="42"/>
      <c r="DSG111" s="42"/>
      <c r="DSH111" s="42"/>
      <c r="DSI111" s="42"/>
      <c r="DSJ111" s="42"/>
      <c r="DSK111" s="42"/>
      <c r="DSL111" s="42"/>
      <c r="DSM111" s="42"/>
      <c r="DSN111" s="42"/>
      <c r="DSO111" s="42"/>
      <c r="DSP111" s="42"/>
      <c r="DSQ111" s="42"/>
      <c r="DSR111" s="42"/>
      <c r="DSS111" s="42"/>
      <c r="DST111" s="42"/>
      <c r="DSU111" s="42"/>
      <c r="DSV111" s="42"/>
      <c r="DSW111" s="42"/>
      <c r="DSX111" s="42"/>
      <c r="DSY111" s="42"/>
      <c r="DSZ111" s="42"/>
      <c r="DTA111" s="42"/>
      <c r="DTB111" s="42"/>
      <c r="DTC111" s="42"/>
      <c r="DTD111" s="42"/>
      <c r="DTE111" s="42"/>
      <c r="DTF111" s="42"/>
      <c r="DTG111" s="42"/>
      <c r="DTH111" s="42"/>
      <c r="DTI111" s="42"/>
      <c r="DTJ111" s="42"/>
      <c r="DTK111" s="42"/>
      <c r="DTL111" s="42"/>
      <c r="DTM111" s="42"/>
      <c r="DTN111" s="42"/>
      <c r="DTO111" s="42"/>
      <c r="DTP111" s="42"/>
      <c r="DTQ111" s="42"/>
      <c r="DTR111" s="42"/>
      <c r="DTS111" s="42"/>
      <c r="DTT111" s="42"/>
      <c r="DTU111" s="42"/>
      <c r="DTV111" s="42"/>
      <c r="DTW111" s="42"/>
      <c r="DTX111" s="42"/>
      <c r="DTY111" s="42"/>
      <c r="DTZ111" s="42"/>
      <c r="DUA111" s="42"/>
      <c r="DUB111" s="42"/>
      <c r="DUC111" s="42"/>
      <c r="DUD111" s="42"/>
      <c r="DUE111" s="42"/>
      <c r="DUF111" s="42"/>
      <c r="DUG111" s="42"/>
      <c r="DUH111" s="42"/>
      <c r="DUI111" s="42"/>
      <c r="DUJ111" s="42"/>
      <c r="DUK111" s="42"/>
      <c r="DUL111" s="42"/>
      <c r="DUM111" s="42"/>
      <c r="DUN111" s="42"/>
      <c r="DUO111" s="42"/>
      <c r="DUP111" s="42"/>
      <c r="DUQ111" s="42"/>
      <c r="DUR111" s="42"/>
      <c r="DUS111" s="42"/>
      <c r="DUT111" s="42"/>
      <c r="DUU111" s="42"/>
      <c r="DUV111" s="42"/>
      <c r="DUW111" s="42"/>
      <c r="DUX111" s="42"/>
      <c r="DUY111" s="42"/>
      <c r="DUZ111" s="42"/>
      <c r="DVA111" s="42"/>
      <c r="DVB111" s="42"/>
      <c r="DVC111" s="42"/>
      <c r="DVD111" s="42"/>
      <c r="DVE111" s="42"/>
      <c r="DVF111" s="42"/>
      <c r="DVG111" s="42"/>
      <c r="DVH111" s="42"/>
      <c r="DVI111" s="42"/>
      <c r="DVJ111" s="42"/>
      <c r="DVK111" s="42"/>
      <c r="DVL111" s="42"/>
      <c r="DVM111" s="42"/>
      <c r="DVN111" s="42"/>
      <c r="DVO111" s="42"/>
      <c r="DVP111" s="42"/>
      <c r="DVQ111" s="42"/>
      <c r="DVR111" s="42"/>
      <c r="DVS111" s="42"/>
      <c r="DVT111" s="42"/>
      <c r="DVU111" s="42"/>
      <c r="DVV111" s="42"/>
      <c r="DVW111" s="42"/>
      <c r="DVX111" s="42"/>
      <c r="DVY111" s="42"/>
      <c r="DVZ111" s="42"/>
      <c r="DWA111" s="42"/>
      <c r="DWB111" s="42"/>
      <c r="DWC111" s="42"/>
      <c r="DWD111" s="42"/>
      <c r="DWE111" s="42"/>
      <c r="DWF111" s="42"/>
      <c r="DWG111" s="42"/>
      <c r="DWH111" s="42"/>
      <c r="DWI111" s="42"/>
      <c r="DWJ111" s="42"/>
      <c r="DWK111" s="42"/>
      <c r="DWL111" s="42"/>
      <c r="DWM111" s="42"/>
      <c r="DWN111" s="42"/>
      <c r="DWO111" s="42"/>
      <c r="DWP111" s="42"/>
      <c r="DWQ111" s="42"/>
      <c r="DWR111" s="42"/>
      <c r="DWS111" s="42"/>
      <c r="DWT111" s="42"/>
      <c r="DWU111" s="42"/>
      <c r="DWV111" s="42"/>
      <c r="DWW111" s="42"/>
      <c r="DWX111" s="42"/>
      <c r="DWY111" s="42"/>
      <c r="DWZ111" s="42"/>
      <c r="DXA111" s="42"/>
      <c r="DXB111" s="42"/>
      <c r="DXC111" s="42"/>
      <c r="DXD111" s="42"/>
      <c r="DXE111" s="42"/>
      <c r="DXF111" s="42"/>
      <c r="DXG111" s="42"/>
      <c r="DXH111" s="42"/>
      <c r="DXI111" s="42"/>
      <c r="DXJ111" s="42"/>
      <c r="DXK111" s="42"/>
      <c r="DXL111" s="42"/>
      <c r="DXM111" s="42"/>
      <c r="DXN111" s="42"/>
      <c r="DXO111" s="42"/>
      <c r="DXP111" s="42"/>
      <c r="DXQ111" s="42"/>
      <c r="DXR111" s="42"/>
      <c r="DXS111" s="42"/>
      <c r="DXT111" s="42"/>
      <c r="DXU111" s="42"/>
      <c r="DXV111" s="42"/>
      <c r="DXW111" s="42"/>
      <c r="DXX111" s="42"/>
      <c r="DXY111" s="42"/>
      <c r="DXZ111" s="42"/>
      <c r="DYA111" s="42"/>
      <c r="DYB111" s="42"/>
      <c r="DYC111" s="42"/>
      <c r="DYD111" s="42"/>
      <c r="DYE111" s="42"/>
      <c r="DYF111" s="42"/>
      <c r="DYG111" s="42"/>
      <c r="DYH111" s="42"/>
      <c r="DYI111" s="42"/>
      <c r="DYJ111" s="42"/>
      <c r="DYK111" s="42"/>
      <c r="DYL111" s="42"/>
      <c r="DYM111" s="42"/>
      <c r="DYN111" s="42"/>
      <c r="DYO111" s="42"/>
      <c r="DYP111" s="42"/>
      <c r="DYQ111" s="42"/>
      <c r="DYR111" s="42"/>
      <c r="DYS111" s="42"/>
      <c r="DYT111" s="42"/>
      <c r="DYU111" s="42"/>
      <c r="DYV111" s="42"/>
      <c r="DYW111" s="42"/>
      <c r="DYX111" s="42"/>
      <c r="DYY111" s="42"/>
      <c r="DYZ111" s="42"/>
      <c r="DZA111" s="42"/>
      <c r="DZB111" s="42"/>
      <c r="DZC111" s="42"/>
      <c r="DZD111" s="42"/>
      <c r="DZE111" s="42"/>
      <c r="DZF111" s="42"/>
      <c r="DZG111" s="42"/>
      <c r="DZH111" s="42"/>
      <c r="DZI111" s="42"/>
      <c r="DZJ111" s="42"/>
      <c r="DZK111" s="42"/>
      <c r="DZL111" s="42"/>
      <c r="DZM111" s="42"/>
      <c r="DZN111" s="42"/>
      <c r="DZO111" s="42"/>
      <c r="DZP111" s="42"/>
      <c r="DZQ111" s="42"/>
      <c r="DZR111" s="42"/>
      <c r="DZS111" s="42"/>
      <c r="DZT111" s="42"/>
      <c r="DZU111" s="42"/>
      <c r="DZV111" s="42"/>
      <c r="DZW111" s="42"/>
      <c r="DZX111" s="42"/>
      <c r="DZY111" s="42"/>
      <c r="DZZ111" s="42"/>
      <c r="EAA111" s="42"/>
      <c r="EAB111" s="42"/>
      <c r="EAC111" s="42"/>
      <c r="EAD111" s="42"/>
      <c r="EAE111" s="42"/>
      <c r="EAF111" s="42"/>
      <c r="EAG111" s="42"/>
      <c r="EAH111" s="42"/>
      <c r="EAI111" s="42"/>
      <c r="EAJ111" s="42"/>
      <c r="EAK111" s="42"/>
      <c r="EAL111" s="42"/>
      <c r="EAM111" s="42"/>
      <c r="EAN111" s="42"/>
      <c r="EAO111" s="42"/>
      <c r="EAP111" s="42"/>
      <c r="EAQ111" s="42"/>
      <c r="EAR111" s="42"/>
      <c r="EAS111" s="42"/>
      <c r="EAT111" s="42"/>
      <c r="EAU111" s="42"/>
      <c r="EAV111" s="42"/>
      <c r="EAW111" s="42"/>
      <c r="EAX111" s="42"/>
      <c r="EAY111" s="42"/>
      <c r="EAZ111" s="42"/>
      <c r="EBA111" s="42"/>
      <c r="EBB111" s="42"/>
      <c r="EBC111" s="42"/>
      <c r="EBD111" s="42"/>
      <c r="EBE111" s="42"/>
      <c r="EBF111" s="42"/>
      <c r="EBG111" s="42"/>
      <c r="EBH111" s="42"/>
      <c r="EBI111" s="42"/>
      <c r="EBJ111" s="42"/>
      <c r="EBK111" s="42"/>
      <c r="EBL111" s="42"/>
      <c r="EBM111" s="42"/>
      <c r="EBN111" s="42"/>
      <c r="EBO111" s="42"/>
      <c r="EBP111" s="42"/>
      <c r="EBQ111" s="42"/>
      <c r="EBR111" s="42"/>
      <c r="EBS111" s="42"/>
      <c r="EBT111" s="42"/>
      <c r="EBU111" s="42"/>
      <c r="EBV111" s="42"/>
      <c r="EBW111" s="42"/>
      <c r="EBX111" s="42"/>
      <c r="EBY111" s="42"/>
      <c r="EBZ111" s="42"/>
      <c r="ECA111" s="42"/>
      <c r="ECB111" s="42"/>
      <c r="ECC111" s="42"/>
      <c r="ECD111" s="42"/>
      <c r="ECE111" s="42"/>
      <c r="ECF111" s="42"/>
      <c r="ECG111" s="42"/>
      <c r="ECH111" s="42"/>
      <c r="ECI111" s="42"/>
      <c r="ECJ111" s="42"/>
      <c r="ECK111" s="42"/>
      <c r="ECL111" s="42"/>
      <c r="ECM111" s="42"/>
      <c r="ECN111" s="42"/>
      <c r="ECO111" s="42"/>
      <c r="ECP111" s="42"/>
      <c r="ECQ111" s="42"/>
      <c r="ECR111" s="42"/>
      <c r="ECS111" s="42"/>
      <c r="ECT111" s="42"/>
      <c r="ECU111" s="42"/>
      <c r="ECV111" s="42"/>
      <c r="ECW111" s="42"/>
      <c r="ECX111" s="42"/>
      <c r="ECY111" s="42"/>
      <c r="ECZ111" s="42"/>
      <c r="EDA111" s="42"/>
      <c r="EDB111" s="42"/>
      <c r="EDC111" s="42"/>
      <c r="EDD111" s="42"/>
      <c r="EDE111" s="42"/>
      <c r="EDF111" s="42"/>
      <c r="EDG111" s="42"/>
      <c r="EDH111" s="42"/>
      <c r="EDI111" s="42"/>
      <c r="EDJ111" s="42"/>
      <c r="EDK111" s="42"/>
      <c r="EDL111" s="42"/>
      <c r="EDM111" s="42"/>
      <c r="EDN111" s="42"/>
      <c r="EDO111" s="42"/>
      <c r="EDP111" s="42"/>
      <c r="EDQ111" s="42"/>
      <c r="EDR111" s="42"/>
      <c r="EDS111" s="42"/>
      <c r="EDT111" s="42"/>
      <c r="EDU111" s="42"/>
      <c r="EDV111" s="42"/>
      <c r="EDW111" s="42"/>
      <c r="EDX111" s="42"/>
      <c r="EDY111" s="42"/>
      <c r="EDZ111" s="42"/>
      <c r="EEA111" s="42"/>
      <c r="EEB111" s="42"/>
      <c r="EEC111" s="42"/>
      <c r="EED111" s="42"/>
      <c r="EEE111" s="42"/>
      <c r="EEF111" s="42"/>
      <c r="EEG111" s="42"/>
      <c r="EEH111" s="42"/>
      <c r="EEI111" s="42"/>
      <c r="EEJ111" s="42"/>
      <c r="EEK111" s="42"/>
      <c r="EEL111" s="42"/>
      <c r="EEM111" s="42"/>
      <c r="EEN111" s="42"/>
      <c r="EEO111" s="42"/>
      <c r="EEP111" s="42"/>
      <c r="EEQ111" s="42"/>
      <c r="EER111" s="42"/>
      <c r="EES111" s="42"/>
      <c r="EET111" s="42"/>
      <c r="EEU111" s="42"/>
      <c r="EEV111" s="42"/>
      <c r="EEW111" s="42"/>
      <c r="EEX111" s="42"/>
      <c r="EEY111" s="42"/>
      <c r="EEZ111" s="42"/>
      <c r="EFA111" s="42"/>
      <c r="EFB111" s="42"/>
      <c r="EFC111" s="42"/>
      <c r="EFD111" s="42"/>
      <c r="EFE111" s="42"/>
      <c r="EFF111" s="42"/>
      <c r="EFG111" s="42"/>
      <c r="EFH111" s="42"/>
      <c r="EFI111" s="42"/>
      <c r="EFJ111" s="42"/>
      <c r="EFK111" s="42"/>
      <c r="EFL111" s="42"/>
      <c r="EFM111" s="42"/>
      <c r="EFN111" s="42"/>
      <c r="EFO111" s="42"/>
      <c r="EFP111" s="42"/>
      <c r="EFQ111" s="42"/>
      <c r="EFR111" s="42"/>
      <c r="EFS111" s="42"/>
      <c r="EFT111" s="42"/>
      <c r="EFU111" s="42"/>
      <c r="EFV111" s="42"/>
      <c r="EFW111" s="42"/>
      <c r="EFX111" s="42"/>
      <c r="EFY111" s="42"/>
      <c r="EFZ111" s="42"/>
      <c r="EGA111" s="42"/>
      <c r="EGB111" s="42"/>
      <c r="EGC111" s="42"/>
      <c r="EGD111" s="42"/>
      <c r="EGE111" s="42"/>
      <c r="EGF111" s="42"/>
      <c r="EGG111" s="42"/>
      <c r="EGH111" s="42"/>
      <c r="EGI111" s="42"/>
      <c r="EGJ111" s="42"/>
      <c r="EGK111" s="42"/>
      <c r="EGL111" s="42"/>
      <c r="EGM111" s="42"/>
      <c r="EGN111" s="42"/>
      <c r="EGO111" s="42"/>
      <c r="EGP111" s="42"/>
      <c r="EGQ111" s="42"/>
      <c r="EGR111" s="42"/>
      <c r="EGS111" s="42"/>
      <c r="EGT111" s="42"/>
      <c r="EGU111" s="42"/>
      <c r="EGV111" s="42"/>
      <c r="EGW111" s="42"/>
      <c r="EGX111" s="42"/>
      <c r="EGY111" s="42"/>
      <c r="EGZ111" s="42"/>
      <c r="EHA111" s="42"/>
      <c r="EHB111" s="42"/>
      <c r="EHC111" s="42"/>
      <c r="EHD111" s="42"/>
      <c r="EHE111" s="42"/>
      <c r="EHF111" s="42"/>
      <c r="EHG111" s="42"/>
      <c r="EHH111" s="42"/>
      <c r="EHI111" s="42"/>
      <c r="EHJ111" s="42"/>
      <c r="EHK111" s="42"/>
      <c r="EHL111" s="42"/>
      <c r="EHM111" s="42"/>
      <c r="EHN111" s="42"/>
      <c r="EHO111" s="42"/>
      <c r="EHP111" s="42"/>
      <c r="EHQ111" s="42"/>
      <c r="EHR111" s="42"/>
      <c r="EHS111" s="42"/>
      <c r="EHT111" s="42"/>
      <c r="EHU111" s="42"/>
      <c r="EHV111" s="42"/>
      <c r="EHW111" s="42"/>
      <c r="EHX111" s="42"/>
      <c r="EHY111" s="42"/>
      <c r="EHZ111" s="42"/>
      <c r="EIA111" s="42"/>
      <c r="EIB111" s="42"/>
      <c r="EIC111" s="42"/>
      <c r="EID111" s="42"/>
      <c r="EIE111" s="42"/>
      <c r="EIF111" s="42"/>
      <c r="EIG111" s="42"/>
      <c r="EIH111" s="42"/>
      <c r="EII111" s="42"/>
      <c r="EIJ111" s="42"/>
      <c r="EIK111" s="42"/>
      <c r="EIL111" s="42"/>
      <c r="EIM111" s="42"/>
      <c r="EIN111" s="42"/>
      <c r="EIO111" s="42"/>
      <c r="EIP111" s="42"/>
      <c r="EIQ111" s="42"/>
      <c r="EIR111" s="42"/>
      <c r="EIS111" s="42"/>
      <c r="EIT111" s="42"/>
      <c r="EIU111" s="42"/>
      <c r="EIV111" s="42"/>
      <c r="EIW111" s="42"/>
      <c r="EIX111" s="42"/>
      <c r="EIY111" s="42"/>
      <c r="EIZ111" s="42"/>
      <c r="EJA111" s="42"/>
      <c r="EJB111" s="42"/>
      <c r="EJC111" s="42"/>
      <c r="EJD111" s="42"/>
      <c r="EJE111" s="42"/>
      <c r="EJF111" s="42"/>
      <c r="EJG111" s="42"/>
      <c r="EJH111" s="42"/>
      <c r="EJI111" s="42"/>
      <c r="EJJ111" s="42"/>
      <c r="EJK111" s="42"/>
      <c r="EJL111" s="42"/>
      <c r="EJM111" s="42"/>
      <c r="EJN111" s="42"/>
      <c r="EJO111" s="42"/>
      <c r="EJP111" s="42"/>
      <c r="EJQ111" s="42"/>
      <c r="EJR111" s="42"/>
      <c r="EJS111" s="42"/>
      <c r="EJT111" s="42"/>
      <c r="EJU111" s="42"/>
      <c r="EJV111" s="42"/>
      <c r="EJW111" s="42"/>
      <c r="EJX111" s="42"/>
      <c r="EJY111" s="42"/>
      <c r="EJZ111" s="42"/>
      <c r="EKA111" s="42"/>
      <c r="EKB111" s="42"/>
      <c r="EKC111" s="42"/>
      <c r="EKD111" s="42"/>
      <c r="EKE111" s="42"/>
      <c r="EKF111" s="42"/>
      <c r="EKG111" s="42"/>
      <c r="EKH111" s="42"/>
      <c r="EKI111" s="42"/>
      <c r="EKJ111" s="42"/>
      <c r="EKK111" s="42"/>
      <c r="EKL111" s="42"/>
      <c r="EKM111" s="42"/>
      <c r="EKN111" s="42"/>
      <c r="EKO111" s="42"/>
      <c r="EKP111" s="42"/>
      <c r="EKQ111" s="42"/>
      <c r="EKR111" s="42"/>
      <c r="EKS111" s="42"/>
      <c r="EKT111" s="42"/>
      <c r="EKU111" s="42"/>
      <c r="EKV111" s="42"/>
      <c r="EKW111" s="42"/>
      <c r="EKX111" s="42"/>
      <c r="EKY111" s="42"/>
      <c r="EKZ111" s="42"/>
      <c r="ELA111" s="42"/>
      <c r="ELB111" s="42"/>
      <c r="ELC111" s="42"/>
      <c r="ELD111" s="42"/>
      <c r="ELE111" s="42"/>
      <c r="ELF111" s="42"/>
      <c r="ELG111" s="42"/>
      <c r="ELH111" s="42"/>
      <c r="ELI111" s="42"/>
      <c r="ELJ111" s="42"/>
      <c r="ELK111" s="42"/>
      <c r="ELL111" s="42"/>
      <c r="ELM111" s="42"/>
      <c r="ELN111" s="42"/>
      <c r="ELO111" s="42"/>
      <c r="ELP111" s="42"/>
      <c r="ELQ111" s="42"/>
      <c r="ELR111" s="42"/>
      <c r="ELS111" s="42"/>
      <c r="ELT111" s="42"/>
      <c r="ELU111" s="42"/>
      <c r="ELV111" s="42"/>
      <c r="ELW111" s="42"/>
      <c r="ELX111" s="42"/>
      <c r="ELY111" s="42"/>
      <c r="ELZ111" s="42"/>
      <c r="EMA111" s="42"/>
      <c r="EMB111" s="42"/>
      <c r="EMC111" s="42"/>
      <c r="EMD111" s="42"/>
      <c r="EME111" s="42"/>
      <c r="EMF111" s="42"/>
      <c r="EMG111" s="42"/>
      <c r="EMH111" s="42"/>
      <c r="EMI111" s="42"/>
      <c r="EMJ111" s="42"/>
      <c r="EMK111" s="42"/>
      <c r="EML111" s="42"/>
      <c r="EMM111" s="42"/>
      <c r="EMN111" s="42"/>
      <c r="EMO111" s="42"/>
      <c r="EMP111" s="42"/>
      <c r="EMQ111" s="42"/>
      <c r="EMR111" s="42"/>
      <c r="EMS111" s="42"/>
      <c r="EMT111" s="42"/>
      <c r="EMU111" s="42"/>
      <c r="EMV111" s="42"/>
      <c r="EMW111" s="42"/>
      <c r="EMX111" s="42"/>
      <c r="EMY111" s="42"/>
      <c r="EMZ111" s="42"/>
      <c r="ENA111" s="42"/>
      <c r="ENB111" s="42"/>
      <c r="ENC111" s="42"/>
      <c r="END111" s="42"/>
      <c r="ENE111" s="42"/>
      <c r="ENF111" s="42"/>
      <c r="ENG111" s="42"/>
      <c r="ENH111" s="42"/>
      <c r="ENI111" s="42"/>
      <c r="ENJ111" s="42"/>
      <c r="ENK111" s="42"/>
      <c r="ENL111" s="42"/>
      <c r="ENM111" s="42"/>
      <c r="ENN111" s="42"/>
      <c r="ENO111" s="42"/>
      <c r="ENP111" s="42"/>
      <c r="ENQ111" s="42"/>
      <c r="ENR111" s="42"/>
      <c r="ENS111" s="42"/>
      <c r="ENT111" s="42"/>
      <c r="ENU111" s="42"/>
      <c r="ENV111" s="42"/>
      <c r="ENW111" s="42"/>
      <c r="ENX111" s="42"/>
      <c r="ENY111" s="42"/>
      <c r="ENZ111" s="42"/>
      <c r="EOA111" s="42"/>
      <c r="EOB111" s="42"/>
      <c r="EOC111" s="42"/>
      <c r="EOD111" s="42"/>
      <c r="EOE111" s="42"/>
      <c r="EOF111" s="42"/>
      <c r="EOG111" s="42"/>
      <c r="EOH111" s="42"/>
      <c r="EOI111" s="42"/>
      <c r="EOJ111" s="42"/>
      <c r="EOK111" s="42"/>
      <c r="EOL111" s="42"/>
      <c r="EOM111" s="42"/>
      <c r="EON111" s="42"/>
      <c r="EOO111" s="42"/>
      <c r="EOP111" s="42"/>
      <c r="EOQ111" s="42"/>
      <c r="EOR111" s="42"/>
      <c r="EOS111" s="42"/>
      <c r="EOT111" s="42"/>
      <c r="EOU111" s="42"/>
      <c r="EOV111" s="42"/>
      <c r="EOW111" s="42"/>
      <c r="EOX111" s="42"/>
      <c r="EOY111" s="42"/>
      <c r="EOZ111" s="42"/>
      <c r="EPA111" s="42"/>
      <c r="EPB111" s="42"/>
      <c r="EPC111" s="42"/>
      <c r="EPD111" s="42"/>
      <c r="EPE111" s="42"/>
      <c r="EPF111" s="42"/>
      <c r="EPG111" s="42"/>
      <c r="EPH111" s="42"/>
      <c r="EPI111" s="42"/>
      <c r="EPJ111" s="42"/>
      <c r="EPK111" s="42"/>
      <c r="EPL111" s="42"/>
      <c r="EPM111" s="42"/>
      <c r="EPN111" s="42"/>
      <c r="EPO111" s="42"/>
      <c r="EPP111" s="42"/>
      <c r="EPQ111" s="42"/>
      <c r="EPR111" s="42"/>
      <c r="EPS111" s="42"/>
      <c r="EPT111" s="42"/>
      <c r="EPU111" s="42"/>
      <c r="EPV111" s="42"/>
      <c r="EPW111" s="42"/>
      <c r="EPX111" s="42"/>
      <c r="EPY111" s="42"/>
      <c r="EPZ111" s="42"/>
      <c r="EQA111" s="42"/>
      <c r="EQB111" s="42"/>
      <c r="EQC111" s="42"/>
      <c r="EQD111" s="42"/>
      <c r="EQE111" s="42"/>
      <c r="EQF111" s="42"/>
      <c r="EQG111" s="42"/>
      <c r="EQH111" s="42"/>
      <c r="EQI111" s="42"/>
      <c r="EQJ111" s="42"/>
      <c r="EQK111" s="42"/>
      <c r="EQL111" s="42"/>
      <c r="EQM111" s="42"/>
      <c r="EQN111" s="42"/>
      <c r="EQO111" s="42"/>
      <c r="EQP111" s="42"/>
      <c r="EQQ111" s="42"/>
      <c r="EQR111" s="42"/>
      <c r="EQS111" s="42"/>
      <c r="EQT111" s="42"/>
      <c r="EQU111" s="42"/>
      <c r="EQV111" s="42"/>
      <c r="EQW111" s="42"/>
      <c r="EQX111" s="42"/>
      <c r="EQY111" s="42"/>
      <c r="EQZ111" s="42"/>
      <c r="ERA111" s="42"/>
      <c r="ERB111" s="42"/>
      <c r="ERC111" s="42"/>
      <c r="ERD111" s="42"/>
      <c r="ERE111" s="42"/>
      <c r="ERF111" s="42"/>
      <c r="ERG111" s="42"/>
      <c r="ERH111" s="42"/>
      <c r="ERI111" s="42"/>
      <c r="ERJ111" s="42"/>
      <c r="ERK111" s="42"/>
      <c r="ERL111" s="42"/>
      <c r="ERM111" s="42"/>
      <c r="ERN111" s="42"/>
      <c r="ERO111" s="42"/>
      <c r="ERP111" s="42"/>
      <c r="ERQ111" s="42"/>
      <c r="ERR111" s="42"/>
      <c r="ERS111" s="42"/>
      <c r="ERT111" s="42"/>
      <c r="ERU111" s="42"/>
      <c r="ERV111" s="42"/>
      <c r="ERW111" s="42"/>
      <c r="ERX111" s="42"/>
      <c r="ERY111" s="42"/>
      <c r="ERZ111" s="42"/>
      <c r="ESA111" s="42"/>
      <c r="ESB111" s="42"/>
      <c r="ESC111" s="42"/>
      <c r="ESD111" s="42"/>
      <c r="ESE111" s="42"/>
      <c r="ESF111" s="42"/>
      <c r="ESG111" s="42"/>
      <c r="ESH111" s="42"/>
      <c r="ESI111" s="42"/>
      <c r="ESJ111" s="42"/>
      <c r="ESK111" s="42"/>
      <c r="ESL111" s="42"/>
      <c r="ESM111" s="42"/>
      <c r="ESN111" s="42"/>
      <c r="ESO111" s="42"/>
      <c r="ESP111" s="42"/>
      <c r="ESQ111" s="42"/>
      <c r="ESR111" s="42"/>
      <c r="ESS111" s="42"/>
      <c r="EST111" s="42"/>
      <c r="ESU111" s="42"/>
      <c r="ESV111" s="42"/>
      <c r="ESW111" s="42"/>
      <c r="ESX111" s="42"/>
      <c r="ESY111" s="42"/>
      <c r="ESZ111" s="42"/>
      <c r="ETA111" s="42"/>
      <c r="ETB111" s="42"/>
      <c r="ETC111" s="42"/>
      <c r="ETD111" s="42"/>
      <c r="ETE111" s="42"/>
      <c r="ETF111" s="42"/>
      <c r="ETG111" s="42"/>
      <c r="ETH111" s="42"/>
      <c r="ETI111" s="42"/>
      <c r="ETJ111" s="42"/>
      <c r="ETK111" s="42"/>
      <c r="ETL111" s="42"/>
      <c r="ETM111" s="42"/>
      <c r="ETN111" s="42"/>
      <c r="ETO111" s="42"/>
      <c r="ETP111" s="42"/>
      <c r="ETQ111" s="42"/>
      <c r="ETR111" s="42"/>
      <c r="ETS111" s="42"/>
      <c r="ETT111" s="42"/>
      <c r="ETU111" s="42"/>
      <c r="ETV111" s="42"/>
      <c r="ETW111" s="42"/>
      <c r="ETX111" s="42"/>
      <c r="ETY111" s="42"/>
      <c r="ETZ111" s="42"/>
      <c r="EUA111" s="42"/>
      <c r="EUB111" s="42"/>
      <c r="EUC111" s="42"/>
      <c r="EUD111" s="42"/>
      <c r="EUE111" s="42"/>
      <c r="EUF111" s="42"/>
      <c r="EUG111" s="42"/>
      <c r="EUH111" s="42"/>
      <c r="EUI111" s="42"/>
      <c r="EUJ111" s="42"/>
      <c r="EUK111" s="42"/>
      <c r="EUL111" s="42"/>
      <c r="EUM111" s="42"/>
      <c r="EUN111" s="42"/>
      <c r="EUO111" s="42"/>
      <c r="EUP111" s="42"/>
      <c r="EUQ111" s="42"/>
      <c r="EUR111" s="42"/>
      <c r="EUS111" s="42"/>
      <c r="EUT111" s="42"/>
      <c r="EUU111" s="42"/>
      <c r="EUV111" s="42"/>
      <c r="EUW111" s="42"/>
      <c r="EUX111" s="42"/>
      <c r="EUY111" s="42"/>
      <c r="EUZ111" s="42"/>
      <c r="EVA111" s="42"/>
      <c r="EVB111" s="42"/>
      <c r="EVC111" s="42"/>
      <c r="EVD111" s="42"/>
      <c r="EVE111" s="42"/>
      <c r="EVF111" s="42"/>
      <c r="EVG111" s="42"/>
      <c r="EVH111" s="42"/>
      <c r="EVI111" s="42"/>
      <c r="EVJ111" s="42"/>
      <c r="EVK111" s="42"/>
      <c r="EVL111" s="42"/>
      <c r="EVM111" s="42"/>
      <c r="EVN111" s="42"/>
      <c r="EVO111" s="42"/>
      <c r="EVP111" s="42"/>
      <c r="EVQ111" s="42"/>
      <c r="EVR111" s="42"/>
      <c r="EVS111" s="42"/>
      <c r="EVT111" s="42"/>
      <c r="EVU111" s="42"/>
      <c r="EVV111" s="42"/>
      <c r="EVW111" s="42"/>
      <c r="EVX111" s="42"/>
      <c r="EVY111" s="42"/>
      <c r="EVZ111" s="42"/>
      <c r="EWA111" s="42"/>
      <c r="EWB111" s="42"/>
      <c r="EWC111" s="42"/>
      <c r="EWD111" s="42"/>
      <c r="EWE111" s="42"/>
      <c r="EWF111" s="42"/>
      <c r="EWG111" s="42"/>
      <c r="EWH111" s="42"/>
      <c r="EWI111" s="42"/>
      <c r="EWJ111" s="42"/>
      <c r="EWK111" s="42"/>
      <c r="EWL111" s="42"/>
      <c r="EWM111" s="42"/>
      <c r="EWN111" s="42"/>
      <c r="EWO111" s="42"/>
      <c r="EWP111" s="42"/>
      <c r="EWQ111" s="42"/>
      <c r="EWR111" s="42"/>
      <c r="EWS111" s="42"/>
      <c r="EWT111" s="42"/>
      <c r="EWU111" s="42"/>
      <c r="EWV111" s="42"/>
      <c r="EWW111" s="42"/>
      <c r="EWX111" s="42"/>
      <c r="EWY111" s="42"/>
      <c r="EWZ111" s="42"/>
      <c r="EXA111" s="42"/>
      <c r="EXB111" s="42"/>
      <c r="EXC111" s="42"/>
      <c r="EXD111" s="42"/>
      <c r="EXE111" s="42"/>
      <c r="EXF111" s="42"/>
      <c r="EXG111" s="42"/>
      <c r="EXH111" s="42"/>
      <c r="EXI111" s="42"/>
      <c r="EXJ111" s="42"/>
      <c r="EXK111" s="42"/>
      <c r="EXL111" s="42"/>
      <c r="EXM111" s="42"/>
      <c r="EXN111" s="42"/>
      <c r="EXO111" s="42"/>
      <c r="EXP111" s="42"/>
      <c r="EXQ111" s="42"/>
      <c r="EXR111" s="42"/>
      <c r="EXS111" s="42"/>
      <c r="EXT111" s="42"/>
      <c r="EXU111" s="42"/>
      <c r="EXV111" s="42"/>
      <c r="EXW111" s="42"/>
      <c r="EXX111" s="42"/>
      <c r="EXY111" s="42"/>
      <c r="EXZ111" s="42"/>
      <c r="EYA111" s="42"/>
      <c r="EYB111" s="42"/>
      <c r="EYC111" s="42"/>
      <c r="EYD111" s="42"/>
      <c r="EYE111" s="42"/>
      <c r="EYF111" s="42"/>
      <c r="EYG111" s="42"/>
      <c r="EYH111" s="42"/>
      <c r="EYI111" s="42"/>
      <c r="EYJ111" s="42"/>
      <c r="EYK111" s="42"/>
      <c r="EYL111" s="42"/>
      <c r="EYM111" s="42"/>
      <c r="EYN111" s="42"/>
      <c r="EYO111" s="42"/>
      <c r="EYP111" s="42"/>
      <c r="EYQ111" s="42"/>
      <c r="EYR111" s="42"/>
      <c r="EYS111" s="42"/>
      <c r="EYT111" s="42"/>
      <c r="EYU111" s="42"/>
      <c r="EYV111" s="42"/>
      <c r="EYW111" s="42"/>
      <c r="EYX111" s="42"/>
      <c r="EYY111" s="42"/>
      <c r="EYZ111" s="42"/>
      <c r="EZA111" s="42"/>
      <c r="EZB111" s="42"/>
      <c r="EZC111" s="42"/>
      <c r="EZD111" s="42"/>
      <c r="EZE111" s="42"/>
      <c r="EZF111" s="42"/>
      <c r="EZG111" s="42"/>
      <c r="EZH111" s="42"/>
      <c r="EZI111" s="42"/>
      <c r="EZJ111" s="42"/>
      <c r="EZK111" s="42"/>
      <c r="EZL111" s="42"/>
      <c r="EZM111" s="42"/>
      <c r="EZN111" s="42"/>
      <c r="EZO111" s="42"/>
      <c r="EZP111" s="42"/>
      <c r="EZQ111" s="42"/>
      <c r="EZR111" s="42"/>
      <c r="EZS111" s="42"/>
      <c r="EZT111" s="42"/>
      <c r="EZU111" s="42"/>
      <c r="EZV111" s="42"/>
      <c r="EZW111" s="42"/>
      <c r="EZX111" s="42"/>
      <c r="EZY111" s="42"/>
      <c r="EZZ111" s="42"/>
      <c r="FAA111" s="42"/>
      <c r="FAB111" s="42"/>
      <c r="FAC111" s="42"/>
      <c r="FAD111" s="42"/>
      <c r="FAE111" s="42"/>
      <c r="FAF111" s="42"/>
      <c r="FAG111" s="42"/>
      <c r="FAH111" s="42"/>
      <c r="FAI111" s="42"/>
      <c r="FAJ111" s="42"/>
      <c r="FAK111" s="42"/>
      <c r="FAL111" s="42"/>
      <c r="FAM111" s="42"/>
      <c r="FAN111" s="42"/>
      <c r="FAO111" s="42"/>
      <c r="FAP111" s="42"/>
      <c r="FAQ111" s="42"/>
      <c r="FAR111" s="42"/>
      <c r="FAS111" s="42"/>
      <c r="FAT111" s="42"/>
      <c r="FAU111" s="42"/>
      <c r="FAV111" s="42"/>
      <c r="FAW111" s="42"/>
      <c r="FAX111" s="42"/>
      <c r="FAY111" s="42"/>
      <c r="FAZ111" s="42"/>
      <c r="FBA111" s="42"/>
      <c r="FBB111" s="42"/>
      <c r="FBC111" s="42"/>
      <c r="FBD111" s="42"/>
      <c r="FBE111" s="42"/>
      <c r="FBF111" s="42"/>
      <c r="FBG111" s="42"/>
      <c r="FBH111" s="42"/>
      <c r="FBI111" s="42"/>
      <c r="FBJ111" s="42"/>
      <c r="FBK111" s="42"/>
      <c r="FBL111" s="42"/>
      <c r="FBM111" s="42"/>
      <c r="FBN111" s="42"/>
      <c r="FBO111" s="42"/>
      <c r="FBP111" s="42"/>
      <c r="FBQ111" s="42"/>
      <c r="FBR111" s="42"/>
      <c r="FBS111" s="42"/>
      <c r="FBT111" s="42"/>
      <c r="FBU111" s="42"/>
      <c r="FBV111" s="42"/>
      <c r="FBW111" s="42"/>
      <c r="FBX111" s="42"/>
      <c r="FBY111" s="42"/>
      <c r="FBZ111" s="42"/>
      <c r="FCA111" s="42"/>
      <c r="FCB111" s="42"/>
      <c r="FCC111" s="42"/>
      <c r="FCD111" s="42"/>
      <c r="FCE111" s="42"/>
      <c r="FCF111" s="42"/>
      <c r="FCG111" s="42"/>
      <c r="FCH111" s="42"/>
      <c r="FCI111" s="42"/>
      <c r="FCJ111" s="42"/>
      <c r="FCK111" s="42"/>
      <c r="FCL111" s="42"/>
      <c r="FCM111" s="42"/>
      <c r="FCN111" s="42"/>
      <c r="FCO111" s="42"/>
      <c r="FCP111" s="42"/>
      <c r="FCQ111" s="42"/>
      <c r="FCR111" s="42"/>
      <c r="FCS111" s="42"/>
      <c r="FCT111" s="42"/>
      <c r="FCU111" s="42"/>
      <c r="FCV111" s="42"/>
      <c r="FCW111" s="42"/>
      <c r="FCX111" s="42"/>
      <c r="FCY111" s="42"/>
      <c r="FCZ111" s="42"/>
      <c r="FDA111" s="42"/>
      <c r="FDB111" s="42"/>
      <c r="FDC111" s="42"/>
      <c r="FDD111" s="42"/>
      <c r="FDE111" s="42"/>
      <c r="FDF111" s="42"/>
      <c r="FDG111" s="42"/>
      <c r="FDH111" s="42"/>
      <c r="FDI111" s="42"/>
      <c r="FDJ111" s="42"/>
      <c r="FDK111" s="42"/>
      <c r="FDL111" s="42"/>
      <c r="FDM111" s="42"/>
      <c r="FDN111" s="42"/>
      <c r="FDO111" s="42"/>
      <c r="FDP111" s="42"/>
      <c r="FDQ111" s="42"/>
      <c r="FDR111" s="42"/>
      <c r="FDS111" s="42"/>
      <c r="FDT111" s="42"/>
      <c r="FDU111" s="42"/>
      <c r="FDV111" s="42"/>
      <c r="FDW111" s="42"/>
      <c r="FDX111" s="42"/>
      <c r="FDY111" s="42"/>
      <c r="FDZ111" s="42"/>
      <c r="FEA111" s="42"/>
      <c r="FEB111" s="42"/>
      <c r="FEC111" s="42"/>
      <c r="FED111" s="42"/>
      <c r="FEE111" s="42"/>
      <c r="FEF111" s="42"/>
      <c r="FEG111" s="42"/>
      <c r="FEH111" s="42"/>
      <c r="FEI111" s="42"/>
      <c r="FEJ111" s="42"/>
      <c r="FEK111" s="42"/>
      <c r="FEL111" s="42"/>
      <c r="FEM111" s="42"/>
      <c r="FEN111" s="42"/>
      <c r="FEO111" s="42"/>
      <c r="FEP111" s="42"/>
      <c r="FEQ111" s="42"/>
      <c r="FER111" s="42"/>
      <c r="FES111" s="42"/>
      <c r="FET111" s="42"/>
      <c r="FEU111" s="42"/>
      <c r="FEV111" s="42"/>
      <c r="FEW111" s="42"/>
      <c r="FEX111" s="42"/>
      <c r="FEY111" s="42"/>
      <c r="FEZ111" s="42"/>
      <c r="FFA111" s="42"/>
      <c r="FFB111" s="42"/>
      <c r="FFC111" s="42"/>
      <c r="FFD111" s="42"/>
      <c r="FFE111" s="42"/>
      <c r="FFF111" s="42"/>
      <c r="FFG111" s="42"/>
      <c r="FFH111" s="42"/>
      <c r="FFI111" s="42"/>
      <c r="FFJ111" s="42"/>
      <c r="FFK111" s="42"/>
      <c r="FFL111" s="42"/>
      <c r="FFM111" s="42"/>
      <c r="FFN111" s="42"/>
      <c r="FFO111" s="42"/>
      <c r="FFP111" s="42"/>
      <c r="FFQ111" s="42"/>
      <c r="FFR111" s="42"/>
      <c r="FFS111" s="42"/>
      <c r="FFT111" s="42"/>
      <c r="FFU111" s="42"/>
      <c r="FFV111" s="42"/>
      <c r="FFW111" s="42"/>
      <c r="FFX111" s="42"/>
      <c r="FFY111" s="42"/>
      <c r="FFZ111" s="42"/>
      <c r="FGA111" s="42"/>
      <c r="FGB111" s="42"/>
      <c r="FGC111" s="42"/>
      <c r="FGD111" s="42"/>
      <c r="FGE111" s="42"/>
      <c r="FGF111" s="42"/>
      <c r="FGG111" s="42"/>
      <c r="FGH111" s="42"/>
      <c r="FGI111" s="42"/>
      <c r="FGJ111" s="42"/>
      <c r="FGK111" s="42"/>
      <c r="FGL111" s="42"/>
      <c r="FGM111" s="42"/>
      <c r="FGN111" s="42"/>
      <c r="FGO111" s="42"/>
      <c r="FGP111" s="42"/>
      <c r="FGQ111" s="42"/>
      <c r="FGR111" s="42"/>
      <c r="FGS111" s="42"/>
      <c r="FGT111" s="42"/>
      <c r="FGU111" s="42"/>
      <c r="FGV111" s="42"/>
      <c r="FGW111" s="42"/>
      <c r="FGX111" s="42"/>
      <c r="FGY111" s="42"/>
      <c r="FGZ111" s="42"/>
      <c r="FHA111" s="42"/>
      <c r="FHB111" s="42"/>
      <c r="FHC111" s="42"/>
      <c r="FHD111" s="42"/>
      <c r="FHE111" s="42"/>
      <c r="FHF111" s="42"/>
      <c r="FHG111" s="42"/>
      <c r="FHH111" s="42"/>
      <c r="FHI111" s="42"/>
      <c r="FHJ111" s="42"/>
      <c r="FHK111" s="42"/>
      <c r="FHL111" s="42"/>
      <c r="FHM111" s="42"/>
      <c r="FHN111" s="42"/>
      <c r="FHO111" s="42"/>
      <c r="FHP111" s="42"/>
      <c r="FHQ111" s="42"/>
      <c r="FHR111" s="42"/>
      <c r="FHS111" s="42"/>
      <c r="FHT111" s="42"/>
      <c r="FHU111" s="42"/>
      <c r="FHV111" s="42"/>
      <c r="FHW111" s="42"/>
      <c r="FHX111" s="42"/>
      <c r="FHY111" s="42"/>
      <c r="FHZ111" s="42"/>
      <c r="FIA111" s="42"/>
      <c r="FIB111" s="42"/>
      <c r="FIC111" s="42"/>
      <c r="FID111" s="42"/>
      <c r="FIE111" s="42"/>
      <c r="FIF111" s="42"/>
      <c r="FIG111" s="42"/>
      <c r="FIH111" s="42"/>
      <c r="FII111" s="42"/>
      <c r="FIJ111" s="42"/>
      <c r="FIK111" s="42"/>
      <c r="FIL111" s="42"/>
      <c r="FIM111" s="42"/>
      <c r="FIN111" s="42"/>
      <c r="FIO111" s="42"/>
      <c r="FIP111" s="42"/>
      <c r="FIQ111" s="42"/>
      <c r="FIR111" s="42"/>
      <c r="FIS111" s="42"/>
      <c r="FIT111" s="42"/>
      <c r="FIU111" s="42"/>
      <c r="FIV111" s="42"/>
      <c r="FIW111" s="42"/>
      <c r="FIX111" s="42"/>
      <c r="FIY111" s="42"/>
      <c r="FIZ111" s="42"/>
      <c r="FJA111" s="42"/>
      <c r="FJB111" s="42"/>
      <c r="FJC111" s="42"/>
      <c r="FJD111" s="42"/>
      <c r="FJE111" s="42"/>
      <c r="FJF111" s="42"/>
      <c r="FJG111" s="42"/>
      <c r="FJH111" s="42"/>
      <c r="FJI111" s="42"/>
      <c r="FJJ111" s="42"/>
      <c r="FJK111" s="42"/>
      <c r="FJL111" s="42"/>
      <c r="FJM111" s="42"/>
      <c r="FJN111" s="42"/>
      <c r="FJO111" s="42"/>
      <c r="FJP111" s="42"/>
      <c r="FJQ111" s="42"/>
      <c r="FJR111" s="42"/>
      <c r="FJS111" s="42"/>
      <c r="FJT111" s="42"/>
      <c r="FJU111" s="42"/>
      <c r="FJV111" s="42"/>
      <c r="FJW111" s="42"/>
      <c r="FJX111" s="42"/>
      <c r="FJY111" s="42"/>
      <c r="FJZ111" s="42"/>
      <c r="FKA111" s="42"/>
      <c r="FKB111" s="42"/>
      <c r="FKC111" s="42"/>
      <c r="FKD111" s="42"/>
      <c r="FKE111" s="42"/>
      <c r="FKF111" s="42"/>
      <c r="FKG111" s="42"/>
      <c r="FKH111" s="42"/>
      <c r="FKI111" s="42"/>
      <c r="FKJ111" s="42"/>
      <c r="FKK111" s="42"/>
      <c r="FKL111" s="42"/>
      <c r="FKM111" s="42"/>
      <c r="FKN111" s="42"/>
      <c r="FKO111" s="42"/>
      <c r="FKP111" s="42"/>
      <c r="FKQ111" s="42"/>
      <c r="FKR111" s="42"/>
      <c r="FKS111" s="42"/>
      <c r="FKT111" s="42"/>
      <c r="FKU111" s="42"/>
      <c r="FKV111" s="42"/>
      <c r="FKW111" s="42"/>
      <c r="FKX111" s="42"/>
      <c r="FKY111" s="42"/>
      <c r="FKZ111" s="42"/>
      <c r="FLA111" s="42"/>
      <c r="FLB111" s="42"/>
      <c r="FLC111" s="42"/>
      <c r="FLD111" s="42"/>
      <c r="FLE111" s="42"/>
      <c r="FLF111" s="42"/>
      <c r="FLG111" s="42"/>
      <c r="FLH111" s="42"/>
      <c r="FLI111" s="42"/>
      <c r="FLJ111" s="42"/>
      <c r="FLK111" s="42"/>
      <c r="FLL111" s="42"/>
      <c r="FLM111" s="42"/>
      <c r="FLN111" s="42"/>
      <c r="FLO111" s="42"/>
      <c r="FLP111" s="42"/>
      <c r="FLQ111" s="42"/>
      <c r="FLR111" s="42"/>
      <c r="FLS111" s="42"/>
      <c r="FLT111" s="42"/>
      <c r="FLU111" s="42"/>
      <c r="FLV111" s="42"/>
      <c r="FLW111" s="42"/>
      <c r="FLX111" s="42"/>
      <c r="FLY111" s="42"/>
      <c r="FLZ111" s="42"/>
      <c r="FMA111" s="42"/>
      <c r="FMB111" s="42"/>
      <c r="FMC111" s="42"/>
      <c r="FMD111" s="42"/>
      <c r="FME111" s="42"/>
      <c r="FMF111" s="42"/>
      <c r="FMG111" s="42"/>
      <c r="FMH111" s="42"/>
      <c r="FMI111" s="42"/>
      <c r="FMJ111" s="42"/>
      <c r="FMK111" s="42"/>
      <c r="FML111" s="42"/>
      <c r="FMM111" s="42"/>
      <c r="FMN111" s="42"/>
      <c r="FMO111" s="42"/>
      <c r="FMP111" s="42"/>
      <c r="FMQ111" s="42"/>
      <c r="FMR111" s="42"/>
      <c r="FMS111" s="42"/>
      <c r="FMT111" s="42"/>
      <c r="FMU111" s="42"/>
      <c r="FMV111" s="42"/>
      <c r="FMW111" s="42"/>
      <c r="FMX111" s="42"/>
      <c r="FMY111" s="42"/>
      <c r="FMZ111" s="42"/>
      <c r="FNA111" s="42"/>
      <c r="FNB111" s="42"/>
      <c r="FNC111" s="42"/>
      <c r="FND111" s="42"/>
      <c r="FNE111" s="42"/>
      <c r="FNF111" s="42"/>
      <c r="FNG111" s="42"/>
      <c r="FNH111" s="42"/>
      <c r="FNI111" s="42"/>
      <c r="FNJ111" s="42"/>
      <c r="FNK111" s="42"/>
      <c r="FNL111" s="42"/>
      <c r="FNM111" s="42"/>
      <c r="FNN111" s="42"/>
      <c r="FNO111" s="42"/>
      <c r="FNP111" s="42"/>
      <c r="FNQ111" s="42"/>
      <c r="FNR111" s="42"/>
      <c r="FNS111" s="42"/>
      <c r="FNT111" s="42"/>
      <c r="FNU111" s="42"/>
      <c r="FNV111" s="42"/>
      <c r="FNW111" s="42"/>
      <c r="FNX111" s="42"/>
      <c r="FNY111" s="42"/>
      <c r="FNZ111" s="42"/>
      <c r="FOA111" s="42"/>
      <c r="FOB111" s="42"/>
      <c r="FOC111" s="42"/>
      <c r="FOD111" s="42"/>
      <c r="FOE111" s="42"/>
      <c r="FOF111" s="42"/>
      <c r="FOG111" s="42"/>
      <c r="FOH111" s="42"/>
      <c r="FOI111" s="42"/>
      <c r="FOJ111" s="42"/>
      <c r="FOK111" s="42"/>
      <c r="FOL111" s="42"/>
      <c r="FOM111" s="42"/>
      <c r="FON111" s="42"/>
      <c r="FOO111" s="42"/>
      <c r="FOP111" s="42"/>
      <c r="FOQ111" s="42"/>
      <c r="FOR111" s="42"/>
      <c r="FOS111" s="42"/>
      <c r="FOT111" s="42"/>
      <c r="FOU111" s="42"/>
      <c r="FOV111" s="42"/>
      <c r="FOW111" s="42"/>
      <c r="FOX111" s="42"/>
      <c r="FOY111" s="42"/>
      <c r="FOZ111" s="42"/>
      <c r="FPA111" s="42"/>
      <c r="FPB111" s="42"/>
      <c r="FPC111" s="42"/>
      <c r="FPD111" s="42"/>
      <c r="FPE111" s="42"/>
      <c r="FPF111" s="42"/>
      <c r="FPG111" s="42"/>
      <c r="FPH111" s="42"/>
      <c r="FPI111" s="42"/>
      <c r="FPJ111" s="42"/>
      <c r="FPK111" s="42"/>
      <c r="FPL111" s="42"/>
      <c r="FPM111" s="42"/>
      <c r="FPN111" s="42"/>
      <c r="FPO111" s="42"/>
      <c r="FPP111" s="42"/>
      <c r="FPQ111" s="42"/>
      <c r="FPR111" s="42"/>
      <c r="FPS111" s="42"/>
      <c r="FPT111" s="42"/>
      <c r="FPU111" s="42"/>
      <c r="FPV111" s="42"/>
      <c r="FPW111" s="42"/>
      <c r="FPX111" s="42"/>
      <c r="FPY111" s="42"/>
      <c r="FPZ111" s="42"/>
      <c r="FQA111" s="42"/>
      <c r="FQB111" s="42"/>
      <c r="FQC111" s="42"/>
      <c r="FQD111" s="42"/>
      <c r="FQE111" s="42"/>
      <c r="FQF111" s="42"/>
      <c r="FQG111" s="42"/>
      <c r="FQH111" s="42"/>
      <c r="FQI111" s="42"/>
      <c r="FQJ111" s="42"/>
      <c r="FQK111" s="42"/>
      <c r="FQL111" s="42"/>
      <c r="FQM111" s="42"/>
      <c r="FQN111" s="42"/>
      <c r="FQO111" s="42"/>
      <c r="FQP111" s="42"/>
      <c r="FQQ111" s="42"/>
      <c r="FQR111" s="42"/>
      <c r="FQS111" s="42"/>
      <c r="FQT111" s="42"/>
      <c r="FQU111" s="42"/>
      <c r="FQV111" s="42"/>
      <c r="FQW111" s="42"/>
      <c r="FQX111" s="42"/>
      <c r="FQY111" s="42"/>
      <c r="FQZ111" s="42"/>
      <c r="FRA111" s="42"/>
      <c r="FRB111" s="42"/>
      <c r="FRC111" s="42"/>
      <c r="FRD111" s="42"/>
      <c r="FRE111" s="42"/>
      <c r="FRF111" s="42"/>
      <c r="FRG111" s="42"/>
      <c r="FRH111" s="42"/>
      <c r="FRI111" s="42"/>
      <c r="FRJ111" s="42"/>
      <c r="FRK111" s="42"/>
      <c r="FRL111" s="42"/>
      <c r="FRM111" s="42"/>
      <c r="FRN111" s="42"/>
      <c r="FRO111" s="42"/>
      <c r="FRP111" s="42"/>
      <c r="FRQ111" s="42"/>
      <c r="FRR111" s="42"/>
      <c r="FRS111" s="42"/>
      <c r="FRT111" s="42"/>
      <c r="FRU111" s="42"/>
      <c r="FRV111" s="42"/>
      <c r="FRW111" s="42"/>
      <c r="FRX111" s="42"/>
      <c r="FRY111" s="42"/>
      <c r="FRZ111" s="42"/>
      <c r="FSA111" s="42"/>
      <c r="FSB111" s="42"/>
      <c r="FSC111" s="42"/>
      <c r="FSD111" s="42"/>
      <c r="FSE111" s="42"/>
      <c r="FSF111" s="42"/>
      <c r="FSG111" s="42"/>
      <c r="FSH111" s="42"/>
      <c r="FSI111" s="42"/>
      <c r="FSJ111" s="42"/>
      <c r="FSK111" s="42"/>
      <c r="FSL111" s="42"/>
      <c r="FSM111" s="42"/>
      <c r="FSN111" s="42"/>
      <c r="FSO111" s="42"/>
      <c r="FSP111" s="42"/>
      <c r="FSQ111" s="42"/>
      <c r="FSR111" s="42"/>
      <c r="FSS111" s="42"/>
      <c r="FST111" s="42"/>
      <c r="FSU111" s="42"/>
      <c r="FSV111" s="42"/>
      <c r="FSW111" s="42"/>
      <c r="FSX111" s="42"/>
      <c r="FSY111" s="42"/>
      <c r="FSZ111" s="42"/>
      <c r="FTA111" s="42"/>
      <c r="FTB111" s="42"/>
      <c r="FTC111" s="42"/>
      <c r="FTD111" s="42"/>
      <c r="FTE111" s="42"/>
      <c r="FTF111" s="42"/>
      <c r="FTG111" s="42"/>
      <c r="FTH111" s="42"/>
      <c r="FTI111" s="42"/>
      <c r="FTJ111" s="42"/>
      <c r="FTK111" s="42"/>
      <c r="FTL111" s="42"/>
      <c r="FTM111" s="42"/>
      <c r="FTN111" s="42"/>
      <c r="FTO111" s="42"/>
      <c r="FTP111" s="42"/>
      <c r="FTQ111" s="42"/>
      <c r="FTR111" s="42"/>
      <c r="FTS111" s="42"/>
      <c r="FTT111" s="42"/>
      <c r="FTU111" s="42"/>
      <c r="FTV111" s="42"/>
      <c r="FTW111" s="42"/>
      <c r="FTX111" s="42"/>
      <c r="FTY111" s="42"/>
      <c r="FTZ111" s="42"/>
      <c r="FUA111" s="42"/>
      <c r="FUB111" s="42"/>
      <c r="FUC111" s="42"/>
      <c r="FUD111" s="42"/>
      <c r="FUE111" s="42"/>
      <c r="FUF111" s="42"/>
      <c r="FUG111" s="42"/>
      <c r="FUH111" s="42"/>
      <c r="FUI111" s="42"/>
      <c r="FUJ111" s="42"/>
      <c r="FUK111" s="42"/>
      <c r="FUL111" s="42"/>
      <c r="FUM111" s="42"/>
      <c r="FUN111" s="42"/>
      <c r="FUO111" s="42"/>
      <c r="FUP111" s="42"/>
      <c r="FUQ111" s="42"/>
      <c r="FUR111" s="42"/>
      <c r="FUS111" s="42"/>
      <c r="FUT111" s="42"/>
      <c r="FUU111" s="42"/>
      <c r="FUV111" s="42"/>
      <c r="FUW111" s="42"/>
      <c r="FUX111" s="42"/>
      <c r="FUY111" s="42"/>
      <c r="FUZ111" s="42"/>
      <c r="FVA111" s="42"/>
      <c r="FVB111" s="42"/>
      <c r="FVC111" s="42"/>
      <c r="FVD111" s="42"/>
      <c r="FVE111" s="42"/>
      <c r="FVF111" s="42"/>
      <c r="FVG111" s="42"/>
      <c r="FVH111" s="42"/>
      <c r="FVI111" s="42"/>
      <c r="FVJ111" s="42"/>
      <c r="FVK111" s="42"/>
      <c r="FVL111" s="42"/>
      <c r="FVM111" s="42"/>
      <c r="FVN111" s="42"/>
      <c r="FVO111" s="42"/>
      <c r="FVP111" s="42"/>
      <c r="FVQ111" s="42"/>
      <c r="FVR111" s="42"/>
      <c r="FVS111" s="42"/>
      <c r="FVT111" s="42"/>
      <c r="FVU111" s="42"/>
      <c r="FVV111" s="42"/>
      <c r="FVW111" s="42"/>
      <c r="FVX111" s="42"/>
      <c r="FVY111" s="42"/>
      <c r="FVZ111" s="42"/>
      <c r="FWA111" s="42"/>
      <c r="FWB111" s="42"/>
      <c r="FWC111" s="42"/>
      <c r="FWD111" s="42"/>
      <c r="FWE111" s="42"/>
      <c r="FWF111" s="42"/>
      <c r="FWG111" s="42"/>
      <c r="FWH111" s="42"/>
      <c r="FWI111" s="42"/>
      <c r="FWJ111" s="42"/>
      <c r="FWK111" s="42"/>
      <c r="FWL111" s="42"/>
      <c r="FWM111" s="42"/>
      <c r="FWN111" s="42"/>
      <c r="FWO111" s="42"/>
      <c r="FWP111" s="42"/>
      <c r="FWQ111" s="42"/>
      <c r="FWR111" s="42"/>
      <c r="FWS111" s="42"/>
      <c r="FWT111" s="42"/>
      <c r="FWU111" s="42"/>
      <c r="FWV111" s="42"/>
      <c r="FWW111" s="42"/>
      <c r="FWX111" s="42"/>
      <c r="FWY111" s="42"/>
      <c r="FWZ111" s="42"/>
      <c r="FXA111" s="42"/>
      <c r="FXB111" s="42"/>
      <c r="FXC111" s="42"/>
      <c r="FXD111" s="42"/>
      <c r="FXE111" s="42"/>
      <c r="FXF111" s="42"/>
      <c r="FXG111" s="42"/>
      <c r="FXH111" s="42"/>
      <c r="FXI111" s="42"/>
      <c r="FXJ111" s="42"/>
      <c r="FXK111" s="42"/>
      <c r="FXL111" s="42"/>
      <c r="FXM111" s="42"/>
      <c r="FXN111" s="42"/>
      <c r="FXO111" s="42"/>
      <c r="FXP111" s="42"/>
      <c r="FXQ111" s="42"/>
      <c r="FXR111" s="42"/>
      <c r="FXS111" s="42"/>
      <c r="FXT111" s="42"/>
      <c r="FXU111" s="42"/>
      <c r="FXV111" s="42"/>
      <c r="FXW111" s="42"/>
      <c r="FXX111" s="42"/>
      <c r="FXY111" s="42"/>
      <c r="FXZ111" s="42"/>
      <c r="FYA111" s="42"/>
      <c r="FYB111" s="42"/>
      <c r="FYC111" s="42"/>
      <c r="FYD111" s="42"/>
      <c r="FYE111" s="42"/>
      <c r="FYF111" s="42"/>
      <c r="FYG111" s="42"/>
      <c r="FYH111" s="42"/>
      <c r="FYI111" s="42"/>
      <c r="FYJ111" s="42"/>
      <c r="FYK111" s="42"/>
      <c r="FYL111" s="42"/>
      <c r="FYM111" s="42"/>
      <c r="FYN111" s="42"/>
      <c r="FYO111" s="42"/>
      <c r="FYP111" s="42"/>
      <c r="FYQ111" s="42"/>
      <c r="FYR111" s="42"/>
      <c r="FYS111" s="42"/>
      <c r="FYT111" s="42"/>
      <c r="FYU111" s="42"/>
      <c r="FYV111" s="42"/>
      <c r="FYW111" s="42"/>
      <c r="FYX111" s="42"/>
      <c r="FYY111" s="42"/>
      <c r="FYZ111" s="42"/>
      <c r="FZA111" s="42"/>
      <c r="FZB111" s="42"/>
      <c r="FZC111" s="42"/>
      <c r="FZD111" s="42"/>
      <c r="FZE111" s="42"/>
      <c r="FZF111" s="42"/>
      <c r="FZG111" s="42"/>
      <c r="FZH111" s="42"/>
      <c r="FZI111" s="42"/>
      <c r="FZJ111" s="42"/>
      <c r="FZK111" s="42"/>
      <c r="FZL111" s="42"/>
      <c r="FZM111" s="42"/>
      <c r="FZN111" s="42"/>
      <c r="FZO111" s="42"/>
      <c r="FZP111" s="42"/>
      <c r="FZQ111" s="42"/>
      <c r="FZR111" s="42"/>
      <c r="FZS111" s="42"/>
      <c r="FZT111" s="42"/>
      <c r="FZU111" s="42"/>
      <c r="FZV111" s="42"/>
      <c r="FZW111" s="42"/>
      <c r="FZX111" s="42"/>
      <c r="FZY111" s="42"/>
      <c r="FZZ111" s="42"/>
      <c r="GAA111" s="42"/>
      <c r="GAB111" s="42"/>
      <c r="GAC111" s="42"/>
      <c r="GAD111" s="42"/>
      <c r="GAE111" s="42"/>
      <c r="GAF111" s="42"/>
      <c r="GAG111" s="42"/>
      <c r="GAH111" s="42"/>
      <c r="GAI111" s="42"/>
      <c r="GAJ111" s="42"/>
      <c r="GAK111" s="42"/>
      <c r="GAL111" s="42"/>
      <c r="GAM111" s="42"/>
      <c r="GAN111" s="42"/>
      <c r="GAO111" s="42"/>
      <c r="GAP111" s="42"/>
      <c r="GAQ111" s="42"/>
      <c r="GAR111" s="42"/>
      <c r="GAS111" s="42"/>
      <c r="GAT111" s="42"/>
      <c r="GAU111" s="42"/>
      <c r="GAV111" s="42"/>
      <c r="GAW111" s="42"/>
      <c r="GAX111" s="42"/>
      <c r="GAY111" s="42"/>
      <c r="GAZ111" s="42"/>
      <c r="GBA111" s="42"/>
      <c r="GBB111" s="42"/>
      <c r="GBC111" s="42"/>
      <c r="GBD111" s="42"/>
      <c r="GBE111" s="42"/>
      <c r="GBF111" s="42"/>
      <c r="GBG111" s="42"/>
      <c r="GBH111" s="42"/>
      <c r="GBI111" s="42"/>
      <c r="GBJ111" s="42"/>
      <c r="GBK111" s="42"/>
      <c r="GBL111" s="42"/>
      <c r="GBM111" s="42"/>
      <c r="GBN111" s="42"/>
      <c r="GBO111" s="42"/>
      <c r="GBP111" s="42"/>
      <c r="GBQ111" s="42"/>
      <c r="GBR111" s="42"/>
      <c r="GBS111" s="42"/>
      <c r="GBT111" s="42"/>
      <c r="GBU111" s="42"/>
      <c r="GBV111" s="42"/>
      <c r="GBW111" s="42"/>
      <c r="GBX111" s="42"/>
      <c r="GBY111" s="42"/>
      <c r="GBZ111" s="42"/>
      <c r="GCA111" s="42"/>
      <c r="GCB111" s="42"/>
      <c r="GCC111" s="42"/>
      <c r="GCD111" s="42"/>
      <c r="GCE111" s="42"/>
      <c r="GCF111" s="42"/>
      <c r="GCG111" s="42"/>
      <c r="GCH111" s="42"/>
      <c r="GCI111" s="42"/>
      <c r="GCJ111" s="42"/>
      <c r="GCK111" s="42"/>
      <c r="GCL111" s="42"/>
      <c r="GCM111" s="42"/>
      <c r="GCN111" s="42"/>
      <c r="GCO111" s="42"/>
      <c r="GCP111" s="42"/>
      <c r="GCQ111" s="42"/>
      <c r="GCR111" s="42"/>
      <c r="GCS111" s="42"/>
      <c r="GCT111" s="42"/>
      <c r="GCU111" s="42"/>
      <c r="GCV111" s="42"/>
      <c r="GCW111" s="42"/>
      <c r="GCX111" s="42"/>
      <c r="GCY111" s="42"/>
      <c r="GCZ111" s="42"/>
      <c r="GDA111" s="42"/>
      <c r="GDB111" s="42"/>
      <c r="GDC111" s="42"/>
      <c r="GDD111" s="42"/>
      <c r="GDE111" s="42"/>
      <c r="GDF111" s="42"/>
      <c r="GDG111" s="42"/>
      <c r="GDH111" s="42"/>
      <c r="GDI111" s="42"/>
      <c r="GDJ111" s="42"/>
      <c r="GDK111" s="42"/>
      <c r="GDL111" s="42"/>
      <c r="GDM111" s="42"/>
      <c r="GDN111" s="42"/>
      <c r="GDO111" s="42"/>
      <c r="GDP111" s="42"/>
      <c r="GDQ111" s="42"/>
      <c r="GDR111" s="42"/>
      <c r="GDS111" s="42"/>
      <c r="GDT111" s="42"/>
      <c r="GDU111" s="42"/>
      <c r="GDV111" s="42"/>
      <c r="GDW111" s="42"/>
      <c r="GDX111" s="42"/>
      <c r="GDY111" s="42"/>
      <c r="GDZ111" s="42"/>
      <c r="GEA111" s="42"/>
      <c r="GEB111" s="42"/>
      <c r="GEC111" s="42"/>
      <c r="GED111" s="42"/>
      <c r="GEE111" s="42"/>
      <c r="GEF111" s="42"/>
      <c r="GEG111" s="42"/>
      <c r="GEH111" s="42"/>
      <c r="GEI111" s="42"/>
      <c r="GEJ111" s="42"/>
      <c r="GEK111" s="42"/>
      <c r="GEL111" s="42"/>
      <c r="GEM111" s="42"/>
      <c r="GEN111" s="42"/>
      <c r="GEO111" s="42"/>
      <c r="GEP111" s="42"/>
      <c r="GEQ111" s="42"/>
      <c r="GER111" s="42"/>
      <c r="GES111" s="42"/>
      <c r="GET111" s="42"/>
      <c r="GEU111" s="42"/>
      <c r="GEV111" s="42"/>
      <c r="GEW111" s="42"/>
      <c r="GEX111" s="42"/>
      <c r="GEY111" s="42"/>
      <c r="GEZ111" s="42"/>
      <c r="GFA111" s="42"/>
      <c r="GFB111" s="42"/>
      <c r="GFC111" s="42"/>
      <c r="GFD111" s="42"/>
      <c r="GFE111" s="42"/>
      <c r="GFF111" s="42"/>
      <c r="GFG111" s="42"/>
      <c r="GFH111" s="42"/>
      <c r="GFI111" s="42"/>
      <c r="GFJ111" s="42"/>
      <c r="GFK111" s="42"/>
      <c r="GFL111" s="42"/>
      <c r="GFM111" s="42"/>
      <c r="GFN111" s="42"/>
      <c r="GFO111" s="42"/>
      <c r="GFP111" s="42"/>
      <c r="GFQ111" s="42"/>
      <c r="GFR111" s="42"/>
      <c r="GFS111" s="42"/>
      <c r="GFT111" s="42"/>
      <c r="GFU111" s="42"/>
      <c r="GFV111" s="42"/>
      <c r="GFW111" s="42"/>
      <c r="GFX111" s="42"/>
      <c r="GFY111" s="42"/>
      <c r="GFZ111" s="42"/>
      <c r="GGA111" s="42"/>
      <c r="GGB111" s="42"/>
      <c r="GGC111" s="42"/>
      <c r="GGD111" s="42"/>
      <c r="GGE111" s="42"/>
      <c r="GGF111" s="42"/>
      <c r="GGG111" s="42"/>
      <c r="GGH111" s="42"/>
      <c r="GGI111" s="42"/>
      <c r="GGJ111" s="42"/>
      <c r="GGK111" s="42"/>
      <c r="GGL111" s="42"/>
      <c r="GGM111" s="42"/>
      <c r="GGN111" s="42"/>
      <c r="GGO111" s="42"/>
      <c r="GGP111" s="42"/>
      <c r="GGQ111" s="42"/>
      <c r="GGR111" s="42"/>
      <c r="GGS111" s="42"/>
      <c r="GGT111" s="42"/>
      <c r="GGU111" s="42"/>
      <c r="GGV111" s="42"/>
      <c r="GGW111" s="42"/>
      <c r="GGX111" s="42"/>
      <c r="GGY111" s="42"/>
      <c r="GGZ111" s="42"/>
      <c r="GHA111" s="42"/>
      <c r="GHB111" s="42"/>
      <c r="GHC111" s="42"/>
      <c r="GHD111" s="42"/>
      <c r="GHE111" s="42"/>
      <c r="GHF111" s="42"/>
      <c r="GHG111" s="42"/>
      <c r="GHH111" s="42"/>
      <c r="GHI111" s="42"/>
      <c r="GHJ111" s="42"/>
      <c r="GHK111" s="42"/>
      <c r="GHL111" s="42"/>
      <c r="GHM111" s="42"/>
      <c r="GHN111" s="42"/>
      <c r="GHO111" s="42"/>
      <c r="GHP111" s="42"/>
      <c r="GHQ111" s="42"/>
      <c r="GHR111" s="42"/>
      <c r="GHS111" s="42"/>
      <c r="GHT111" s="42"/>
      <c r="GHU111" s="42"/>
      <c r="GHV111" s="42"/>
      <c r="GHW111" s="42"/>
      <c r="GHX111" s="42"/>
      <c r="GHY111" s="42"/>
      <c r="GHZ111" s="42"/>
      <c r="GIA111" s="42"/>
      <c r="GIB111" s="42"/>
      <c r="GIC111" s="42"/>
      <c r="GID111" s="42"/>
      <c r="GIE111" s="42"/>
      <c r="GIF111" s="42"/>
      <c r="GIG111" s="42"/>
      <c r="GIH111" s="42"/>
      <c r="GII111" s="42"/>
      <c r="GIJ111" s="42"/>
      <c r="GIK111" s="42"/>
      <c r="GIL111" s="42"/>
      <c r="GIM111" s="42"/>
      <c r="GIN111" s="42"/>
      <c r="GIO111" s="42"/>
      <c r="GIP111" s="42"/>
      <c r="GIQ111" s="42"/>
      <c r="GIR111" s="42"/>
      <c r="GIS111" s="42"/>
      <c r="GIT111" s="42"/>
      <c r="GIU111" s="42"/>
      <c r="GIV111" s="42"/>
      <c r="GIW111" s="42"/>
      <c r="GIX111" s="42"/>
      <c r="GIY111" s="42"/>
      <c r="GIZ111" s="42"/>
      <c r="GJA111" s="42"/>
      <c r="GJB111" s="42"/>
      <c r="GJC111" s="42"/>
      <c r="GJD111" s="42"/>
      <c r="GJE111" s="42"/>
      <c r="GJF111" s="42"/>
      <c r="GJG111" s="42"/>
      <c r="GJH111" s="42"/>
      <c r="GJI111" s="42"/>
      <c r="GJJ111" s="42"/>
      <c r="GJK111" s="42"/>
      <c r="GJL111" s="42"/>
      <c r="GJM111" s="42"/>
      <c r="GJN111" s="42"/>
      <c r="GJO111" s="42"/>
      <c r="GJP111" s="42"/>
      <c r="GJQ111" s="42"/>
      <c r="GJR111" s="42"/>
      <c r="GJS111" s="42"/>
      <c r="GJT111" s="42"/>
      <c r="GJU111" s="42"/>
      <c r="GJV111" s="42"/>
      <c r="GJW111" s="42"/>
      <c r="GJX111" s="42"/>
      <c r="GJY111" s="42"/>
      <c r="GJZ111" s="42"/>
      <c r="GKA111" s="42"/>
      <c r="GKB111" s="42"/>
      <c r="GKC111" s="42"/>
      <c r="GKD111" s="42"/>
      <c r="GKE111" s="42"/>
      <c r="GKF111" s="42"/>
      <c r="GKG111" s="42"/>
      <c r="GKH111" s="42"/>
      <c r="GKI111" s="42"/>
      <c r="GKJ111" s="42"/>
      <c r="GKK111" s="42"/>
      <c r="GKL111" s="42"/>
      <c r="GKM111" s="42"/>
      <c r="GKN111" s="42"/>
      <c r="GKO111" s="42"/>
      <c r="GKP111" s="42"/>
      <c r="GKQ111" s="42"/>
      <c r="GKR111" s="42"/>
      <c r="GKS111" s="42"/>
      <c r="GKT111" s="42"/>
      <c r="GKU111" s="42"/>
      <c r="GKV111" s="42"/>
      <c r="GKW111" s="42"/>
      <c r="GKX111" s="42"/>
      <c r="GKY111" s="42"/>
      <c r="GKZ111" s="42"/>
      <c r="GLA111" s="42"/>
      <c r="GLB111" s="42"/>
      <c r="GLC111" s="42"/>
      <c r="GLD111" s="42"/>
      <c r="GLE111" s="42"/>
      <c r="GLF111" s="42"/>
      <c r="GLG111" s="42"/>
      <c r="GLH111" s="42"/>
      <c r="GLI111" s="42"/>
      <c r="GLJ111" s="42"/>
      <c r="GLK111" s="42"/>
      <c r="GLL111" s="42"/>
      <c r="GLM111" s="42"/>
      <c r="GLN111" s="42"/>
      <c r="GLO111" s="42"/>
      <c r="GLP111" s="42"/>
      <c r="GLQ111" s="42"/>
      <c r="GLR111" s="42"/>
      <c r="GLS111" s="42"/>
      <c r="GLT111" s="42"/>
      <c r="GLU111" s="42"/>
      <c r="GLV111" s="42"/>
      <c r="GLW111" s="42"/>
      <c r="GLX111" s="42"/>
      <c r="GLY111" s="42"/>
      <c r="GLZ111" s="42"/>
      <c r="GMA111" s="42"/>
      <c r="GMB111" s="42"/>
      <c r="GMC111" s="42"/>
      <c r="GMD111" s="42"/>
      <c r="GME111" s="42"/>
      <c r="GMF111" s="42"/>
      <c r="GMG111" s="42"/>
      <c r="GMH111" s="42"/>
      <c r="GMI111" s="42"/>
      <c r="GMJ111" s="42"/>
      <c r="GMK111" s="42"/>
      <c r="GML111" s="42"/>
      <c r="GMM111" s="42"/>
      <c r="GMN111" s="42"/>
      <c r="GMO111" s="42"/>
      <c r="GMP111" s="42"/>
      <c r="GMQ111" s="42"/>
      <c r="GMR111" s="42"/>
      <c r="GMS111" s="42"/>
      <c r="GMT111" s="42"/>
      <c r="GMU111" s="42"/>
      <c r="GMV111" s="42"/>
      <c r="GMW111" s="42"/>
      <c r="GMX111" s="42"/>
      <c r="GMY111" s="42"/>
      <c r="GMZ111" s="42"/>
      <c r="GNA111" s="42"/>
      <c r="GNB111" s="42"/>
      <c r="GNC111" s="42"/>
      <c r="GND111" s="42"/>
      <c r="GNE111" s="42"/>
      <c r="GNF111" s="42"/>
      <c r="GNG111" s="42"/>
      <c r="GNH111" s="42"/>
      <c r="GNI111" s="42"/>
      <c r="GNJ111" s="42"/>
      <c r="GNK111" s="42"/>
      <c r="GNL111" s="42"/>
      <c r="GNM111" s="42"/>
      <c r="GNN111" s="42"/>
      <c r="GNO111" s="42"/>
      <c r="GNP111" s="42"/>
      <c r="GNQ111" s="42"/>
      <c r="GNR111" s="42"/>
      <c r="GNS111" s="42"/>
      <c r="GNT111" s="42"/>
      <c r="GNU111" s="42"/>
      <c r="GNV111" s="42"/>
      <c r="GNW111" s="42"/>
      <c r="GNX111" s="42"/>
      <c r="GNY111" s="42"/>
      <c r="GNZ111" s="42"/>
      <c r="GOA111" s="42"/>
      <c r="GOB111" s="42"/>
      <c r="GOC111" s="42"/>
      <c r="GOD111" s="42"/>
      <c r="GOE111" s="42"/>
      <c r="GOF111" s="42"/>
      <c r="GOG111" s="42"/>
      <c r="GOH111" s="42"/>
      <c r="GOI111" s="42"/>
      <c r="GOJ111" s="42"/>
      <c r="GOK111" s="42"/>
      <c r="GOL111" s="42"/>
      <c r="GOM111" s="42"/>
      <c r="GON111" s="42"/>
      <c r="GOO111" s="42"/>
      <c r="GOP111" s="42"/>
      <c r="GOQ111" s="42"/>
      <c r="GOR111" s="42"/>
      <c r="GOS111" s="42"/>
      <c r="GOT111" s="42"/>
      <c r="GOU111" s="42"/>
      <c r="GOV111" s="42"/>
      <c r="GOW111" s="42"/>
      <c r="GOX111" s="42"/>
      <c r="GOY111" s="42"/>
      <c r="GOZ111" s="42"/>
      <c r="GPA111" s="42"/>
      <c r="GPB111" s="42"/>
      <c r="GPC111" s="42"/>
      <c r="GPD111" s="42"/>
      <c r="GPE111" s="42"/>
      <c r="GPF111" s="42"/>
      <c r="GPG111" s="42"/>
      <c r="GPH111" s="42"/>
      <c r="GPI111" s="42"/>
      <c r="GPJ111" s="42"/>
      <c r="GPK111" s="42"/>
      <c r="GPL111" s="42"/>
      <c r="GPM111" s="42"/>
      <c r="GPN111" s="42"/>
      <c r="GPO111" s="42"/>
      <c r="GPP111" s="42"/>
      <c r="GPQ111" s="42"/>
      <c r="GPR111" s="42"/>
      <c r="GPS111" s="42"/>
      <c r="GPT111" s="42"/>
      <c r="GPU111" s="42"/>
      <c r="GPV111" s="42"/>
      <c r="GPW111" s="42"/>
      <c r="GPX111" s="42"/>
      <c r="GPY111" s="42"/>
      <c r="GPZ111" s="42"/>
      <c r="GQA111" s="42"/>
      <c r="GQB111" s="42"/>
      <c r="GQC111" s="42"/>
      <c r="GQD111" s="42"/>
      <c r="GQE111" s="42"/>
      <c r="GQF111" s="42"/>
      <c r="GQG111" s="42"/>
      <c r="GQH111" s="42"/>
      <c r="GQI111" s="42"/>
      <c r="GQJ111" s="42"/>
      <c r="GQK111" s="42"/>
      <c r="GQL111" s="42"/>
      <c r="GQM111" s="42"/>
      <c r="GQN111" s="42"/>
      <c r="GQO111" s="42"/>
      <c r="GQP111" s="42"/>
      <c r="GQQ111" s="42"/>
      <c r="GQR111" s="42"/>
      <c r="GQS111" s="42"/>
      <c r="GQT111" s="42"/>
      <c r="GQU111" s="42"/>
      <c r="GQV111" s="42"/>
      <c r="GQW111" s="42"/>
      <c r="GQX111" s="42"/>
      <c r="GQY111" s="42"/>
      <c r="GQZ111" s="42"/>
      <c r="GRA111" s="42"/>
      <c r="GRB111" s="42"/>
      <c r="GRC111" s="42"/>
      <c r="GRD111" s="42"/>
      <c r="GRE111" s="42"/>
      <c r="GRF111" s="42"/>
      <c r="GRG111" s="42"/>
      <c r="GRH111" s="42"/>
      <c r="GRI111" s="42"/>
      <c r="GRJ111" s="42"/>
      <c r="GRK111" s="42"/>
      <c r="GRL111" s="42"/>
      <c r="GRM111" s="42"/>
      <c r="GRN111" s="42"/>
      <c r="GRO111" s="42"/>
      <c r="GRP111" s="42"/>
      <c r="GRQ111" s="42"/>
      <c r="GRR111" s="42"/>
      <c r="GRS111" s="42"/>
      <c r="GRT111" s="42"/>
      <c r="GRU111" s="42"/>
      <c r="GRV111" s="42"/>
      <c r="GRW111" s="42"/>
      <c r="GRX111" s="42"/>
      <c r="GRY111" s="42"/>
      <c r="GRZ111" s="42"/>
      <c r="GSA111" s="42"/>
      <c r="GSB111" s="42"/>
      <c r="GSC111" s="42"/>
      <c r="GSD111" s="42"/>
      <c r="GSE111" s="42"/>
      <c r="GSF111" s="42"/>
      <c r="GSG111" s="42"/>
      <c r="GSH111" s="42"/>
      <c r="GSI111" s="42"/>
      <c r="GSJ111" s="42"/>
      <c r="GSK111" s="42"/>
      <c r="GSL111" s="42"/>
      <c r="GSM111" s="42"/>
      <c r="GSN111" s="42"/>
      <c r="GSO111" s="42"/>
      <c r="GSP111" s="42"/>
      <c r="GSQ111" s="42"/>
      <c r="GSR111" s="42"/>
      <c r="GSS111" s="42"/>
      <c r="GST111" s="42"/>
      <c r="GSU111" s="42"/>
      <c r="GSV111" s="42"/>
      <c r="GSW111" s="42"/>
      <c r="GSX111" s="42"/>
      <c r="GSY111" s="42"/>
      <c r="GSZ111" s="42"/>
      <c r="GTA111" s="42"/>
      <c r="GTB111" s="42"/>
      <c r="GTC111" s="42"/>
      <c r="GTD111" s="42"/>
      <c r="GTE111" s="42"/>
      <c r="GTF111" s="42"/>
      <c r="GTG111" s="42"/>
      <c r="GTH111" s="42"/>
      <c r="GTI111" s="42"/>
      <c r="GTJ111" s="42"/>
      <c r="GTK111" s="42"/>
      <c r="GTL111" s="42"/>
      <c r="GTM111" s="42"/>
      <c r="GTN111" s="42"/>
      <c r="GTO111" s="42"/>
      <c r="GTP111" s="42"/>
      <c r="GTQ111" s="42"/>
      <c r="GTR111" s="42"/>
      <c r="GTS111" s="42"/>
      <c r="GTT111" s="42"/>
      <c r="GTU111" s="42"/>
      <c r="GTV111" s="42"/>
      <c r="GTW111" s="42"/>
      <c r="GTX111" s="42"/>
      <c r="GTY111" s="42"/>
      <c r="GTZ111" s="42"/>
      <c r="GUA111" s="42"/>
      <c r="GUB111" s="42"/>
      <c r="GUC111" s="42"/>
      <c r="GUD111" s="42"/>
      <c r="GUE111" s="42"/>
      <c r="GUF111" s="42"/>
      <c r="GUG111" s="42"/>
      <c r="GUH111" s="42"/>
      <c r="GUI111" s="42"/>
      <c r="GUJ111" s="42"/>
      <c r="GUK111" s="42"/>
      <c r="GUL111" s="42"/>
      <c r="GUM111" s="42"/>
      <c r="GUN111" s="42"/>
      <c r="GUO111" s="42"/>
      <c r="GUP111" s="42"/>
      <c r="GUQ111" s="42"/>
      <c r="GUR111" s="42"/>
      <c r="GUS111" s="42"/>
      <c r="GUT111" s="42"/>
      <c r="GUU111" s="42"/>
      <c r="GUV111" s="42"/>
      <c r="GUW111" s="42"/>
      <c r="GUX111" s="42"/>
      <c r="GUY111" s="42"/>
      <c r="GUZ111" s="42"/>
      <c r="GVA111" s="42"/>
      <c r="GVB111" s="42"/>
      <c r="GVC111" s="42"/>
      <c r="GVD111" s="42"/>
      <c r="GVE111" s="42"/>
      <c r="GVF111" s="42"/>
      <c r="GVG111" s="42"/>
      <c r="GVH111" s="42"/>
      <c r="GVI111" s="42"/>
      <c r="GVJ111" s="42"/>
      <c r="GVK111" s="42"/>
      <c r="GVL111" s="42"/>
      <c r="GVM111" s="42"/>
      <c r="GVN111" s="42"/>
      <c r="GVO111" s="42"/>
      <c r="GVP111" s="42"/>
      <c r="GVQ111" s="42"/>
      <c r="GVR111" s="42"/>
      <c r="GVS111" s="42"/>
      <c r="GVT111" s="42"/>
      <c r="GVU111" s="42"/>
      <c r="GVV111" s="42"/>
      <c r="GVW111" s="42"/>
      <c r="GVX111" s="42"/>
      <c r="GVY111" s="42"/>
      <c r="GVZ111" s="42"/>
      <c r="GWA111" s="42"/>
      <c r="GWB111" s="42"/>
      <c r="GWC111" s="42"/>
      <c r="GWD111" s="42"/>
      <c r="GWE111" s="42"/>
      <c r="GWF111" s="42"/>
      <c r="GWG111" s="42"/>
      <c r="GWH111" s="42"/>
      <c r="GWI111" s="42"/>
      <c r="GWJ111" s="42"/>
      <c r="GWK111" s="42"/>
      <c r="GWL111" s="42"/>
      <c r="GWM111" s="42"/>
      <c r="GWN111" s="42"/>
      <c r="GWO111" s="42"/>
      <c r="GWP111" s="42"/>
      <c r="GWQ111" s="42"/>
      <c r="GWR111" s="42"/>
      <c r="GWS111" s="42"/>
      <c r="GWT111" s="42"/>
      <c r="GWU111" s="42"/>
      <c r="GWV111" s="42"/>
      <c r="GWW111" s="42"/>
      <c r="GWX111" s="42"/>
      <c r="GWY111" s="42"/>
      <c r="GWZ111" s="42"/>
      <c r="GXA111" s="42"/>
      <c r="GXB111" s="42"/>
      <c r="GXC111" s="42"/>
      <c r="GXD111" s="42"/>
      <c r="GXE111" s="42"/>
      <c r="GXF111" s="42"/>
      <c r="GXG111" s="42"/>
      <c r="GXH111" s="42"/>
      <c r="GXI111" s="42"/>
      <c r="GXJ111" s="42"/>
      <c r="GXK111" s="42"/>
      <c r="GXL111" s="42"/>
      <c r="GXM111" s="42"/>
      <c r="GXN111" s="42"/>
      <c r="GXO111" s="42"/>
      <c r="GXP111" s="42"/>
      <c r="GXQ111" s="42"/>
      <c r="GXR111" s="42"/>
      <c r="GXS111" s="42"/>
      <c r="GXT111" s="42"/>
      <c r="GXU111" s="42"/>
      <c r="GXV111" s="42"/>
      <c r="GXW111" s="42"/>
      <c r="GXX111" s="42"/>
      <c r="GXY111" s="42"/>
      <c r="GXZ111" s="42"/>
      <c r="GYA111" s="42"/>
      <c r="GYB111" s="42"/>
      <c r="GYC111" s="42"/>
      <c r="GYD111" s="42"/>
      <c r="GYE111" s="42"/>
      <c r="GYF111" s="42"/>
      <c r="GYG111" s="42"/>
      <c r="GYH111" s="42"/>
      <c r="GYI111" s="42"/>
      <c r="GYJ111" s="42"/>
      <c r="GYK111" s="42"/>
      <c r="GYL111" s="42"/>
      <c r="GYM111" s="42"/>
      <c r="GYN111" s="42"/>
      <c r="GYO111" s="42"/>
      <c r="GYP111" s="42"/>
      <c r="GYQ111" s="42"/>
      <c r="GYR111" s="42"/>
      <c r="GYS111" s="42"/>
      <c r="GYT111" s="42"/>
      <c r="GYU111" s="42"/>
      <c r="GYV111" s="42"/>
      <c r="GYW111" s="42"/>
      <c r="GYX111" s="42"/>
      <c r="GYY111" s="42"/>
      <c r="GYZ111" s="42"/>
      <c r="GZA111" s="42"/>
      <c r="GZB111" s="42"/>
      <c r="GZC111" s="42"/>
      <c r="GZD111" s="42"/>
      <c r="GZE111" s="42"/>
      <c r="GZF111" s="42"/>
      <c r="GZG111" s="42"/>
      <c r="GZH111" s="42"/>
      <c r="GZI111" s="42"/>
      <c r="GZJ111" s="42"/>
      <c r="GZK111" s="42"/>
      <c r="GZL111" s="42"/>
      <c r="GZM111" s="42"/>
      <c r="GZN111" s="42"/>
      <c r="GZO111" s="42"/>
      <c r="GZP111" s="42"/>
      <c r="GZQ111" s="42"/>
      <c r="GZR111" s="42"/>
      <c r="GZS111" s="42"/>
      <c r="GZT111" s="42"/>
      <c r="GZU111" s="42"/>
      <c r="GZV111" s="42"/>
      <c r="GZW111" s="42"/>
      <c r="GZX111" s="42"/>
      <c r="GZY111" s="42"/>
      <c r="GZZ111" s="42"/>
      <c r="HAA111" s="42"/>
      <c r="HAB111" s="42"/>
      <c r="HAC111" s="42"/>
      <c r="HAD111" s="42"/>
      <c r="HAE111" s="42"/>
      <c r="HAF111" s="42"/>
      <c r="HAG111" s="42"/>
      <c r="HAH111" s="42"/>
      <c r="HAI111" s="42"/>
      <c r="HAJ111" s="42"/>
      <c r="HAK111" s="42"/>
      <c r="HAL111" s="42"/>
      <c r="HAM111" s="42"/>
      <c r="HAN111" s="42"/>
      <c r="HAO111" s="42"/>
      <c r="HAP111" s="42"/>
      <c r="HAQ111" s="42"/>
      <c r="HAR111" s="42"/>
      <c r="HAS111" s="42"/>
      <c r="HAT111" s="42"/>
      <c r="HAU111" s="42"/>
      <c r="HAV111" s="42"/>
      <c r="HAW111" s="42"/>
      <c r="HAX111" s="42"/>
      <c r="HAY111" s="42"/>
      <c r="HAZ111" s="42"/>
      <c r="HBA111" s="42"/>
      <c r="HBB111" s="42"/>
      <c r="HBC111" s="42"/>
      <c r="HBD111" s="42"/>
      <c r="HBE111" s="42"/>
      <c r="HBF111" s="42"/>
      <c r="HBG111" s="42"/>
      <c r="HBH111" s="42"/>
      <c r="HBI111" s="42"/>
      <c r="HBJ111" s="42"/>
      <c r="HBK111" s="42"/>
      <c r="HBL111" s="42"/>
      <c r="HBM111" s="42"/>
      <c r="HBN111" s="42"/>
      <c r="HBO111" s="42"/>
      <c r="HBP111" s="42"/>
      <c r="HBQ111" s="42"/>
      <c r="HBR111" s="42"/>
      <c r="HBS111" s="42"/>
      <c r="HBT111" s="42"/>
      <c r="HBU111" s="42"/>
      <c r="HBV111" s="42"/>
      <c r="HBW111" s="42"/>
      <c r="HBX111" s="42"/>
      <c r="HBY111" s="42"/>
      <c r="HBZ111" s="42"/>
      <c r="HCA111" s="42"/>
      <c r="HCB111" s="42"/>
      <c r="HCC111" s="42"/>
      <c r="HCD111" s="42"/>
      <c r="HCE111" s="42"/>
      <c r="HCF111" s="42"/>
      <c r="HCG111" s="42"/>
      <c r="HCH111" s="42"/>
      <c r="HCI111" s="42"/>
      <c r="HCJ111" s="42"/>
      <c r="HCK111" s="42"/>
      <c r="HCL111" s="42"/>
      <c r="HCM111" s="42"/>
      <c r="HCN111" s="42"/>
      <c r="HCO111" s="42"/>
      <c r="HCP111" s="42"/>
      <c r="HCQ111" s="42"/>
      <c r="HCR111" s="42"/>
      <c r="HCS111" s="42"/>
      <c r="HCT111" s="42"/>
      <c r="HCU111" s="42"/>
      <c r="HCV111" s="42"/>
      <c r="HCW111" s="42"/>
      <c r="HCX111" s="42"/>
      <c r="HCY111" s="42"/>
      <c r="HCZ111" s="42"/>
      <c r="HDA111" s="42"/>
      <c r="HDB111" s="42"/>
      <c r="HDC111" s="42"/>
      <c r="HDD111" s="42"/>
      <c r="HDE111" s="42"/>
      <c r="HDF111" s="42"/>
      <c r="HDG111" s="42"/>
      <c r="HDH111" s="42"/>
      <c r="HDI111" s="42"/>
      <c r="HDJ111" s="42"/>
      <c r="HDK111" s="42"/>
      <c r="HDL111" s="42"/>
      <c r="HDM111" s="42"/>
      <c r="HDN111" s="42"/>
      <c r="HDO111" s="42"/>
      <c r="HDP111" s="42"/>
      <c r="HDQ111" s="42"/>
      <c r="HDR111" s="42"/>
      <c r="HDS111" s="42"/>
      <c r="HDT111" s="42"/>
      <c r="HDU111" s="42"/>
      <c r="HDV111" s="42"/>
      <c r="HDW111" s="42"/>
      <c r="HDX111" s="42"/>
      <c r="HDY111" s="42"/>
      <c r="HDZ111" s="42"/>
      <c r="HEA111" s="42"/>
      <c r="HEB111" s="42"/>
      <c r="HEC111" s="42"/>
      <c r="HED111" s="42"/>
      <c r="HEE111" s="42"/>
      <c r="HEF111" s="42"/>
      <c r="HEG111" s="42"/>
      <c r="HEH111" s="42"/>
      <c r="HEI111" s="42"/>
      <c r="HEJ111" s="42"/>
      <c r="HEK111" s="42"/>
      <c r="HEL111" s="42"/>
      <c r="HEM111" s="42"/>
      <c r="HEN111" s="42"/>
      <c r="HEO111" s="42"/>
      <c r="HEP111" s="42"/>
      <c r="HEQ111" s="42"/>
      <c r="HER111" s="42"/>
      <c r="HES111" s="42"/>
      <c r="HET111" s="42"/>
      <c r="HEU111" s="42"/>
      <c r="HEV111" s="42"/>
      <c r="HEW111" s="42"/>
      <c r="HEX111" s="42"/>
      <c r="HEY111" s="42"/>
      <c r="HEZ111" s="42"/>
      <c r="HFA111" s="42"/>
      <c r="HFB111" s="42"/>
      <c r="HFC111" s="42"/>
      <c r="HFD111" s="42"/>
      <c r="HFE111" s="42"/>
      <c r="HFF111" s="42"/>
      <c r="HFG111" s="42"/>
      <c r="HFH111" s="42"/>
      <c r="HFI111" s="42"/>
      <c r="HFJ111" s="42"/>
      <c r="HFK111" s="42"/>
      <c r="HFL111" s="42"/>
      <c r="HFM111" s="42"/>
      <c r="HFN111" s="42"/>
      <c r="HFO111" s="42"/>
      <c r="HFP111" s="42"/>
      <c r="HFQ111" s="42"/>
      <c r="HFR111" s="42"/>
      <c r="HFS111" s="42"/>
      <c r="HFT111" s="42"/>
      <c r="HFU111" s="42"/>
      <c r="HFV111" s="42"/>
      <c r="HFW111" s="42"/>
      <c r="HFX111" s="42"/>
      <c r="HFY111" s="42"/>
      <c r="HFZ111" s="42"/>
      <c r="HGA111" s="42"/>
      <c r="HGB111" s="42"/>
      <c r="HGC111" s="42"/>
      <c r="HGD111" s="42"/>
      <c r="HGE111" s="42"/>
      <c r="HGF111" s="42"/>
      <c r="HGG111" s="42"/>
      <c r="HGH111" s="42"/>
      <c r="HGI111" s="42"/>
      <c r="HGJ111" s="42"/>
      <c r="HGK111" s="42"/>
      <c r="HGL111" s="42"/>
      <c r="HGM111" s="42"/>
      <c r="HGN111" s="42"/>
      <c r="HGO111" s="42"/>
      <c r="HGP111" s="42"/>
      <c r="HGQ111" s="42"/>
      <c r="HGR111" s="42"/>
      <c r="HGS111" s="42"/>
      <c r="HGT111" s="42"/>
      <c r="HGU111" s="42"/>
      <c r="HGV111" s="42"/>
      <c r="HGW111" s="42"/>
      <c r="HGX111" s="42"/>
      <c r="HGY111" s="42"/>
      <c r="HGZ111" s="42"/>
      <c r="HHA111" s="42"/>
      <c r="HHB111" s="42"/>
      <c r="HHC111" s="42"/>
      <c r="HHD111" s="42"/>
      <c r="HHE111" s="42"/>
      <c r="HHF111" s="42"/>
      <c r="HHG111" s="42"/>
      <c r="HHH111" s="42"/>
      <c r="HHI111" s="42"/>
      <c r="HHJ111" s="42"/>
      <c r="HHK111" s="42"/>
      <c r="HHL111" s="42"/>
      <c r="HHM111" s="42"/>
      <c r="HHN111" s="42"/>
      <c r="HHO111" s="42"/>
      <c r="HHP111" s="42"/>
      <c r="HHQ111" s="42"/>
      <c r="HHR111" s="42"/>
      <c r="HHS111" s="42"/>
      <c r="HHT111" s="42"/>
      <c r="HHU111" s="42"/>
      <c r="HHV111" s="42"/>
      <c r="HHW111" s="42"/>
      <c r="HHX111" s="42"/>
      <c r="HHY111" s="42"/>
      <c r="HHZ111" s="42"/>
      <c r="HIA111" s="42"/>
      <c r="HIB111" s="42"/>
      <c r="HIC111" s="42"/>
      <c r="HID111" s="42"/>
      <c r="HIE111" s="42"/>
      <c r="HIF111" s="42"/>
      <c r="HIG111" s="42"/>
      <c r="HIH111" s="42"/>
      <c r="HII111" s="42"/>
      <c r="HIJ111" s="42"/>
      <c r="HIK111" s="42"/>
      <c r="HIL111" s="42"/>
      <c r="HIM111" s="42"/>
      <c r="HIN111" s="42"/>
      <c r="HIO111" s="42"/>
      <c r="HIP111" s="42"/>
      <c r="HIQ111" s="42"/>
      <c r="HIR111" s="42"/>
      <c r="HIS111" s="42"/>
      <c r="HIT111" s="42"/>
      <c r="HIU111" s="42"/>
      <c r="HIV111" s="42"/>
      <c r="HIW111" s="42"/>
      <c r="HIX111" s="42"/>
      <c r="HIY111" s="42"/>
      <c r="HIZ111" s="42"/>
      <c r="HJA111" s="42"/>
      <c r="HJB111" s="42"/>
      <c r="HJC111" s="42"/>
      <c r="HJD111" s="42"/>
      <c r="HJE111" s="42"/>
      <c r="HJF111" s="42"/>
      <c r="HJG111" s="42"/>
      <c r="HJH111" s="42"/>
      <c r="HJI111" s="42"/>
      <c r="HJJ111" s="42"/>
      <c r="HJK111" s="42"/>
      <c r="HJL111" s="42"/>
      <c r="HJM111" s="42"/>
      <c r="HJN111" s="42"/>
      <c r="HJO111" s="42"/>
      <c r="HJP111" s="42"/>
      <c r="HJQ111" s="42"/>
      <c r="HJR111" s="42"/>
      <c r="HJS111" s="42"/>
      <c r="HJT111" s="42"/>
      <c r="HJU111" s="42"/>
      <c r="HJV111" s="42"/>
      <c r="HJW111" s="42"/>
      <c r="HJX111" s="42"/>
      <c r="HJY111" s="42"/>
      <c r="HJZ111" s="42"/>
      <c r="HKA111" s="42"/>
      <c r="HKB111" s="42"/>
      <c r="HKC111" s="42"/>
      <c r="HKD111" s="42"/>
      <c r="HKE111" s="42"/>
      <c r="HKF111" s="42"/>
      <c r="HKG111" s="42"/>
      <c r="HKH111" s="42"/>
      <c r="HKI111" s="42"/>
      <c r="HKJ111" s="42"/>
      <c r="HKK111" s="42"/>
      <c r="HKL111" s="42"/>
      <c r="HKM111" s="42"/>
      <c r="HKN111" s="42"/>
      <c r="HKO111" s="42"/>
      <c r="HKP111" s="42"/>
      <c r="HKQ111" s="42"/>
      <c r="HKR111" s="42"/>
      <c r="HKS111" s="42"/>
      <c r="HKT111" s="42"/>
      <c r="HKU111" s="42"/>
      <c r="HKV111" s="42"/>
      <c r="HKW111" s="42"/>
      <c r="HKX111" s="42"/>
      <c r="HKY111" s="42"/>
      <c r="HKZ111" s="42"/>
      <c r="HLA111" s="42"/>
      <c r="HLB111" s="42"/>
      <c r="HLC111" s="42"/>
      <c r="HLD111" s="42"/>
      <c r="HLE111" s="42"/>
      <c r="HLF111" s="42"/>
      <c r="HLG111" s="42"/>
      <c r="HLH111" s="42"/>
      <c r="HLI111" s="42"/>
      <c r="HLJ111" s="42"/>
      <c r="HLK111" s="42"/>
      <c r="HLL111" s="42"/>
      <c r="HLM111" s="42"/>
      <c r="HLN111" s="42"/>
      <c r="HLO111" s="42"/>
      <c r="HLP111" s="42"/>
      <c r="HLQ111" s="42"/>
      <c r="HLR111" s="42"/>
      <c r="HLS111" s="42"/>
      <c r="HLT111" s="42"/>
      <c r="HLU111" s="42"/>
      <c r="HLV111" s="42"/>
      <c r="HLW111" s="42"/>
      <c r="HLX111" s="42"/>
      <c r="HLY111" s="42"/>
      <c r="HLZ111" s="42"/>
      <c r="HMA111" s="42"/>
      <c r="HMB111" s="42"/>
      <c r="HMC111" s="42"/>
      <c r="HMD111" s="42"/>
      <c r="HME111" s="42"/>
      <c r="HMF111" s="42"/>
      <c r="HMG111" s="42"/>
      <c r="HMH111" s="42"/>
      <c r="HMI111" s="42"/>
      <c r="HMJ111" s="42"/>
      <c r="HMK111" s="42"/>
      <c r="HML111" s="42"/>
      <c r="HMM111" s="42"/>
      <c r="HMN111" s="42"/>
      <c r="HMO111" s="42"/>
      <c r="HMP111" s="42"/>
      <c r="HMQ111" s="42"/>
      <c r="HMR111" s="42"/>
      <c r="HMS111" s="42"/>
      <c r="HMT111" s="42"/>
      <c r="HMU111" s="42"/>
      <c r="HMV111" s="42"/>
      <c r="HMW111" s="42"/>
      <c r="HMX111" s="42"/>
      <c r="HMY111" s="42"/>
      <c r="HMZ111" s="42"/>
      <c r="HNA111" s="42"/>
      <c r="HNB111" s="42"/>
      <c r="HNC111" s="42"/>
      <c r="HND111" s="42"/>
      <c r="HNE111" s="42"/>
      <c r="HNF111" s="42"/>
      <c r="HNG111" s="42"/>
      <c r="HNH111" s="42"/>
      <c r="HNI111" s="42"/>
      <c r="HNJ111" s="42"/>
      <c r="HNK111" s="42"/>
      <c r="HNL111" s="42"/>
      <c r="HNM111" s="42"/>
      <c r="HNN111" s="42"/>
      <c r="HNO111" s="42"/>
      <c r="HNP111" s="42"/>
      <c r="HNQ111" s="42"/>
      <c r="HNR111" s="42"/>
      <c r="HNS111" s="42"/>
      <c r="HNT111" s="42"/>
      <c r="HNU111" s="42"/>
      <c r="HNV111" s="42"/>
      <c r="HNW111" s="42"/>
      <c r="HNX111" s="42"/>
      <c r="HNY111" s="42"/>
      <c r="HNZ111" s="42"/>
      <c r="HOA111" s="42"/>
      <c r="HOB111" s="42"/>
      <c r="HOC111" s="42"/>
      <c r="HOD111" s="42"/>
      <c r="HOE111" s="42"/>
      <c r="HOF111" s="42"/>
      <c r="HOG111" s="42"/>
      <c r="HOH111" s="42"/>
      <c r="HOI111" s="42"/>
      <c r="HOJ111" s="42"/>
      <c r="HOK111" s="42"/>
      <c r="HOL111" s="42"/>
      <c r="HOM111" s="42"/>
      <c r="HON111" s="42"/>
      <c r="HOO111" s="42"/>
      <c r="HOP111" s="42"/>
      <c r="HOQ111" s="42"/>
      <c r="HOR111" s="42"/>
      <c r="HOS111" s="42"/>
      <c r="HOT111" s="42"/>
      <c r="HOU111" s="42"/>
      <c r="HOV111" s="42"/>
      <c r="HOW111" s="42"/>
      <c r="HOX111" s="42"/>
      <c r="HOY111" s="42"/>
      <c r="HOZ111" s="42"/>
      <c r="HPA111" s="42"/>
      <c r="HPB111" s="42"/>
      <c r="HPC111" s="42"/>
      <c r="HPD111" s="42"/>
      <c r="HPE111" s="42"/>
      <c r="HPF111" s="42"/>
      <c r="HPG111" s="42"/>
      <c r="HPH111" s="42"/>
      <c r="HPI111" s="42"/>
      <c r="HPJ111" s="42"/>
      <c r="HPK111" s="42"/>
      <c r="HPL111" s="42"/>
      <c r="HPM111" s="42"/>
      <c r="HPN111" s="42"/>
      <c r="HPO111" s="42"/>
      <c r="HPP111" s="42"/>
      <c r="HPQ111" s="42"/>
      <c r="HPR111" s="42"/>
      <c r="HPS111" s="42"/>
      <c r="HPT111" s="42"/>
      <c r="HPU111" s="42"/>
      <c r="HPV111" s="42"/>
      <c r="HPW111" s="42"/>
      <c r="HPX111" s="42"/>
      <c r="HPY111" s="42"/>
      <c r="HPZ111" s="42"/>
      <c r="HQA111" s="42"/>
      <c r="HQB111" s="42"/>
      <c r="HQC111" s="42"/>
      <c r="HQD111" s="42"/>
      <c r="HQE111" s="42"/>
      <c r="HQF111" s="42"/>
      <c r="HQG111" s="42"/>
      <c r="HQH111" s="42"/>
      <c r="HQI111" s="42"/>
      <c r="HQJ111" s="42"/>
      <c r="HQK111" s="42"/>
      <c r="HQL111" s="42"/>
      <c r="HQM111" s="42"/>
      <c r="HQN111" s="42"/>
      <c r="HQO111" s="42"/>
      <c r="HQP111" s="42"/>
      <c r="HQQ111" s="42"/>
      <c r="HQR111" s="42"/>
      <c r="HQS111" s="42"/>
      <c r="HQT111" s="42"/>
      <c r="HQU111" s="42"/>
      <c r="HQV111" s="42"/>
      <c r="HQW111" s="42"/>
      <c r="HQX111" s="42"/>
      <c r="HQY111" s="42"/>
      <c r="HQZ111" s="42"/>
      <c r="HRA111" s="42"/>
      <c r="HRB111" s="42"/>
      <c r="HRC111" s="42"/>
      <c r="HRD111" s="42"/>
      <c r="HRE111" s="42"/>
      <c r="HRF111" s="42"/>
      <c r="HRG111" s="42"/>
      <c r="HRH111" s="42"/>
      <c r="HRI111" s="42"/>
      <c r="HRJ111" s="42"/>
      <c r="HRK111" s="42"/>
      <c r="HRL111" s="42"/>
      <c r="HRM111" s="42"/>
      <c r="HRN111" s="42"/>
      <c r="HRO111" s="42"/>
      <c r="HRP111" s="42"/>
      <c r="HRQ111" s="42"/>
      <c r="HRR111" s="42"/>
      <c r="HRS111" s="42"/>
      <c r="HRT111" s="42"/>
      <c r="HRU111" s="42"/>
      <c r="HRV111" s="42"/>
      <c r="HRW111" s="42"/>
      <c r="HRX111" s="42"/>
      <c r="HRY111" s="42"/>
      <c r="HRZ111" s="42"/>
      <c r="HSA111" s="42"/>
      <c r="HSB111" s="42"/>
      <c r="HSC111" s="42"/>
      <c r="HSD111" s="42"/>
      <c r="HSE111" s="42"/>
      <c r="HSF111" s="42"/>
      <c r="HSG111" s="42"/>
      <c r="HSH111" s="42"/>
      <c r="HSI111" s="42"/>
      <c r="HSJ111" s="42"/>
      <c r="HSK111" s="42"/>
      <c r="HSL111" s="42"/>
      <c r="HSM111" s="42"/>
      <c r="HSN111" s="42"/>
      <c r="HSO111" s="42"/>
      <c r="HSP111" s="42"/>
      <c r="HSQ111" s="42"/>
      <c r="HSR111" s="42"/>
      <c r="HSS111" s="42"/>
      <c r="HST111" s="42"/>
      <c r="HSU111" s="42"/>
      <c r="HSV111" s="42"/>
      <c r="HSW111" s="42"/>
      <c r="HSX111" s="42"/>
      <c r="HSY111" s="42"/>
      <c r="HSZ111" s="42"/>
      <c r="HTA111" s="42"/>
      <c r="HTB111" s="42"/>
      <c r="HTC111" s="42"/>
      <c r="HTD111" s="42"/>
      <c r="HTE111" s="42"/>
      <c r="HTF111" s="42"/>
      <c r="HTG111" s="42"/>
      <c r="HTH111" s="42"/>
      <c r="HTI111" s="42"/>
      <c r="HTJ111" s="42"/>
      <c r="HTK111" s="42"/>
      <c r="HTL111" s="42"/>
      <c r="HTM111" s="42"/>
      <c r="HTN111" s="42"/>
      <c r="HTO111" s="42"/>
      <c r="HTP111" s="42"/>
      <c r="HTQ111" s="42"/>
      <c r="HTR111" s="42"/>
      <c r="HTS111" s="42"/>
      <c r="HTT111" s="42"/>
      <c r="HTU111" s="42"/>
      <c r="HTV111" s="42"/>
      <c r="HTW111" s="42"/>
      <c r="HTX111" s="42"/>
      <c r="HTY111" s="42"/>
      <c r="HTZ111" s="42"/>
      <c r="HUA111" s="42"/>
      <c r="HUB111" s="42"/>
      <c r="HUC111" s="42"/>
      <c r="HUD111" s="42"/>
      <c r="HUE111" s="42"/>
      <c r="HUF111" s="42"/>
      <c r="HUG111" s="42"/>
      <c r="HUH111" s="42"/>
      <c r="HUI111" s="42"/>
      <c r="HUJ111" s="42"/>
      <c r="HUK111" s="42"/>
      <c r="HUL111" s="42"/>
      <c r="HUM111" s="42"/>
      <c r="HUN111" s="42"/>
      <c r="HUO111" s="42"/>
      <c r="HUP111" s="42"/>
      <c r="HUQ111" s="42"/>
      <c r="HUR111" s="42"/>
      <c r="HUS111" s="42"/>
      <c r="HUT111" s="42"/>
      <c r="HUU111" s="42"/>
      <c r="HUV111" s="42"/>
      <c r="HUW111" s="42"/>
      <c r="HUX111" s="42"/>
      <c r="HUY111" s="42"/>
      <c r="HUZ111" s="42"/>
      <c r="HVA111" s="42"/>
      <c r="HVB111" s="42"/>
      <c r="HVC111" s="42"/>
      <c r="HVD111" s="42"/>
      <c r="HVE111" s="42"/>
      <c r="HVF111" s="42"/>
      <c r="HVG111" s="42"/>
      <c r="HVH111" s="42"/>
      <c r="HVI111" s="42"/>
      <c r="HVJ111" s="42"/>
      <c r="HVK111" s="42"/>
      <c r="HVL111" s="42"/>
      <c r="HVM111" s="42"/>
      <c r="HVN111" s="42"/>
      <c r="HVO111" s="42"/>
      <c r="HVP111" s="42"/>
      <c r="HVQ111" s="42"/>
      <c r="HVR111" s="42"/>
      <c r="HVS111" s="42"/>
      <c r="HVT111" s="42"/>
      <c r="HVU111" s="42"/>
      <c r="HVV111" s="42"/>
      <c r="HVW111" s="42"/>
      <c r="HVX111" s="42"/>
      <c r="HVY111" s="42"/>
      <c r="HVZ111" s="42"/>
      <c r="HWA111" s="42"/>
      <c r="HWB111" s="42"/>
      <c r="HWC111" s="42"/>
      <c r="HWD111" s="42"/>
      <c r="HWE111" s="42"/>
      <c r="HWF111" s="42"/>
      <c r="HWG111" s="42"/>
      <c r="HWH111" s="42"/>
      <c r="HWI111" s="42"/>
      <c r="HWJ111" s="42"/>
      <c r="HWK111" s="42"/>
      <c r="HWL111" s="42"/>
      <c r="HWM111" s="42"/>
      <c r="HWN111" s="42"/>
      <c r="HWO111" s="42"/>
      <c r="HWP111" s="42"/>
      <c r="HWQ111" s="42"/>
      <c r="HWR111" s="42"/>
      <c r="HWS111" s="42"/>
      <c r="HWT111" s="42"/>
      <c r="HWU111" s="42"/>
      <c r="HWV111" s="42"/>
      <c r="HWW111" s="42"/>
      <c r="HWX111" s="42"/>
      <c r="HWY111" s="42"/>
      <c r="HWZ111" s="42"/>
      <c r="HXA111" s="42"/>
      <c r="HXB111" s="42"/>
      <c r="HXC111" s="42"/>
      <c r="HXD111" s="42"/>
      <c r="HXE111" s="42"/>
      <c r="HXF111" s="42"/>
      <c r="HXG111" s="42"/>
      <c r="HXH111" s="42"/>
      <c r="HXI111" s="42"/>
      <c r="HXJ111" s="42"/>
      <c r="HXK111" s="42"/>
      <c r="HXL111" s="42"/>
      <c r="HXM111" s="42"/>
      <c r="HXN111" s="42"/>
      <c r="HXO111" s="42"/>
      <c r="HXP111" s="42"/>
      <c r="HXQ111" s="42"/>
      <c r="HXR111" s="42"/>
      <c r="HXS111" s="42"/>
      <c r="HXT111" s="42"/>
      <c r="HXU111" s="42"/>
      <c r="HXV111" s="42"/>
      <c r="HXW111" s="42"/>
      <c r="HXX111" s="42"/>
      <c r="HXY111" s="42"/>
      <c r="HXZ111" s="42"/>
      <c r="HYA111" s="42"/>
      <c r="HYB111" s="42"/>
      <c r="HYC111" s="42"/>
      <c r="HYD111" s="42"/>
      <c r="HYE111" s="42"/>
      <c r="HYF111" s="42"/>
      <c r="HYG111" s="42"/>
      <c r="HYH111" s="42"/>
      <c r="HYI111" s="42"/>
      <c r="HYJ111" s="42"/>
      <c r="HYK111" s="42"/>
      <c r="HYL111" s="42"/>
      <c r="HYM111" s="42"/>
      <c r="HYN111" s="42"/>
      <c r="HYO111" s="42"/>
      <c r="HYP111" s="42"/>
      <c r="HYQ111" s="42"/>
      <c r="HYR111" s="42"/>
      <c r="HYS111" s="42"/>
      <c r="HYT111" s="42"/>
      <c r="HYU111" s="42"/>
      <c r="HYV111" s="42"/>
      <c r="HYW111" s="42"/>
      <c r="HYX111" s="42"/>
      <c r="HYY111" s="42"/>
      <c r="HYZ111" s="42"/>
      <c r="HZA111" s="42"/>
      <c r="HZB111" s="42"/>
      <c r="HZC111" s="42"/>
      <c r="HZD111" s="42"/>
      <c r="HZE111" s="42"/>
      <c r="HZF111" s="42"/>
      <c r="HZG111" s="42"/>
      <c r="HZH111" s="42"/>
      <c r="HZI111" s="42"/>
      <c r="HZJ111" s="42"/>
      <c r="HZK111" s="42"/>
      <c r="HZL111" s="42"/>
      <c r="HZM111" s="42"/>
      <c r="HZN111" s="42"/>
      <c r="HZO111" s="42"/>
      <c r="HZP111" s="42"/>
      <c r="HZQ111" s="42"/>
      <c r="HZR111" s="42"/>
      <c r="HZS111" s="42"/>
      <c r="HZT111" s="42"/>
      <c r="HZU111" s="42"/>
      <c r="HZV111" s="42"/>
      <c r="HZW111" s="42"/>
      <c r="HZX111" s="42"/>
      <c r="HZY111" s="42"/>
      <c r="HZZ111" s="42"/>
      <c r="IAA111" s="42"/>
      <c r="IAB111" s="42"/>
      <c r="IAC111" s="42"/>
      <c r="IAD111" s="42"/>
      <c r="IAE111" s="42"/>
      <c r="IAF111" s="42"/>
      <c r="IAG111" s="42"/>
      <c r="IAH111" s="42"/>
      <c r="IAI111" s="42"/>
      <c r="IAJ111" s="42"/>
      <c r="IAK111" s="42"/>
      <c r="IAL111" s="42"/>
      <c r="IAM111" s="42"/>
      <c r="IAN111" s="42"/>
      <c r="IAO111" s="42"/>
      <c r="IAP111" s="42"/>
      <c r="IAQ111" s="42"/>
      <c r="IAR111" s="42"/>
      <c r="IAS111" s="42"/>
      <c r="IAT111" s="42"/>
      <c r="IAU111" s="42"/>
      <c r="IAV111" s="42"/>
      <c r="IAW111" s="42"/>
      <c r="IAX111" s="42"/>
      <c r="IAY111" s="42"/>
      <c r="IAZ111" s="42"/>
      <c r="IBA111" s="42"/>
      <c r="IBB111" s="42"/>
      <c r="IBC111" s="42"/>
      <c r="IBD111" s="42"/>
      <c r="IBE111" s="42"/>
      <c r="IBF111" s="42"/>
      <c r="IBG111" s="42"/>
      <c r="IBH111" s="42"/>
      <c r="IBI111" s="42"/>
      <c r="IBJ111" s="42"/>
      <c r="IBK111" s="42"/>
      <c r="IBL111" s="42"/>
      <c r="IBM111" s="42"/>
      <c r="IBN111" s="42"/>
      <c r="IBO111" s="42"/>
      <c r="IBP111" s="42"/>
      <c r="IBQ111" s="42"/>
      <c r="IBR111" s="42"/>
      <c r="IBS111" s="42"/>
      <c r="IBT111" s="42"/>
      <c r="IBU111" s="42"/>
      <c r="IBV111" s="42"/>
      <c r="IBW111" s="42"/>
      <c r="IBX111" s="42"/>
      <c r="IBY111" s="42"/>
      <c r="IBZ111" s="42"/>
      <c r="ICA111" s="42"/>
      <c r="ICB111" s="42"/>
      <c r="ICC111" s="42"/>
      <c r="ICD111" s="42"/>
      <c r="ICE111" s="42"/>
      <c r="ICF111" s="42"/>
      <c r="ICG111" s="42"/>
      <c r="ICH111" s="42"/>
      <c r="ICI111" s="42"/>
      <c r="ICJ111" s="42"/>
      <c r="ICK111" s="42"/>
      <c r="ICL111" s="42"/>
      <c r="ICM111" s="42"/>
      <c r="ICN111" s="42"/>
      <c r="ICO111" s="42"/>
      <c r="ICP111" s="42"/>
      <c r="ICQ111" s="42"/>
      <c r="ICR111" s="42"/>
      <c r="ICS111" s="42"/>
      <c r="ICT111" s="42"/>
      <c r="ICU111" s="42"/>
      <c r="ICV111" s="42"/>
      <c r="ICW111" s="42"/>
      <c r="ICX111" s="42"/>
      <c r="ICY111" s="42"/>
      <c r="ICZ111" s="42"/>
      <c r="IDA111" s="42"/>
      <c r="IDB111" s="42"/>
      <c r="IDC111" s="42"/>
      <c r="IDD111" s="42"/>
      <c r="IDE111" s="42"/>
      <c r="IDF111" s="42"/>
      <c r="IDG111" s="42"/>
      <c r="IDH111" s="42"/>
      <c r="IDI111" s="42"/>
      <c r="IDJ111" s="42"/>
      <c r="IDK111" s="42"/>
      <c r="IDL111" s="42"/>
      <c r="IDM111" s="42"/>
      <c r="IDN111" s="42"/>
      <c r="IDO111" s="42"/>
      <c r="IDP111" s="42"/>
      <c r="IDQ111" s="42"/>
      <c r="IDR111" s="42"/>
      <c r="IDS111" s="42"/>
      <c r="IDT111" s="42"/>
      <c r="IDU111" s="42"/>
      <c r="IDV111" s="42"/>
      <c r="IDW111" s="42"/>
      <c r="IDX111" s="42"/>
      <c r="IDY111" s="42"/>
      <c r="IDZ111" s="42"/>
      <c r="IEA111" s="42"/>
      <c r="IEB111" s="42"/>
      <c r="IEC111" s="42"/>
      <c r="IED111" s="42"/>
      <c r="IEE111" s="42"/>
      <c r="IEF111" s="42"/>
      <c r="IEG111" s="42"/>
      <c r="IEH111" s="42"/>
      <c r="IEI111" s="42"/>
      <c r="IEJ111" s="42"/>
      <c r="IEK111" s="42"/>
      <c r="IEL111" s="42"/>
      <c r="IEM111" s="42"/>
      <c r="IEN111" s="42"/>
      <c r="IEO111" s="42"/>
      <c r="IEP111" s="42"/>
      <c r="IEQ111" s="42"/>
      <c r="IER111" s="42"/>
      <c r="IES111" s="42"/>
      <c r="IET111" s="42"/>
      <c r="IEU111" s="42"/>
      <c r="IEV111" s="42"/>
      <c r="IEW111" s="42"/>
      <c r="IEX111" s="42"/>
      <c r="IEY111" s="42"/>
      <c r="IEZ111" s="42"/>
      <c r="IFA111" s="42"/>
      <c r="IFB111" s="42"/>
      <c r="IFC111" s="42"/>
      <c r="IFD111" s="42"/>
      <c r="IFE111" s="42"/>
      <c r="IFF111" s="42"/>
      <c r="IFG111" s="42"/>
      <c r="IFH111" s="42"/>
      <c r="IFI111" s="42"/>
      <c r="IFJ111" s="42"/>
      <c r="IFK111" s="42"/>
      <c r="IFL111" s="42"/>
      <c r="IFM111" s="42"/>
      <c r="IFN111" s="42"/>
      <c r="IFO111" s="42"/>
      <c r="IFP111" s="42"/>
      <c r="IFQ111" s="42"/>
      <c r="IFR111" s="42"/>
      <c r="IFS111" s="42"/>
      <c r="IFT111" s="42"/>
      <c r="IFU111" s="42"/>
      <c r="IFV111" s="42"/>
      <c r="IFW111" s="42"/>
      <c r="IFX111" s="42"/>
      <c r="IFY111" s="42"/>
      <c r="IFZ111" s="42"/>
      <c r="IGA111" s="42"/>
      <c r="IGB111" s="42"/>
      <c r="IGC111" s="42"/>
      <c r="IGD111" s="42"/>
      <c r="IGE111" s="42"/>
      <c r="IGF111" s="42"/>
      <c r="IGG111" s="42"/>
      <c r="IGH111" s="42"/>
      <c r="IGI111" s="42"/>
      <c r="IGJ111" s="42"/>
      <c r="IGK111" s="42"/>
      <c r="IGL111" s="42"/>
      <c r="IGM111" s="42"/>
      <c r="IGN111" s="42"/>
      <c r="IGO111" s="42"/>
      <c r="IGP111" s="42"/>
      <c r="IGQ111" s="42"/>
      <c r="IGR111" s="42"/>
      <c r="IGS111" s="42"/>
      <c r="IGT111" s="42"/>
      <c r="IGU111" s="42"/>
      <c r="IGV111" s="42"/>
      <c r="IGW111" s="42"/>
      <c r="IGX111" s="42"/>
      <c r="IGY111" s="42"/>
      <c r="IGZ111" s="42"/>
      <c r="IHA111" s="42"/>
      <c r="IHB111" s="42"/>
      <c r="IHC111" s="42"/>
      <c r="IHD111" s="42"/>
      <c r="IHE111" s="42"/>
      <c r="IHF111" s="42"/>
      <c r="IHG111" s="42"/>
      <c r="IHH111" s="42"/>
      <c r="IHI111" s="42"/>
      <c r="IHJ111" s="42"/>
      <c r="IHK111" s="42"/>
      <c r="IHL111" s="42"/>
      <c r="IHM111" s="42"/>
      <c r="IHN111" s="42"/>
      <c r="IHO111" s="42"/>
      <c r="IHP111" s="42"/>
      <c r="IHQ111" s="42"/>
      <c r="IHR111" s="42"/>
      <c r="IHS111" s="42"/>
      <c r="IHT111" s="42"/>
      <c r="IHU111" s="42"/>
      <c r="IHV111" s="42"/>
      <c r="IHW111" s="42"/>
      <c r="IHX111" s="42"/>
      <c r="IHY111" s="42"/>
      <c r="IHZ111" s="42"/>
      <c r="IIA111" s="42"/>
      <c r="IIB111" s="42"/>
      <c r="IIC111" s="42"/>
      <c r="IID111" s="42"/>
      <c r="IIE111" s="42"/>
      <c r="IIF111" s="42"/>
      <c r="IIG111" s="42"/>
      <c r="IIH111" s="42"/>
      <c r="III111" s="42"/>
      <c r="IIJ111" s="42"/>
      <c r="IIK111" s="42"/>
      <c r="IIL111" s="42"/>
      <c r="IIM111" s="42"/>
      <c r="IIN111" s="42"/>
      <c r="IIO111" s="42"/>
      <c r="IIP111" s="42"/>
      <c r="IIQ111" s="42"/>
      <c r="IIR111" s="42"/>
      <c r="IIS111" s="42"/>
      <c r="IIT111" s="42"/>
      <c r="IIU111" s="42"/>
      <c r="IIV111" s="42"/>
      <c r="IIW111" s="42"/>
      <c r="IIX111" s="42"/>
      <c r="IIY111" s="42"/>
      <c r="IIZ111" s="42"/>
      <c r="IJA111" s="42"/>
      <c r="IJB111" s="42"/>
      <c r="IJC111" s="42"/>
      <c r="IJD111" s="42"/>
      <c r="IJE111" s="42"/>
      <c r="IJF111" s="42"/>
      <c r="IJG111" s="42"/>
      <c r="IJH111" s="42"/>
      <c r="IJI111" s="42"/>
      <c r="IJJ111" s="42"/>
      <c r="IJK111" s="42"/>
      <c r="IJL111" s="42"/>
      <c r="IJM111" s="42"/>
      <c r="IJN111" s="42"/>
      <c r="IJO111" s="42"/>
      <c r="IJP111" s="42"/>
      <c r="IJQ111" s="42"/>
      <c r="IJR111" s="42"/>
      <c r="IJS111" s="42"/>
      <c r="IJT111" s="42"/>
      <c r="IJU111" s="42"/>
      <c r="IJV111" s="42"/>
      <c r="IJW111" s="42"/>
      <c r="IJX111" s="42"/>
      <c r="IJY111" s="42"/>
      <c r="IJZ111" s="42"/>
      <c r="IKA111" s="42"/>
      <c r="IKB111" s="42"/>
      <c r="IKC111" s="42"/>
      <c r="IKD111" s="42"/>
      <c r="IKE111" s="42"/>
      <c r="IKF111" s="42"/>
      <c r="IKG111" s="42"/>
      <c r="IKH111" s="42"/>
      <c r="IKI111" s="42"/>
      <c r="IKJ111" s="42"/>
      <c r="IKK111" s="42"/>
      <c r="IKL111" s="42"/>
      <c r="IKM111" s="42"/>
      <c r="IKN111" s="42"/>
      <c r="IKO111" s="42"/>
      <c r="IKP111" s="42"/>
      <c r="IKQ111" s="42"/>
      <c r="IKR111" s="42"/>
      <c r="IKS111" s="42"/>
      <c r="IKT111" s="42"/>
      <c r="IKU111" s="42"/>
      <c r="IKV111" s="42"/>
      <c r="IKW111" s="42"/>
      <c r="IKX111" s="42"/>
      <c r="IKY111" s="42"/>
      <c r="IKZ111" s="42"/>
      <c r="ILA111" s="42"/>
      <c r="ILB111" s="42"/>
      <c r="ILC111" s="42"/>
      <c r="ILD111" s="42"/>
      <c r="ILE111" s="42"/>
      <c r="ILF111" s="42"/>
      <c r="ILG111" s="42"/>
      <c r="ILH111" s="42"/>
      <c r="ILI111" s="42"/>
      <c r="ILJ111" s="42"/>
      <c r="ILK111" s="42"/>
      <c r="ILL111" s="42"/>
      <c r="ILM111" s="42"/>
      <c r="ILN111" s="42"/>
      <c r="ILO111" s="42"/>
      <c r="ILP111" s="42"/>
      <c r="ILQ111" s="42"/>
      <c r="ILR111" s="42"/>
      <c r="ILS111" s="42"/>
      <c r="ILT111" s="42"/>
      <c r="ILU111" s="42"/>
      <c r="ILV111" s="42"/>
      <c r="ILW111" s="42"/>
      <c r="ILX111" s="42"/>
      <c r="ILY111" s="42"/>
      <c r="ILZ111" s="42"/>
      <c r="IMA111" s="42"/>
      <c r="IMB111" s="42"/>
      <c r="IMC111" s="42"/>
      <c r="IMD111" s="42"/>
      <c r="IME111" s="42"/>
      <c r="IMF111" s="42"/>
      <c r="IMG111" s="42"/>
      <c r="IMH111" s="42"/>
      <c r="IMI111" s="42"/>
      <c r="IMJ111" s="42"/>
      <c r="IMK111" s="42"/>
      <c r="IML111" s="42"/>
      <c r="IMM111" s="42"/>
      <c r="IMN111" s="42"/>
      <c r="IMO111" s="42"/>
      <c r="IMP111" s="42"/>
      <c r="IMQ111" s="42"/>
      <c r="IMR111" s="42"/>
      <c r="IMS111" s="42"/>
      <c r="IMT111" s="42"/>
      <c r="IMU111" s="42"/>
      <c r="IMV111" s="42"/>
      <c r="IMW111" s="42"/>
      <c r="IMX111" s="42"/>
      <c r="IMY111" s="42"/>
      <c r="IMZ111" s="42"/>
      <c r="INA111" s="42"/>
      <c r="INB111" s="42"/>
      <c r="INC111" s="42"/>
      <c r="IND111" s="42"/>
      <c r="INE111" s="42"/>
      <c r="INF111" s="42"/>
      <c r="ING111" s="42"/>
      <c r="INH111" s="42"/>
      <c r="INI111" s="42"/>
      <c r="INJ111" s="42"/>
      <c r="INK111" s="42"/>
      <c r="INL111" s="42"/>
      <c r="INM111" s="42"/>
      <c r="INN111" s="42"/>
      <c r="INO111" s="42"/>
      <c r="INP111" s="42"/>
      <c r="INQ111" s="42"/>
      <c r="INR111" s="42"/>
      <c r="INS111" s="42"/>
      <c r="INT111" s="42"/>
      <c r="INU111" s="42"/>
      <c r="INV111" s="42"/>
      <c r="INW111" s="42"/>
      <c r="INX111" s="42"/>
      <c r="INY111" s="42"/>
      <c r="INZ111" s="42"/>
      <c r="IOA111" s="42"/>
      <c r="IOB111" s="42"/>
      <c r="IOC111" s="42"/>
      <c r="IOD111" s="42"/>
      <c r="IOE111" s="42"/>
      <c r="IOF111" s="42"/>
      <c r="IOG111" s="42"/>
      <c r="IOH111" s="42"/>
      <c r="IOI111" s="42"/>
      <c r="IOJ111" s="42"/>
      <c r="IOK111" s="42"/>
      <c r="IOL111" s="42"/>
      <c r="IOM111" s="42"/>
      <c r="ION111" s="42"/>
      <c r="IOO111" s="42"/>
      <c r="IOP111" s="42"/>
      <c r="IOQ111" s="42"/>
      <c r="IOR111" s="42"/>
      <c r="IOS111" s="42"/>
      <c r="IOT111" s="42"/>
      <c r="IOU111" s="42"/>
      <c r="IOV111" s="42"/>
      <c r="IOW111" s="42"/>
      <c r="IOX111" s="42"/>
      <c r="IOY111" s="42"/>
      <c r="IOZ111" s="42"/>
      <c r="IPA111" s="42"/>
      <c r="IPB111" s="42"/>
      <c r="IPC111" s="42"/>
      <c r="IPD111" s="42"/>
      <c r="IPE111" s="42"/>
      <c r="IPF111" s="42"/>
      <c r="IPG111" s="42"/>
      <c r="IPH111" s="42"/>
      <c r="IPI111" s="42"/>
      <c r="IPJ111" s="42"/>
      <c r="IPK111" s="42"/>
      <c r="IPL111" s="42"/>
      <c r="IPM111" s="42"/>
      <c r="IPN111" s="42"/>
      <c r="IPO111" s="42"/>
      <c r="IPP111" s="42"/>
      <c r="IPQ111" s="42"/>
      <c r="IPR111" s="42"/>
      <c r="IPS111" s="42"/>
      <c r="IPT111" s="42"/>
      <c r="IPU111" s="42"/>
      <c r="IPV111" s="42"/>
      <c r="IPW111" s="42"/>
      <c r="IPX111" s="42"/>
      <c r="IPY111" s="42"/>
      <c r="IPZ111" s="42"/>
      <c r="IQA111" s="42"/>
      <c r="IQB111" s="42"/>
      <c r="IQC111" s="42"/>
      <c r="IQD111" s="42"/>
      <c r="IQE111" s="42"/>
      <c r="IQF111" s="42"/>
      <c r="IQG111" s="42"/>
      <c r="IQH111" s="42"/>
      <c r="IQI111" s="42"/>
      <c r="IQJ111" s="42"/>
      <c r="IQK111" s="42"/>
      <c r="IQL111" s="42"/>
      <c r="IQM111" s="42"/>
      <c r="IQN111" s="42"/>
      <c r="IQO111" s="42"/>
      <c r="IQP111" s="42"/>
      <c r="IQQ111" s="42"/>
      <c r="IQR111" s="42"/>
      <c r="IQS111" s="42"/>
      <c r="IQT111" s="42"/>
      <c r="IQU111" s="42"/>
      <c r="IQV111" s="42"/>
      <c r="IQW111" s="42"/>
      <c r="IQX111" s="42"/>
      <c r="IQY111" s="42"/>
      <c r="IQZ111" s="42"/>
      <c r="IRA111" s="42"/>
      <c r="IRB111" s="42"/>
      <c r="IRC111" s="42"/>
      <c r="IRD111" s="42"/>
      <c r="IRE111" s="42"/>
      <c r="IRF111" s="42"/>
      <c r="IRG111" s="42"/>
      <c r="IRH111" s="42"/>
      <c r="IRI111" s="42"/>
      <c r="IRJ111" s="42"/>
      <c r="IRK111" s="42"/>
      <c r="IRL111" s="42"/>
      <c r="IRM111" s="42"/>
      <c r="IRN111" s="42"/>
      <c r="IRO111" s="42"/>
      <c r="IRP111" s="42"/>
      <c r="IRQ111" s="42"/>
      <c r="IRR111" s="42"/>
      <c r="IRS111" s="42"/>
      <c r="IRT111" s="42"/>
      <c r="IRU111" s="42"/>
      <c r="IRV111" s="42"/>
      <c r="IRW111" s="42"/>
      <c r="IRX111" s="42"/>
      <c r="IRY111" s="42"/>
      <c r="IRZ111" s="42"/>
      <c r="ISA111" s="42"/>
      <c r="ISB111" s="42"/>
      <c r="ISC111" s="42"/>
      <c r="ISD111" s="42"/>
      <c r="ISE111" s="42"/>
      <c r="ISF111" s="42"/>
      <c r="ISG111" s="42"/>
      <c r="ISH111" s="42"/>
      <c r="ISI111" s="42"/>
      <c r="ISJ111" s="42"/>
      <c r="ISK111" s="42"/>
      <c r="ISL111" s="42"/>
      <c r="ISM111" s="42"/>
      <c r="ISN111" s="42"/>
      <c r="ISO111" s="42"/>
      <c r="ISP111" s="42"/>
      <c r="ISQ111" s="42"/>
      <c r="ISR111" s="42"/>
      <c r="ISS111" s="42"/>
      <c r="IST111" s="42"/>
      <c r="ISU111" s="42"/>
      <c r="ISV111" s="42"/>
      <c r="ISW111" s="42"/>
      <c r="ISX111" s="42"/>
      <c r="ISY111" s="42"/>
      <c r="ISZ111" s="42"/>
      <c r="ITA111" s="42"/>
      <c r="ITB111" s="42"/>
      <c r="ITC111" s="42"/>
      <c r="ITD111" s="42"/>
      <c r="ITE111" s="42"/>
      <c r="ITF111" s="42"/>
      <c r="ITG111" s="42"/>
      <c r="ITH111" s="42"/>
      <c r="ITI111" s="42"/>
      <c r="ITJ111" s="42"/>
      <c r="ITK111" s="42"/>
      <c r="ITL111" s="42"/>
      <c r="ITM111" s="42"/>
      <c r="ITN111" s="42"/>
      <c r="ITO111" s="42"/>
      <c r="ITP111" s="42"/>
      <c r="ITQ111" s="42"/>
      <c r="ITR111" s="42"/>
      <c r="ITS111" s="42"/>
      <c r="ITT111" s="42"/>
      <c r="ITU111" s="42"/>
      <c r="ITV111" s="42"/>
      <c r="ITW111" s="42"/>
      <c r="ITX111" s="42"/>
      <c r="ITY111" s="42"/>
      <c r="ITZ111" s="42"/>
      <c r="IUA111" s="42"/>
      <c r="IUB111" s="42"/>
      <c r="IUC111" s="42"/>
      <c r="IUD111" s="42"/>
      <c r="IUE111" s="42"/>
      <c r="IUF111" s="42"/>
      <c r="IUG111" s="42"/>
      <c r="IUH111" s="42"/>
      <c r="IUI111" s="42"/>
      <c r="IUJ111" s="42"/>
      <c r="IUK111" s="42"/>
      <c r="IUL111" s="42"/>
      <c r="IUM111" s="42"/>
      <c r="IUN111" s="42"/>
      <c r="IUO111" s="42"/>
      <c r="IUP111" s="42"/>
      <c r="IUQ111" s="42"/>
      <c r="IUR111" s="42"/>
      <c r="IUS111" s="42"/>
      <c r="IUT111" s="42"/>
      <c r="IUU111" s="42"/>
      <c r="IUV111" s="42"/>
      <c r="IUW111" s="42"/>
      <c r="IUX111" s="42"/>
      <c r="IUY111" s="42"/>
      <c r="IUZ111" s="42"/>
      <c r="IVA111" s="42"/>
      <c r="IVB111" s="42"/>
      <c r="IVC111" s="42"/>
      <c r="IVD111" s="42"/>
      <c r="IVE111" s="42"/>
      <c r="IVF111" s="42"/>
      <c r="IVG111" s="42"/>
      <c r="IVH111" s="42"/>
      <c r="IVI111" s="42"/>
      <c r="IVJ111" s="42"/>
      <c r="IVK111" s="42"/>
      <c r="IVL111" s="42"/>
      <c r="IVM111" s="42"/>
      <c r="IVN111" s="42"/>
      <c r="IVO111" s="42"/>
      <c r="IVP111" s="42"/>
      <c r="IVQ111" s="42"/>
      <c r="IVR111" s="42"/>
      <c r="IVS111" s="42"/>
      <c r="IVT111" s="42"/>
      <c r="IVU111" s="42"/>
      <c r="IVV111" s="42"/>
      <c r="IVW111" s="42"/>
      <c r="IVX111" s="42"/>
      <c r="IVY111" s="42"/>
      <c r="IVZ111" s="42"/>
      <c r="IWA111" s="42"/>
      <c r="IWB111" s="42"/>
      <c r="IWC111" s="42"/>
      <c r="IWD111" s="42"/>
      <c r="IWE111" s="42"/>
      <c r="IWF111" s="42"/>
      <c r="IWG111" s="42"/>
      <c r="IWH111" s="42"/>
      <c r="IWI111" s="42"/>
      <c r="IWJ111" s="42"/>
      <c r="IWK111" s="42"/>
      <c r="IWL111" s="42"/>
      <c r="IWM111" s="42"/>
      <c r="IWN111" s="42"/>
      <c r="IWO111" s="42"/>
      <c r="IWP111" s="42"/>
      <c r="IWQ111" s="42"/>
      <c r="IWR111" s="42"/>
      <c r="IWS111" s="42"/>
      <c r="IWT111" s="42"/>
      <c r="IWU111" s="42"/>
      <c r="IWV111" s="42"/>
      <c r="IWW111" s="42"/>
      <c r="IWX111" s="42"/>
      <c r="IWY111" s="42"/>
      <c r="IWZ111" s="42"/>
      <c r="IXA111" s="42"/>
      <c r="IXB111" s="42"/>
      <c r="IXC111" s="42"/>
      <c r="IXD111" s="42"/>
      <c r="IXE111" s="42"/>
      <c r="IXF111" s="42"/>
      <c r="IXG111" s="42"/>
      <c r="IXH111" s="42"/>
      <c r="IXI111" s="42"/>
      <c r="IXJ111" s="42"/>
      <c r="IXK111" s="42"/>
      <c r="IXL111" s="42"/>
      <c r="IXM111" s="42"/>
      <c r="IXN111" s="42"/>
      <c r="IXO111" s="42"/>
      <c r="IXP111" s="42"/>
      <c r="IXQ111" s="42"/>
      <c r="IXR111" s="42"/>
      <c r="IXS111" s="42"/>
      <c r="IXT111" s="42"/>
      <c r="IXU111" s="42"/>
      <c r="IXV111" s="42"/>
      <c r="IXW111" s="42"/>
      <c r="IXX111" s="42"/>
      <c r="IXY111" s="42"/>
      <c r="IXZ111" s="42"/>
      <c r="IYA111" s="42"/>
      <c r="IYB111" s="42"/>
      <c r="IYC111" s="42"/>
      <c r="IYD111" s="42"/>
      <c r="IYE111" s="42"/>
      <c r="IYF111" s="42"/>
      <c r="IYG111" s="42"/>
      <c r="IYH111" s="42"/>
      <c r="IYI111" s="42"/>
      <c r="IYJ111" s="42"/>
      <c r="IYK111" s="42"/>
      <c r="IYL111" s="42"/>
      <c r="IYM111" s="42"/>
      <c r="IYN111" s="42"/>
      <c r="IYO111" s="42"/>
      <c r="IYP111" s="42"/>
      <c r="IYQ111" s="42"/>
      <c r="IYR111" s="42"/>
      <c r="IYS111" s="42"/>
      <c r="IYT111" s="42"/>
      <c r="IYU111" s="42"/>
      <c r="IYV111" s="42"/>
      <c r="IYW111" s="42"/>
      <c r="IYX111" s="42"/>
      <c r="IYY111" s="42"/>
      <c r="IYZ111" s="42"/>
      <c r="IZA111" s="42"/>
      <c r="IZB111" s="42"/>
      <c r="IZC111" s="42"/>
      <c r="IZD111" s="42"/>
      <c r="IZE111" s="42"/>
      <c r="IZF111" s="42"/>
      <c r="IZG111" s="42"/>
      <c r="IZH111" s="42"/>
      <c r="IZI111" s="42"/>
      <c r="IZJ111" s="42"/>
      <c r="IZK111" s="42"/>
      <c r="IZL111" s="42"/>
      <c r="IZM111" s="42"/>
      <c r="IZN111" s="42"/>
      <c r="IZO111" s="42"/>
      <c r="IZP111" s="42"/>
      <c r="IZQ111" s="42"/>
      <c r="IZR111" s="42"/>
      <c r="IZS111" s="42"/>
      <c r="IZT111" s="42"/>
      <c r="IZU111" s="42"/>
      <c r="IZV111" s="42"/>
      <c r="IZW111" s="42"/>
      <c r="IZX111" s="42"/>
      <c r="IZY111" s="42"/>
      <c r="IZZ111" s="42"/>
      <c r="JAA111" s="42"/>
      <c r="JAB111" s="42"/>
      <c r="JAC111" s="42"/>
      <c r="JAD111" s="42"/>
      <c r="JAE111" s="42"/>
      <c r="JAF111" s="42"/>
      <c r="JAG111" s="42"/>
      <c r="JAH111" s="42"/>
      <c r="JAI111" s="42"/>
      <c r="JAJ111" s="42"/>
      <c r="JAK111" s="42"/>
      <c r="JAL111" s="42"/>
      <c r="JAM111" s="42"/>
      <c r="JAN111" s="42"/>
      <c r="JAO111" s="42"/>
      <c r="JAP111" s="42"/>
      <c r="JAQ111" s="42"/>
      <c r="JAR111" s="42"/>
      <c r="JAS111" s="42"/>
      <c r="JAT111" s="42"/>
      <c r="JAU111" s="42"/>
      <c r="JAV111" s="42"/>
      <c r="JAW111" s="42"/>
      <c r="JAX111" s="42"/>
      <c r="JAY111" s="42"/>
      <c r="JAZ111" s="42"/>
      <c r="JBA111" s="42"/>
      <c r="JBB111" s="42"/>
      <c r="JBC111" s="42"/>
      <c r="JBD111" s="42"/>
      <c r="JBE111" s="42"/>
      <c r="JBF111" s="42"/>
      <c r="JBG111" s="42"/>
      <c r="JBH111" s="42"/>
      <c r="JBI111" s="42"/>
      <c r="JBJ111" s="42"/>
      <c r="JBK111" s="42"/>
      <c r="JBL111" s="42"/>
      <c r="JBM111" s="42"/>
      <c r="JBN111" s="42"/>
      <c r="JBO111" s="42"/>
      <c r="JBP111" s="42"/>
      <c r="JBQ111" s="42"/>
      <c r="JBR111" s="42"/>
      <c r="JBS111" s="42"/>
      <c r="JBT111" s="42"/>
      <c r="JBU111" s="42"/>
      <c r="JBV111" s="42"/>
      <c r="JBW111" s="42"/>
      <c r="JBX111" s="42"/>
      <c r="JBY111" s="42"/>
      <c r="JBZ111" s="42"/>
      <c r="JCA111" s="42"/>
      <c r="JCB111" s="42"/>
      <c r="JCC111" s="42"/>
      <c r="JCD111" s="42"/>
      <c r="JCE111" s="42"/>
      <c r="JCF111" s="42"/>
      <c r="JCG111" s="42"/>
      <c r="JCH111" s="42"/>
      <c r="JCI111" s="42"/>
      <c r="JCJ111" s="42"/>
      <c r="JCK111" s="42"/>
      <c r="JCL111" s="42"/>
      <c r="JCM111" s="42"/>
      <c r="JCN111" s="42"/>
      <c r="JCO111" s="42"/>
      <c r="JCP111" s="42"/>
      <c r="JCQ111" s="42"/>
      <c r="JCR111" s="42"/>
      <c r="JCS111" s="42"/>
      <c r="JCT111" s="42"/>
      <c r="JCU111" s="42"/>
      <c r="JCV111" s="42"/>
      <c r="JCW111" s="42"/>
      <c r="JCX111" s="42"/>
      <c r="JCY111" s="42"/>
      <c r="JCZ111" s="42"/>
      <c r="JDA111" s="42"/>
      <c r="JDB111" s="42"/>
      <c r="JDC111" s="42"/>
      <c r="JDD111" s="42"/>
      <c r="JDE111" s="42"/>
      <c r="JDF111" s="42"/>
      <c r="JDG111" s="42"/>
      <c r="JDH111" s="42"/>
      <c r="JDI111" s="42"/>
      <c r="JDJ111" s="42"/>
      <c r="JDK111" s="42"/>
      <c r="JDL111" s="42"/>
      <c r="JDM111" s="42"/>
      <c r="JDN111" s="42"/>
      <c r="JDO111" s="42"/>
      <c r="JDP111" s="42"/>
      <c r="JDQ111" s="42"/>
      <c r="JDR111" s="42"/>
      <c r="JDS111" s="42"/>
      <c r="JDT111" s="42"/>
      <c r="JDU111" s="42"/>
      <c r="JDV111" s="42"/>
      <c r="JDW111" s="42"/>
      <c r="JDX111" s="42"/>
      <c r="JDY111" s="42"/>
      <c r="JDZ111" s="42"/>
      <c r="JEA111" s="42"/>
      <c r="JEB111" s="42"/>
      <c r="JEC111" s="42"/>
      <c r="JED111" s="42"/>
      <c r="JEE111" s="42"/>
      <c r="JEF111" s="42"/>
      <c r="JEG111" s="42"/>
      <c r="JEH111" s="42"/>
      <c r="JEI111" s="42"/>
      <c r="JEJ111" s="42"/>
      <c r="JEK111" s="42"/>
      <c r="JEL111" s="42"/>
      <c r="JEM111" s="42"/>
      <c r="JEN111" s="42"/>
      <c r="JEO111" s="42"/>
      <c r="JEP111" s="42"/>
      <c r="JEQ111" s="42"/>
      <c r="JER111" s="42"/>
      <c r="JES111" s="42"/>
      <c r="JET111" s="42"/>
      <c r="JEU111" s="42"/>
      <c r="JEV111" s="42"/>
      <c r="JEW111" s="42"/>
      <c r="JEX111" s="42"/>
      <c r="JEY111" s="42"/>
      <c r="JEZ111" s="42"/>
      <c r="JFA111" s="42"/>
      <c r="JFB111" s="42"/>
      <c r="JFC111" s="42"/>
      <c r="JFD111" s="42"/>
      <c r="JFE111" s="42"/>
      <c r="JFF111" s="42"/>
      <c r="JFG111" s="42"/>
      <c r="JFH111" s="42"/>
      <c r="JFI111" s="42"/>
      <c r="JFJ111" s="42"/>
      <c r="JFK111" s="42"/>
      <c r="JFL111" s="42"/>
      <c r="JFM111" s="42"/>
      <c r="JFN111" s="42"/>
      <c r="JFO111" s="42"/>
      <c r="JFP111" s="42"/>
      <c r="JFQ111" s="42"/>
      <c r="JFR111" s="42"/>
      <c r="JFS111" s="42"/>
      <c r="JFT111" s="42"/>
      <c r="JFU111" s="42"/>
      <c r="JFV111" s="42"/>
      <c r="JFW111" s="42"/>
      <c r="JFX111" s="42"/>
      <c r="JFY111" s="42"/>
      <c r="JFZ111" s="42"/>
      <c r="JGA111" s="42"/>
      <c r="JGB111" s="42"/>
      <c r="JGC111" s="42"/>
      <c r="JGD111" s="42"/>
      <c r="JGE111" s="42"/>
      <c r="JGF111" s="42"/>
      <c r="JGG111" s="42"/>
      <c r="JGH111" s="42"/>
      <c r="JGI111" s="42"/>
      <c r="JGJ111" s="42"/>
      <c r="JGK111" s="42"/>
      <c r="JGL111" s="42"/>
      <c r="JGM111" s="42"/>
      <c r="JGN111" s="42"/>
      <c r="JGO111" s="42"/>
      <c r="JGP111" s="42"/>
      <c r="JGQ111" s="42"/>
      <c r="JGR111" s="42"/>
      <c r="JGS111" s="42"/>
      <c r="JGT111" s="42"/>
      <c r="JGU111" s="42"/>
      <c r="JGV111" s="42"/>
      <c r="JGW111" s="42"/>
      <c r="JGX111" s="42"/>
      <c r="JGY111" s="42"/>
      <c r="JGZ111" s="42"/>
      <c r="JHA111" s="42"/>
      <c r="JHB111" s="42"/>
      <c r="JHC111" s="42"/>
      <c r="JHD111" s="42"/>
      <c r="JHE111" s="42"/>
      <c r="JHF111" s="42"/>
      <c r="JHG111" s="42"/>
      <c r="JHH111" s="42"/>
      <c r="JHI111" s="42"/>
      <c r="JHJ111" s="42"/>
      <c r="JHK111" s="42"/>
      <c r="JHL111" s="42"/>
      <c r="JHM111" s="42"/>
      <c r="JHN111" s="42"/>
      <c r="JHO111" s="42"/>
      <c r="JHP111" s="42"/>
      <c r="JHQ111" s="42"/>
      <c r="JHR111" s="42"/>
      <c r="JHS111" s="42"/>
      <c r="JHT111" s="42"/>
      <c r="JHU111" s="42"/>
      <c r="JHV111" s="42"/>
      <c r="JHW111" s="42"/>
      <c r="JHX111" s="42"/>
      <c r="JHY111" s="42"/>
      <c r="JHZ111" s="42"/>
      <c r="JIA111" s="42"/>
      <c r="JIB111" s="42"/>
      <c r="JIC111" s="42"/>
      <c r="JID111" s="42"/>
      <c r="JIE111" s="42"/>
      <c r="JIF111" s="42"/>
      <c r="JIG111" s="42"/>
      <c r="JIH111" s="42"/>
      <c r="JII111" s="42"/>
      <c r="JIJ111" s="42"/>
      <c r="JIK111" s="42"/>
      <c r="JIL111" s="42"/>
      <c r="JIM111" s="42"/>
      <c r="JIN111" s="42"/>
      <c r="JIO111" s="42"/>
      <c r="JIP111" s="42"/>
      <c r="JIQ111" s="42"/>
      <c r="JIR111" s="42"/>
      <c r="JIS111" s="42"/>
      <c r="JIT111" s="42"/>
      <c r="JIU111" s="42"/>
      <c r="JIV111" s="42"/>
      <c r="JIW111" s="42"/>
      <c r="JIX111" s="42"/>
      <c r="JIY111" s="42"/>
      <c r="JIZ111" s="42"/>
      <c r="JJA111" s="42"/>
      <c r="JJB111" s="42"/>
      <c r="JJC111" s="42"/>
      <c r="JJD111" s="42"/>
      <c r="JJE111" s="42"/>
      <c r="JJF111" s="42"/>
      <c r="JJG111" s="42"/>
      <c r="JJH111" s="42"/>
      <c r="JJI111" s="42"/>
      <c r="JJJ111" s="42"/>
      <c r="JJK111" s="42"/>
      <c r="JJL111" s="42"/>
      <c r="JJM111" s="42"/>
      <c r="JJN111" s="42"/>
      <c r="JJO111" s="42"/>
      <c r="JJP111" s="42"/>
      <c r="JJQ111" s="42"/>
      <c r="JJR111" s="42"/>
      <c r="JJS111" s="42"/>
      <c r="JJT111" s="42"/>
      <c r="JJU111" s="42"/>
      <c r="JJV111" s="42"/>
      <c r="JJW111" s="42"/>
      <c r="JJX111" s="42"/>
      <c r="JJY111" s="42"/>
      <c r="JJZ111" s="42"/>
      <c r="JKA111" s="42"/>
      <c r="JKB111" s="42"/>
      <c r="JKC111" s="42"/>
      <c r="JKD111" s="42"/>
      <c r="JKE111" s="42"/>
      <c r="JKF111" s="42"/>
      <c r="JKG111" s="42"/>
      <c r="JKH111" s="42"/>
      <c r="JKI111" s="42"/>
      <c r="JKJ111" s="42"/>
      <c r="JKK111" s="42"/>
      <c r="JKL111" s="42"/>
      <c r="JKM111" s="42"/>
      <c r="JKN111" s="42"/>
      <c r="JKO111" s="42"/>
      <c r="JKP111" s="42"/>
      <c r="JKQ111" s="42"/>
      <c r="JKR111" s="42"/>
      <c r="JKS111" s="42"/>
      <c r="JKT111" s="42"/>
      <c r="JKU111" s="42"/>
      <c r="JKV111" s="42"/>
      <c r="JKW111" s="42"/>
      <c r="JKX111" s="42"/>
      <c r="JKY111" s="42"/>
      <c r="JKZ111" s="42"/>
      <c r="JLA111" s="42"/>
      <c r="JLB111" s="42"/>
      <c r="JLC111" s="42"/>
      <c r="JLD111" s="42"/>
      <c r="JLE111" s="42"/>
      <c r="JLF111" s="42"/>
      <c r="JLG111" s="42"/>
      <c r="JLH111" s="42"/>
      <c r="JLI111" s="42"/>
      <c r="JLJ111" s="42"/>
      <c r="JLK111" s="42"/>
      <c r="JLL111" s="42"/>
      <c r="JLM111" s="42"/>
      <c r="JLN111" s="42"/>
      <c r="JLO111" s="42"/>
      <c r="JLP111" s="42"/>
      <c r="JLQ111" s="42"/>
      <c r="JLR111" s="42"/>
      <c r="JLS111" s="42"/>
      <c r="JLT111" s="42"/>
      <c r="JLU111" s="42"/>
      <c r="JLV111" s="42"/>
      <c r="JLW111" s="42"/>
      <c r="JLX111" s="42"/>
      <c r="JLY111" s="42"/>
      <c r="JLZ111" s="42"/>
      <c r="JMA111" s="42"/>
      <c r="JMB111" s="42"/>
      <c r="JMC111" s="42"/>
      <c r="JMD111" s="42"/>
      <c r="JME111" s="42"/>
      <c r="JMF111" s="42"/>
      <c r="JMG111" s="42"/>
      <c r="JMH111" s="42"/>
      <c r="JMI111" s="42"/>
      <c r="JMJ111" s="42"/>
      <c r="JMK111" s="42"/>
      <c r="JML111" s="42"/>
      <c r="JMM111" s="42"/>
      <c r="JMN111" s="42"/>
      <c r="JMO111" s="42"/>
      <c r="JMP111" s="42"/>
      <c r="JMQ111" s="42"/>
      <c r="JMR111" s="42"/>
      <c r="JMS111" s="42"/>
      <c r="JMT111" s="42"/>
      <c r="JMU111" s="42"/>
      <c r="JMV111" s="42"/>
      <c r="JMW111" s="42"/>
      <c r="JMX111" s="42"/>
      <c r="JMY111" s="42"/>
      <c r="JMZ111" s="42"/>
      <c r="JNA111" s="42"/>
      <c r="JNB111" s="42"/>
      <c r="JNC111" s="42"/>
      <c r="JND111" s="42"/>
      <c r="JNE111" s="42"/>
      <c r="JNF111" s="42"/>
      <c r="JNG111" s="42"/>
      <c r="JNH111" s="42"/>
      <c r="JNI111" s="42"/>
      <c r="JNJ111" s="42"/>
      <c r="JNK111" s="42"/>
      <c r="JNL111" s="42"/>
      <c r="JNM111" s="42"/>
      <c r="JNN111" s="42"/>
      <c r="JNO111" s="42"/>
      <c r="JNP111" s="42"/>
      <c r="JNQ111" s="42"/>
      <c r="JNR111" s="42"/>
      <c r="JNS111" s="42"/>
      <c r="JNT111" s="42"/>
      <c r="JNU111" s="42"/>
      <c r="JNV111" s="42"/>
      <c r="JNW111" s="42"/>
      <c r="JNX111" s="42"/>
      <c r="JNY111" s="42"/>
      <c r="JNZ111" s="42"/>
      <c r="JOA111" s="42"/>
      <c r="JOB111" s="42"/>
      <c r="JOC111" s="42"/>
      <c r="JOD111" s="42"/>
      <c r="JOE111" s="42"/>
      <c r="JOF111" s="42"/>
      <c r="JOG111" s="42"/>
      <c r="JOH111" s="42"/>
      <c r="JOI111" s="42"/>
      <c r="JOJ111" s="42"/>
      <c r="JOK111" s="42"/>
      <c r="JOL111" s="42"/>
      <c r="JOM111" s="42"/>
      <c r="JON111" s="42"/>
      <c r="JOO111" s="42"/>
      <c r="JOP111" s="42"/>
      <c r="JOQ111" s="42"/>
      <c r="JOR111" s="42"/>
      <c r="JOS111" s="42"/>
      <c r="JOT111" s="42"/>
      <c r="JOU111" s="42"/>
      <c r="JOV111" s="42"/>
      <c r="JOW111" s="42"/>
      <c r="JOX111" s="42"/>
      <c r="JOY111" s="42"/>
      <c r="JOZ111" s="42"/>
      <c r="JPA111" s="42"/>
      <c r="JPB111" s="42"/>
      <c r="JPC111" s="42"/>
      <c r="JPD111" s="42"/>
      <c r="JPE111" s="42"/>
      <c r="JPF111" s="42"/>
      <c r="JPG111" s="42"/>
      <c r="JPH111" s="42"/>
      <c r="JPI111" s="42"/>
      <c r="JPJ111" s="42"/>
      <c r="JPK111" s="42"/>
      <c r="JPL111" s="42"/>
      <c r="JPM111" s="42"/>
      <c r="JPN111" s="42"/>
      <c r="JPO111" s="42"/>
      <c r="JPP111" s="42"/>
      <c r="JPQ111" s="42"/>
      <c r="JPR111" s="42"/>
      <c r="JPS111" s="42"/>
      <c r="JPT111" s="42"/>
      <c r="JPU111" s="42"/>
      <c r="JPV111" s="42"/>
      <c r="JPW111" s="42"/>
      <c r="JPX111" s="42"/>
      <c r="JPY111" s="42"/>
      <c r="JPZ111" s="42"/>
      <c r="JQA111" s="42"/>
      <c r="JQB111" s="42"/>
      <c r="JQC111" s="42"/>
      <c r="JQD111" s="42"/>
      <c r="JQE111" s="42"/>
      <c r="JQF111" s="42"/>
      <c r="JQG111" s="42"/>
      <c r="JQH111" s="42"/>
      <c r="JQI111" s="42"/>
      <c r="JQJ111" s="42"/>
      <c r="JQK111" s="42"/>
      <c r="JQL111" s="42"/>
      <c r="JQM111" s="42"/>
      <c r="JQN111" s="42"/>
      <c r="JQO111" s="42"/>
      <c r="JQP111" s="42"/>
      <c r="JQQ111" s="42"/>
      <c r="JQR111" s="42"/>
      <c r="JQS111" s="42"/>
      <c r="JQT111" s="42"/>
      <c r="JQU111" s="42"/>
      <c r="JQV111" s="42"/>
      <c r="JQW111" s="42"/>
      <c r="JQX111" s="42"/>
      <c r="JQY111" s="42"/>
      <c r="JQZ111" s="42"/>
      <c r="JRA111" s="42"/>
      <c r="JRB111" s="42"/>
      <c r="JRC111" s="42"/>
      <c r="JRD111" s="42"/>
      <c r="JRE111" s="42"/>
      <c r="JRF111" s="42"/>
      <c r="JRG111" s="42"/>
      <c r="JRH111" s="42"/>
      <c r="JRI111" s="42"/>
      <c r="JRJ111" s="42"/>
      <c r="JRK111" s="42"/>
      <c r="JRL111" s="42"/>
      <c r="JRM111" s="42"/>
      <c r="JRN111" s="42"/>
      <c r="JRO111" s="42"/>
      <c r="JRP111" s="42"/>
      <c r="JRQ111" s="42"/>
      <c r="JRR111" s="42"/>
      <c r="JRS111" s="42"/>
      <c r="JRT111" s="42"/>
      <c r="JRU111" s="42"/>
      <c r="JRV111" s="42"/>
      <c r="JRW111" s="42"/>
      <c r="JRX111" s="42"/>
      <c r="JRY111" s="42"/>
      <c r="JRZ111" s="42"/>
      <c r="JSA111" s="42"/>
      <c r="JSB111" s="42"/>
      <c r="JSC111" s="42"/>
      <c r="JSD111" s="42"/>
      <c r="JSE111" s="42"/>
      <c r="JSF111" s="42"/>
      <c r="JSG111" s="42"/>
      <c r="JSH111" s="42"/>
      <c r="JSI111" s="42"/>
      <c r="JSJ111" s="42"/>
      <c r="JSK111" s="42"/>
      <c r="JSL111" s="42"/>
      <c r="JSM111" s="42"/>
      <c r="JSN111" s="42"/>
      <c r="JSO111" s="42"/>
      <c r="JSP111" s="42"/>
      <c r="JSQ111" s="42"/>
      <c r="JSR111" s="42"/>
      <c r="JSS111" s="42"/>
      <c r="JST111" s="42"/>
      <c r="JSU111" s="42"/>
      <c r="JSV111" s="42"/>
      <c r="JSW111" s="42"/>
      <c r="JSX111" s="42"/>
      <c r="JSY111" s="42"/>
      <c r="JSZ111" s="42"/>
      <c r="JTA111" s="42"/>
      <c r="JTB111" s="42"/>
      <c r="JTC111" s="42"/>
      <c r="JTD111" s="42"/>
      <c r="JTE111" s="42"/>
      <c r="JTF111" s="42"/>
      <c r="JTG111" s="42"/>
      <c r="JTH111" s="42"/>
      <c r="JTI111" s="42"/>
      <c r="JTJ111" s="42"/>
      <c r="JTK111" s="42"/>
      <c r="JTL111" s="42"/>
      <c r="JTM111" s="42"/>
      <c r="JTN111" s="42"/>
      <c r="JTO111" s="42"/>
      <c r="JTP111" s="42"/>
      <c r="JTQ111" s="42"/>
      <c r="JTR111" s="42"/>
      <c r="JTS111" s="42"/>
      <c r="JTT111" s="42"/>
      <c r="JTU111" s="42"/>
      <c r="JTV111" s="42"/>
      <c r="JTW111" s="42"/>
      <c r="JTX111" s="42"/>
      <c r="JTY111" s="42"/>
      <c r="JTZ111" s="42"/>
      <c r="JUA111" s="42"/>
      <c r="JUB111" s="42"/>
      <c r="JUC111" s="42"/>
      <c r="JUD111" s="42"/>
      <c r="JUE111" s="42"/>
      <c r="JUF111" s="42"/>
      <c r="JUG111" s="42"/>
      <c r="JUH111" s="42"/>
      <c r="JUI111" s="42"/>
      <c r="JUJ111" s="42"/>
      <c r="JUK111" s="42"/>
      <c r="JUL111" s="42"/>
      <c r="JUM111" s="42"/>
      <c r="JUN111" s="42"/>
      <c r="JUO111" s="42"/>
      <c r="JUP111" s="42"/>
      <c r="JUQ111" s="42"/>
      <c r="JUR111" s="42"/>
      <c r="JUS111" s="42"/>
      <c r="JUT111" s="42"/>
      <c r="JUU111" s="42"/>
      <c r="JUV111" s="42"/>
      <c r="JUW111" s="42"/>
      <c r="JUX111" s="42"/>
      <c r="JUY111" s="42"/>
      <c r="JUZ111" s="42"/>
      <c r="JVA111" s="42"/>
      <c r="JVB111" s="42"/>
      <c r="JVC111" s="42"/>
      <c r="JVD111" s="42"/>
      <c r="JVE111" s="42"/>
      <c r="JVF111" s="42"/>
      <c r="JVG111" s="42"/>
      <c r="JVH111" s="42"/>
      <c r="JVI111" s="42"/>
      <c r="JVJ111" s="42"/>
      <c r="JVK111" s="42"/>
      <c r="JVL111" s="42"/>
      <c r="JVM111" s="42"/>
      <c r="JVN111" s="42"/>
      <c r="JVO111" s="42"/>
      <c r="JVP111" s="42"/>
      <c r="JVQ111" s="42"/>
      <c r="JVR111" s="42"/>
      <c r="JVS111" s="42"/>
      <c r="JVT111" s="42"/>
      <c r="JVU111" s="42"/>
      <c r="JVV111" s="42"/>
      <c r="JVW111" s="42"/>
      <c r="JVX111" s="42"/>
      <c r="JVY111" s="42"/>
      <c r="JVZ111" s="42"/>
      <c r="JWA111" s="42"/>
      <c r="JWB111" s="42"/>
      <c r="JWC111" s="42"/>
      <c r="JWD111" s="42"/>
      <c r="JWE111" s="42"/>
      <c r="JWF111" s="42"/>
      <c r="JWG111" s="42"/>
      <c r="JWH111" s="42"/>
      <c r="JWI111" s="42"/>
      <c r="JWJ111" s="42"/>
      <c r="JWK111" s="42"/>
      <c r="JWL111" s="42"/>
      <c r="JWM111" s="42"/>
      <c r="JWN111" s="42"/>
      <c r="JWO111" s="42"/>
      <c r="JWP111" s="42"/>
      <c r="JWQ111" s="42"/>
      <c r="JWR111" s="42"/>
      <c r="JWS111" s="42"/>
      <c r="JWT111" s="42"/>
      <c r="JWU111" s="42"/>
      <c r="JWV111" s="42"/>
      <c r="JWW111" s="42"/>
      <c r="JWX111" s="42"/>
      <c r="JWY111" s="42"/>
      <c r="JWZ111" s="42"/>
      <c r="JXA111" s="42"/>
      <c r="JXB111" s="42"/>
      <c r="JXC111" s="42"/>
      <c r="JXD111" s="42"/>
      <c r="JXE111" s="42"/>
      <c r="JXF111" s="42"/>
      <c r="JXG111" s="42"/>
      <c r="JXH111" s="42"/>
      <c r="JXI111" s="42"/>
      <c r="JXJ111" s="42"/>
      <c r="JXK111" s="42"/>
      <c r="JXL111" s="42"/>
      <c r="JXM111" s="42"/>
      <c r="JXN111" s="42"/>
      <c r="JXO111" s="42"/>
      <c r="JXP111" s="42"/>
      <c r="JXQ111" s="42"/>
      <c r="JXR111" s="42"/>
      <c r="JXS111" s="42"/>
      <c r="JXT111" s="42"/>
      <c r="JXU111" s="42"/>
      <c r="JXV111" s="42"/>
      <c r="JXW111" s="42"/>
      <c r="JXX111" s="42"/>
      <c r="JXY111" s="42"/>
      <c r="JXZ111" s="42"/>
      <c r="JYA111" s="42"/>
      <c r="JYB111" s="42"/>
      <c r="JYC111" s="42"/>
      <c r="JYD111" s="42"/>
      <c r="JYE111" s="42"/>
      <c r="JYF111" s="42"/>
      <c r="JYG111" s="42"/>
      <c r="JYH111" s="42"/>
      <c r="JYI111" s="42"/>
      <c r="JYJ111" s="42"/>
      <c r="JYK111" s="42"/>
      <c r="JYL111" s="42"/>
      <c r="JYM111" s="42"/>
      <c r="JYN111" s="42"/>
      <c r="JYO111" s="42"/>
      <c r="JYP111" s="42"/>
      <c r="JYQ111" s="42"/>
      <c r="JYR111" s="42"/>
      <c r="JYS111" s="42"/>
      <c r="JYT111" s="42"/>
      <c r="JYU111" s="42"/>
      <c r="JYV111" s="42"/>
      <c r="JYW111" s="42"/>
      <c r="JYX111" s="42"/>
      <c r="JYY111" s="42"/>
      <c r="JYZ111" s="42"/>
      <c r="JZA111" s="42"/>
      <c r="JZB111" s="42"/>
      <c r="JZC111" s="42"/>
      <c r="JZD111" s="42"/>
      <c r="JZE111" s="42"/>
      <c r="JZF111" s="42"/>
      <c r="JZG111" s="42"/>
      <c r="JZH111" s="42"/>
      <c r="JZI111" s="42"/>
      <c r="JZJ111" s="42"/>
      <c r="JZK111" s="42"/>
      <c r="JZL111" s="42"/>
      <c r="JZM111" s="42"/>
      <c r="JZN111" s="42"/>
      <c r="JZO111" s="42"/>
      <c r="JZP111" s="42"/>
      <c r="JZQ111" s="42"/>
      <c r="JZR111" s="42"/>
      <c r="JZS111" s="42"/>
      <c r="JZT111" s="42"/>
      <c r="JZU111" s="42"/>
      <c r="JZV111" s="42"/>
      <c r="JZW111" s="42"/>
      <c r="JZX111" s="42"/>
      <c r="JZY111" s="42"/>
      <c r="JZZ111" s="42"/>
      <c r="KAA111" s="42"/>
      <c r="KAB111" s="42"/>
      <c r="KAC111" s="42"/>
      <c r="KAD111" s="42"/>
      <c r="KAE111" s="42"/>
      <c r="KAF111" s="42"/>
      <c r="KAG111" s="42"/>
      <c r="KAH111" s="42"/>
      <c r="KAI111" s="42"/>
      <c r="KAJ111" s="42"/>
      <c r="KAK111" s="42"/>
      <c r="KAL111" s="42"/>
      <c r="KAM111" s="42"/>
      <c r="KAN111" s="42"/>
      <c r="KAO111" s="42"/>
      <c r="KAP111" s="42"/>
      <c r="KAQ111" s="42"/>
      <c r="KAR111" s="42"/>
      <c r="KAS111" s="42"/>
      <c r="KAT111" s="42"/>
      <c r="KAU111" s="42"/>
      <c r="KAV111" s="42"/>
      <c r="KAW111" s="42"/>
      <c r="KAX111" s="42"/>
      <c r="KAY111" s="42"/>
      <c r="KAZ111" s="42"/>
      <c r="KBA111" s="42"/>
      <c r="KBB111" s="42"/>
      <c r="KBC111" s="42"/>
      <c r="KBD111" s="42"/>
      <c r="KBE111" s="42"/>
      <c r="KBF111" s="42"/>
      <c r="KBG111" s="42"/>
      <c r="KBH111" s="42"/>
      <c r="KBI111" s="42"/>
      <c r="KBJ111" s="42"/>
      <c r="KBK111" s="42"/>
      <c r="KBL111" s="42"/>
      <c r="KBM111" s="42"/>
      <c r="KBN111" s="42"/>
      <c r="KBO111" s="42"/>
      <c r="KBP111" s="42"/>
      <c r="KBQ111" s="42"/>
      <c r="KBR111" s="42"/>
      <c r="KBS111" s="42"/>
      <c r="KBT111" s="42"/>
      <c r="KBU111" s="42"/>
      <c r="KBV111" s="42"/>
      <c r="KBW111" s="42"/>
      <c r="KBX111" s="42"/>
      <c r="KBY111" s="42"/>
      <c r="KBZ111" s="42"/>
      <c r="KCA111" s="42"/>
      <c r="KCB111" s="42"/>
      <c r="KCC111" s="42"/>
      <c r="KCD111" s="42"/>
      <c r="KCE111" s="42"/>
      <c r="KCF111" s="42"/>
      <c r="KCG111" s="42"/>
      <c r="KCH111" s="42"/>
      <c r="KCI111" s="42"/>
      <c r="KCJ111" s="42"/>
      <c r="KCK111" s="42"/>
      <c r="KCL111" s="42"/>
      <c r="KCM111" s="42"/>
      <c r="KCN111" s="42"/>
      <c r="KCO111" s="42"/>
      <c r="KCP111" s="42"/>
      <c r="KCQ111" s="42"/>
      <c r="KCR111" s="42"/>
      <c r="KCS111" s="42"/>
      <c r="KCT111" s="42"/>
      <c r="KCU111" s="42"/>
      <c r="KCV111" s="42"/>
      <c r="KCW111" s="42"/>
      <c r="KCX111" s="42"/>
      <c r="KCY111" s="42"/>
      <c r="KCZ111" s="42"/>
      <c r="KDA111" s="42"/>
      <c r="KDB111" s="42"/>
      <c r="KDC111" s="42"/>
      <c r="KDD111" s="42"/>
      <c r="KDE111" s="42"/>
      <c r="KDF111" s="42"/>
      <c r="KDG111" s="42"/>
      <c r="KDH111" s="42"/>
      <c r="KDI111" s="42"/>
      <c r="KDJ111" s="42"/>
      <c r="KDK111" s="42"/>
      <c r="KDL111" s="42"/>
      <c r="KDM111" s="42"/>
      <c r="KDN111" s="42"/>
      <c r="KDO111" s="42"/>
      <c r="KDP111" s="42"/>
      <c r="KDQ111" s="42"/>
      <c r="KDR111" s="42"/>
      <c r="KDS111" s="42"/>
      <c r="KDT111" s="42"/>
      <c r="KDU111" s="42"/>
      <c r="KDV111" s="42"/>
      <c r="KDW111" s="42"/>
      <c r="KDX111" s="42"/>
      <c r="KDY111" s="42"/>
      <c r="KDZ111" s="42"/>
      <c r="KEA111" s="42"/>
      <c r="KEB111" s="42"/>
      <c r="KEC111" s="42"/>
      <c r="KED111" s="42"/>
      <c r="KEE111" s="42"/>
      <c r="KEF111" s="42"/>
      <c r="KEG111" s="42"/>
      <c r="KEH111" s="42"/>
      <c r="KEI111" s="42"/>
      <c r="KEJ111" s="42"/>
      <c r="KEK111" s="42"/>
      <c r="KEL111" s="42"/>
      <c r="KEM111" s="42"/>
      <c r="KEN111" s="42"/>
      <c r="KEO111" s="42"/>
      <c r="KEP111" s="42"/>
      <c r="KEQ111" s="42"/>
      <c r="KER111" s="42"/>
      <c r="KES111" s="42"/>
      <c r="KET111" s="42"/>
      <c r="KEU111" s="42"/>
      <c r="KEV111" s="42"/>
      <c r="KEW111" s="42"/>
      <c r="KEX111" s="42"/>
      <c r="KEY111" s="42"/>
      <c r="KEZ111" s="42"/>
      <c r="KFA111" s="42"/>
      <c r="KFB111" s="42"/>
      <c r="KFC111" s="42"/>
      <c r="KFD111" s="42"/>
      <c r="KFE111" s="42"/>
      <c r="KFF111" s="42"/>
      <c r="KFG111" s="42"/>
      <c r="KFH111" s="42"/>
      <c r="KFI111" s="42"/>
      <c r="KFJ111" s="42"/>
      <c r="KFK111" s="42"/>
      <c r="KFL111" s="42"/>
      <c r="KFM111" s="42"/>
      <c r="KFN111" s="42"/>
      <c r="KFO111" s="42"/>
      <c r="KFP111" s="42"/>
      <c r="KFQ111" s="42"/>
      <c r="KFR111" s="42"/>
      <c r="KFS111" s="42"/>
      <c r="KFT111" s="42"/>
      <c r="KFU111" s="42"/>
      <c r="KFV111" s="42"/>
      <c r="KFW111" s="42"/>
      <c r="KFX111" s="42"/>
      <c r="KFY111" s="42"/>
      <c r="KFZ111" s="42"/>
      <c r="KGA111" s="42"/>
      <c r="KGB111" s="42"/>
      <c r="KGC111" s="42"/>
      <c r="KGD111" s="42"/>
      <c r="KGE111" s="42"/>
      <c r="KGF111" s="42"/>
      <c r="KGG111" s="42"/>
      <c r="KGH111" s="42"/>
      <c r="KGI111" s="42"/>
      <c r="KGJ111" s="42"/>
      <c r="KGK111" s="42"/>
      <c r="KGL111" s="42"/>
      <c r="KGM111" s="42"/>
      <c r="KGN111" s="42"/>
      <c r="KGO111" s="42"/>
      <c r="KGP111" s="42"/>
      <c r="KGQ111" s="42"/>
      <c r="KGR111" s="42"/>
      <c r="KGS111" s="42"/>
      <c r="KGT111" s="42"/>
      <c r="KGU111" s="42"/>
      <c r="KGV111" s="42"/>
      <c r="KGW111" s="42"/>
      <c r="KGX111" s="42"/>
      <c r="KGY111" s="42"/>
      <c r="KGZ111" s="42"/>
      <c r="KHA111" s="42"/>
      <c r="KHB111" s="42"/>
      <c r="KHC111" s="42"/>
      <c r="KHD111" s="42"/>
      <c r="KHE111" s="42"/>
      <c r="KHF111" s="42"/>
      <c r="KHG111" s="42"/>
      <c r="KHH111" s="42"/>
      <c r="KHI111" s="42"/>
      <c r="KHJ111" s="42"/>
      <c r="KHK111" s="42"/>
      <c r="KHL111" s="42"/>
      <c r="KHM111" s="42"/>
      <c r="KHN111" s="42"/>
      <c r="KHO111" s="42"/>
      <c r="KHP111" s="42"/>
      <c r="KHQ111" s="42"/>
      <c r="KHR111" s="42"/>
      <c r="KHS111" s="42"/>
      <c r="KHT111" s="42"/>
      <c r="KHU111" s="42"/>
      <c r="KHV111" s="42"/>
      <c r="KHW111" s="42"/>
      <c r="KHX111" s="42"/>
      <c r="KHY111" s="42"/>
      <c r="KHZ111" s="42"/>
      <c r="KIA111" s="42"/>
      <c r="KIB111" s="42"/>
      <c r="KIC111" s="42"/>
      <c r="KID111" s="42"/>
      <c r="KIE111" s="42"/>
      <c r="KIF111" s="42"/>
      <c r="KIG111" s="42"/>
      <c r="KIH111" s="42"/>
      <c r="KII111" s="42"/>
      <c r="KIJ111" s="42"/>
      <c r="KIK111" s="42"/>
      <c r="KIL111" s="42"/>
      <c r="KIM111" s="42"/>
      <c r="KIN111" s="42"/>
      <c r="KIO111" s="42"/>
      <c r="KIP111" s="42"/>
      <c r="KIQ111" s="42"/>
      <c r="KIR111" s="42"/>
      <c r="KIS111" s="42"/>
      <c r="KIT111" s="42"/>
      <c r="KIU111" s="42"/>
      <c r="KIV111" s="42"/>
      <c r="KIW111" s="42"/>
      <c r="KIX111" s="42"/>
      <c r="KIY111" s="42"/>
      <c r="KIZ111" s="42"/>
      <c r="KJA111" s="42"/>
      <c r="KJB111" s="42"/>
      <c r="KJC111" s="42"/>
      <c r="KJD111" s="42"/>
      <c r="KJE111" s="42"/>
      <c r="KJF111" s="42"/>
      <c r="KJG111" s="42"/>
      <c r="KJH111" s="42"/>
      <c r="KJI111" s="42"/>
      <c r="KJJ111" s="42"/>
      <c r="KJK111" s="42"/>
      <c r="KJL111" s="42"/>
      <c r="KJM111" s="42"/>
      <c r="KJN111" s="42"/>
      <c r="KJO111" s="42"/>
      <c r="KJP111" s="42"/>
      <c r="KJQ111" s="42"/>
      <c r="KJR111" s="42"/>
      <c r="KJS111" s="42"/>
      <c r="KJT111" s="42"/>
      <c r="KJU111" s="42"/>
      <c r="KJV111" s="42"/>
      <c r="KJW111" s="42"/>
      <c r="KJX111" s="42"/>
      <c r="KJY111" s="42"/>
      <c r="KJZ111" s="42"/>
      <c r="KKA111" s="42"/>
      <c r="KKB111" s="42"/>
      <c r="KKC111" s="42"/>
      <c r="KKD111" s="42"/>
      <c r="KKE111" s="42"/>
      <c r="KKF111" s="42"/>
      <c r="KKG111" s="42"/>
      <c r="KKH111" s="42"/>
      <c r="KKI111" s="42"/>
      <c r="KKJ111" s="42"/>
      <c r="KKK111" s="42"/>
      <c r="KKL111" s="42"/>
      <c r="KKM111" s="42"/>
      <c r="KKN111" s="42"/>
      <c r="KKO111" s="42"/>
      <c r="KKP111" s="42"/>
      <c r="KKQ111" s="42"/>
      <c r="KKR111" s="42"/>
      <c r="KKS111" s="42"/>
      <c r="KKT111" s="42"/>
      <c r="KKU111" s="42"/>
      <c r="KKV111" s="42"/>
      <c r="KKW111" s="42"/>
      <c r="KKX111" s="42"/>
      <c r="KKY111" s="42"/>
      <c r="KKZ111" s="42"/>
      <c r="KLA111" s="42"/>
      <c r="KLB111" s="42"/>
      <c r="KLC111" s="42"/>
      <c r="KLD111" s="42"/>
      <c r="KLE111" s="42"/>
      <c r="KLF111" s="42"/>
      <c r="KLG111" s="42"/>
      <c r="KLH111" s="42"/>
      <c r="KLI111" s="42"/>
      <c r="KLJ111" s="42"/>
      <c r="KLK111" s="42"/>
      <c r="KLL111" s="42"/>
      <c r="KLM111" s="42"/>
      <c r="KLN111" s="42"/>
      <c r="KLO111" s="42"/>
      <c r="KLP111" s="42"/>
      <c r="KLQ111" s="42"/>
      <c r="KLR111" s="42"/>
      <c r="KLS111" s="42"/>
      <c r="KLT111" s="42"/>
      <c r="KLU111" s="42"/>
      <c r="KLV111" s="42"/>
      <c r="KLW111" s="42"/>
      <c r="KLX111" s="42"/>
      <c r="KLY111" s="42"/>
      <c r="KLZ111" s="42"/>
      <c r="KMA111" s="42"/>
      <c r="KMB111" s="42"/>
      <c r="KMC111" s="42"/>
      <c r="KMD111" s="42"/>
      <c r="KME111" s="42"/>
      <c r="KMF111" s="42"/>
      <c r="KMG111" s="42"/>
      <c r="KMH111" s="42"/>
      <c r="KMI111" s="42"/>
      <c r="KMJ111" s="42"/>
      <c r="KMK111" s="42"/>
      <c r="KML111" s="42"/>
      <c r="KMM111" s="42"/>
      <c r="KMN111" s="42"/>
      <c r="KMO111" s="42"/>
      <c r="KMP111" s="42"/>
      <c r="KMQ111" s="42"/>
      <c r="KMR111" s="42"/>
      <c r="KMS111" s="42"/>
      <c r="KMT111" s="42"/>
      <c r="KMU111" s="42"/>
      <c r="KMV111" s="42"/>
      <c r="KMW111" s="42"/>
      <c r="KMX111" s="42"/>
      <c r="KMY111" s="42"/>
      <c r="KMZ111" s="42"/>
      <c r="KNA111" s="42"/>
      <c r="KNB111" s="42"/>
      <c r="KNC111" s="42"/>
      <c r="KND111" s="42"/>
      <c r="KNE111" s="42"/>
      <c r="KNF111" s="42"/>
      <c r="KNG111" s="42"/>
      <c r="KNH111" s="42"/>
      <c r="KNI111" s="42"/>
      <c r="KNJ111" s="42"/>
      <c r="KNK111" s="42"/>
      <c r="KNL111" s="42"/>
      <c r="KNM111" s="42"/>
      <c r="KNN111" s="42"/>
      <c r="KNO111" s="42"/>
      <c r="KNP111" s="42"/>
      <c r="KNQ111" s="42"/>
      <c r="KNR111" s="42"/>
      <c r="KNS111" s="42"/>
      <c r="KNT111" s="42"/>
      <c r="KNU111" s="42"/>
      <c r="KNV111" s="42"/>
      <c r="KNW111" s="42"/>
      <c r="KNX111" s="42"/>
      <c r="KNY111" s="42"/>
      <c r="KNZ111" s="42"/>
      <c r="KOA111" s="42"/>
      <c r="KOB111" s="42"/>
      <c r="KOC111" s="42"/>
      <c r="KOD111" s="42"/>
      <c r="KOE111" s="42"/>
      <c r="KOF111" s="42"/>
      <c r="KOG111" s="42"/>
      <c r="KOH111" s="42"/>
      <c r="KOI111" s="42"/>
      <c r="KOJ111" s="42"/>
      <c r="KOK111" s="42"/>
      <c r="KOL111" s="42"/>
      <c r="KOM111" s="42"/>
      <c r="KON111" s="42"/>
      <c r="KOO111" s="42"/>
      <c r="KOP111" s="42"/>
      <c r="KOQ111" s="42"/>
      <c r="KOR111" s="42"/>
      <c r="KOS111" s="42"/>
      <c r="KOT111" s="42"/>
      <c r="KOU111" s="42"/>
      <c r="KOV111" s="42"/>
      <c r="KOW111" s="42"/>
      <c r="KOX111" s="42"/>
      <c r="KOY111" s="42"/>
      <c r="KOZ111" s="42"/>
      <c r="KPA111" s="42"/>
      <c r="KPB111" s="42"/>
      <c r="KPC111" s="42"/>
      <c r="KPD111" s="42"/>
      <c r="KPE111" s="42"/>
      <c r="KPF111" s="42"/>
      <c r="KPG111" s="42"/>
      <c r="KPH111" s="42"/>
      <c r="KPI111" s="42"/>
      <c r="KPJ111" s="42"/>
      <c r="KPK111" s="42"/>
      <c r="KPL111" s="42"/>
      <c r="KPM111" s="42"/>
      <c r="KPN111" s="42"/>
      <c r="KPO111" s="42"/>
      <c r="KPP111" s="42"/>
      <c r="KPQ111" s="42"/>
      <c r="KPR111" s="42"/>
      <c r="KPS111" s="42"/>
      <c r="KPT111" s="42"/>
      <c r="KPU111" s="42"/>
      <c r="KPV111" s="42"/>
      <c r="KPW111" s="42"/>
      <c r="KPX111" s="42"/>
      <c r="KPY111" s="42"/>
      <c r="KPZ111" s="42"/>
      <c r="KQA111" s="42"/>
      <c r="KQB111" s="42"/>
      <c r="KQC111" s="42"/>
      <c r="KQD111" s="42"/>
      <c r="KQE111" s="42"/>
      <c r="KQF111" s="42"/>
      <c r="KQG111" s="42"/>
      <c r="KQH111" s="42"/>
      <c r="KQI111" s="42"/>
      <c r="KQJ111" s="42"/>
      <c r="KQK111" s="42"/>
      <c r="KQL111" s="42"/>
      <c r="KQM111" s="42"/>
      <c r="KQN111" s="42"/>
      <c r="KQO111" s="42"/>
      <c r="KQP111" s="42"/>
      <c r="KQQ111" s="42"/>
      <c r="KQR111" s="42"/>
      <c r="KQS111" s="42"/>
      <c r="KQT111" s="42"/>
      <c r="KQU111" s="42"/>
      <c r="KQV111" s="42"/>
      <c r="KQW111" s="42"/>
      <c r="KQX111" s="42"/>
      <c r="KQY111" s="42"/>
      <c r="KQZ111" s="42"/>
      <c r="KRA111" s="42"/>
      <c r="KRB111" s="42"/>
      <c r="KRC111" s="42"/>
      <c r="KRD111" s="42"/>
      <c r="KRE111" s="42"/>
      <c r="KRF111" s="42"/>
      <c r="KRG111" s="42"/>
      <c r="KRH111" s="42"/>
      <c r="KRI111" s="42"/>
      <c r="KRJ111" s="42"/>
      <c r="KRK111" s="42"/>
      <c r="KRL111" s="42"/>
      <c r="KRM111" s="42"/>
      <c r="KRN111" s="42"/>
      <c r="KRO111" s="42"/>
      <c r="KRP111" s="42"/>
      <c r="KRQ111" s="42"/>
      <c r="KRR111" s="42"/>
      <c r="KRS111" s="42"/>
      <c r="KRT111" s="42"/>
      <c r="KRU111" s="42"/>
      <c r="KRV111" s="42"/>
      <c r="KRW111" s="42"/>
      <c r="KRX111" s="42"/>
      <c r="KRY111" s="42"/>
      <c r="KRZ111" s="42"/>
      <c r="KSA111" s="42"/>
      <c r="KSB111" s="42"/>
      <c r="KSC111" s="42"/>
      <c r="KSD111" s="42"/>
      <c r="KSE111" s="42"/>
      <c r="KSF111" s="42"/>
      <c r="KSG111" s="42"/>
      <c r="KSH111" s="42"/>
      <c r="KSI111" s="42"/>
      <c r="KSJ111" s="42"/>
      <c r="KSK111" s="42"/>
      <c r="KSL111" s="42"/>
      <c r="KSM111" s="42"/>
      <c r="KSN111" s="42"/>
      <c r="KSO111" s="42"/>
      <c r="KSP111" s="42"/>
      <c r="KSQ111" s="42"/>
      <c r="KSR111" s="42"/>
      <c r="KSS111" s="42"/>
      <c r="KST111" s="42"/>
      <c r="KSU111" s="42"/>
      <c r="KSV111" s="42"/>
      <c r="KSW111" s="42"/>
      <c r="KSX111" s="42"/>
      <c r="KSY111" s="42"/>
      <c r="KSZ111" s="42"/>
      <c r="KTA111" s="42"/>
      <c r="KTB111" s="42"/>
      <c r="KTC111" s="42"/>
      <c r="KTD111" s="42"/>
      <c r="KTE111" s="42"/>
      <c r="KTF111" s="42"/>
      <c r="KTG111" s="42"/>
      <c r="KTH111" s="42"/>
      <c r="KTI111" s="42"/>
      <c r="KTJ111" s="42"/>
      <c r="KTK111" s="42"/>
      <c r="KTL111" s="42"/>
      <c r="KTM111" s="42"/>
      <c r="KTN111" s="42"/>
      <c r="KTO111" s="42"/>
      <c r="KTP111" s="42"/>
      <c r="KTQ111" s="42"/>
      <c r="KTR111" s="42"/>
      <c r="KTS111" s="42"/>
      <c r="KTT111" s="42"/>
      <c r="KTU111" s="42"/>
      <c r="KTV111" s="42"/>
      <c r="KTW111" s="42"/>
      <c r="KTX111" s="42"/>
      <c r="KTY111" s="42"/>
      <c r="KTZ111" s="42"/>
      <c r="KUA111" s="42"/>
      <c r="KUB111" s="42"/>
      <c r="KUC111" s="42"/>
      <c r="KUD111" s="42"/>
      <c r="KUE111" s="42"/>
      <c r="KUF111" s="42"/>
      <c r="KUG111" s="42"/>
      <c r="KUH111" s="42"/>
      <c r="KUI111" s="42"/>
      <c r="KUJ111" s="42"/>
      <c r="KUK111" s="42"/>
      <c r="KUL111" s="42"/>
      <c r="KUM111" s="42"/>
      <c r="KUN111" s="42"/>
      <c r="KUO111" s="42"/>
      <c r="KUP111" s="42"/>
      <c r="KUQ111" s="42"/>
      <c r="KUR111" s="42"/>
      <c r="KUS111" s="42"/>
      <c r="KUT111" s="42"/>
      <c r="KUU111" s="42"/>
      <c r="KUV111" s="42"/>
      <c r="KUW111" s="42"/>
      <c r="KUX111" s="42"/>
      <c r="KUY111" s="42"/>
      <c r="KUZ111" s="42"/>
      <c r="KVA111" s="42"/>
      <c r="KVB111" s="42"/>
      <c r="KVC111" s="42"/>
      <c r="KVD111" s="42"/>
      <c r="KVE111" s="42"/>
      <c r="KVF111" s="42"/>
      <c r="KVG111" s="42"/>
      <c r="KVH111" s="42"/>
      <c r="KVI111" s="42"/>
      <c r="KVJ111" s="42"/>
      <c r="KVK111" s="42"/>
      <c r="KVL111" s="42"/>
      <c r="KVM111" s="42"/>
      <c r="KVN111" s="42"/>
      <c r="KVO111" s="42"/>
      <c r="KVP111" s="42"/>
      <c r="KVQ111" s="42"/>
      <c r="KVR111" s="42"/>
      <c r="KVS111" s="42"/>
      <c r="KVT111" s="42"/>
      <c r="KVU111" s="42"/>
      <c r="KVV111" s="42"/>
      <c r="KVW111" s="42"/>
      <c r="KVX111" s="42"/>
      <c r="KVY111" s="42"/>
      <c r="KVZ111" s="42"/>
      <c r="KWA111" s="42"/>
      <c r="KWB111" s="42"/>
      <c r="KWC111" s="42"/>
      <c r="KWD111" s="42"/>
      <c r="KWE111" s="42"/>
      <c r="KWF111" s="42"/>
      <c r="KWG111" s="42"/>
      <c r="KWH111" s="42"/>
      <c r="KWI111" s="42"/>
      <c r="KWJ111" s="42"/>
      <c r="KWK111" s="42"/>
      <c r="KWL111" s="42"/>
      <c r="KWM111" s="42"/>
      <c r="KWN111" s="42"/>
      <c r="KWO111" s="42"/>
      <c r="KWP111" s="42"/>
      <c r="KWQ111" s="42"/>
      <c r="KWR111" s="42"/>
      <c r="KWS111" s="42"/>
      <c r="KWT111" s="42"/>
      <c r="KWU111" s="42"/>
      <c r="KWV111" s="42"/>
      <c r="KWW111" s="42"/>
      <c r="KWX111" s="42"/>
      <c r="KWY111" s="42"/>
      <c r="KWZ111" s="42"/>
      <c r="KXA111" s="42"/>
      <c r="KXB111" s="42"/>
      <c r="KXC111" s="42"/>
      <c r="KXD111" s="42"/>
      <c r="KXE111" s="42"/>
      <c r="KXF111" s="42"/>
      <c r="KXG111" s="42"/>
      <c r="KXH111" s="42"/>
      <c r="KXI111" s="42"/>
      <c r="KXJ111" s="42"/>
      <c r="KXK111" s="42"/>
      <c r="KXL111" s="42"/>
      <c r="KXM111" s="42"/>
      <c r="KXN111" s="42"/>
      <c r="KXO111" s="42"/>
      <c r="KXP111" s="42"/>
      <c r="KXQ111" s="42"/>
      <c r="KXR111" s="42"/>
      <c r="KXS111" s="42"/>
      <c r="KXT111" s="42"/>
      <c r="KXU111" s="42"/>
      <c r="KXV111" s="42"/>
      <c r="KXW111" s="42"/>
      <c r="KXX111" s="42"/>
      <c r="KXY111" s="42"/>
      <c r="KXZ111" s="42"/>
      <c r="KYA111" s="42"/>
      <c r="KYB111" s="42"/>
      <c r="KYC111" s="42"/>
      <c r="KYD111" s="42"/>
      <c r="KYE111" s="42"/>
      <c r="KYF111" s="42"/>
      <c r="KYG111" s="42"/>
      <c r="KYH111" s="42"/>
      <c r="KYI111" s="42"/>
      <c r="KYJ111" s="42"/>
      <c r="KYK111" s="42"/>
      <c r="KYL111" s="42"/>
      <c r="KYM111" s="42"/>
      <c r="KYN111" s="42"/>
      <c r="KYO111" s="42"/>
      <c r="KYP111" s="42"/>
      <c r="KYQ111" s="42"/>
      <c r="KYR111" s="42"/>
      <c r="KYS111" s="42"/>
      <c r="KYT111" s="42"/>
      <c r="KYU111" s="42"/>
      <c r="KYV111" s="42"/>
      <c r="KYW111" s="42"/>
      <c r="KYX111" s="42"/>
      <c r="KYY111" s="42"/>
      <c r="KYZ111" s="42"/>
      <c r="KZA111" s="42"/>
      <c r="KZB111" s="42"/>
      <c r="KZC111" s="42"/>
      <c r="KZD111" s="42"/>
      <c r="KZE111" s="42"/>
      <c r="KZF111" s="42"/>
      <c r="KZG111" s="42"/>
      <c r="KZH111" s="42"/>
      <c r="KZI111" s="42"/>
      <c r="KZJ111" s="42"/>
      <c r="KZK111" s="42"/>
      <c r="KZL111" s="42"/>
      <c r="KZM111" s="42"/>
      <c r="KZN111" s="42"/>
      <c r="KZO111" s="42"/>
      <c r="KZP111" s="42"/>
      <c r="KZQ111" s="42"/>
      <c r="KZR111" s="42"/>
      <c r="KZS111" s="42"/>
      <c r="KZT111" s="42"/>
      <c r="KZU111" s="42"/>
      <c r="KZV111" s="42"/>
      <c r="KZW111" s="42"/>
      <c r="KZX111" s="42"/>
      <c r="KZY111" s="42"/>
      <c r="KZZ111" s="42"/>
      <c r="LAA111" s="42"/>
      <c r="LAB111" s="42"/>
      <c r="LAC111" s="42"/>
      <c r="LAD111" s="42"/>
      <c r="LAE111" s="42"/>
      <c r="LAF111" s="42"/>
      <c r="LAG111" s="42"/>
      <c r="LAH111" s="42"/>
      <c r="LAI111" s="42"/>
      <c r="LAJ111" s="42"/>
      <c r="LAK111" s="42"/>
      <c r="LAL111" s="42"/>
      <c r="LAM111" s="42"/>
      <c r="LAN111" s="42"/>
      <c r="LAO111" s="42"/>
      <c r="LAP111" s="42"/>
      <c r="LAQ111" s="42"/>
      <c r="LAR111" s="42"/>
      <c r="LAS111" s="42"/>
      <c r="LAT111" s="42"/>
      <c r="LAU111" s="42"/>
      <c r="LAV111" s="42"/>
      <c r="LAW111" s="42"/>
      <c r="LAX111" s="42"/>
      <c r="LAY111" s="42"/>
      <c r="LAZ111" s="42"/>
      <c r="LBA111" s="42"/>
      <c r="LBB111" s="42"/>
      <c r="LBC111" s="42"/>
      <c r="LBD111" s="42"/>
      <c r="LBE111" s="42"/>
      <c r="LBF111" s="42"/>
      <c r="LBG111" s="42"/>
      <c r="LBH111" s="42"/>
      <c r="LBI111" s="42"/>
      <c r="LBJ111" s="42"/>
      <c r="LBK111" s="42"/>
      <c r="LBL111" s="42"/>
      <c r="LBM111" s="42"/>
      <c r="LBN111" s="42"/>
      <c r="LBO111" s="42"/>
      <c r="LBP111" s="42"/>
      <c r="LBQ111" s="42"/>
      <c r="LBR111" s="42"/>
      <c r="LBS111" s="42"/>
      <c r="LBT111" s="42"/>
      <c r="LBU111" s="42"/>
      <c r="LBV111" s="42"/>
      <c r="LBW111" s="42"/>
      <c r="LBX111" s="42"/>
      <c r="LBY111" s="42"/>
      <c r="LBZ111" s="42"/>
      <c r="LCA111" s="42"/>
      <c r="LCB111" s="42"/>
      <c r="LCC111" s="42"/>
      <c r="LCD111" s="42"/>
      <c r="LCE111" s="42"/>
      <c r="LCF111" s="42"/>
      <c r="LCG111" s="42"/>
      <c r="LCH111" s="42"/>
      <c r="LCI111" s="42"/>
      <c r="LCJ111" s="42"/>
      <c r="LCK111" s="42"/>
      <c r="LCL111" s="42"/>
      <c r="LCM111" s="42"/>
      <c r="LCN111" s="42"/>
      <c r="LCO111" s="42"/>
      <c r="LCP111" s="42"/>
      <c r="LCQ111" s="42"/>
      <c r="LCR111" s="42"/>
      <c r="LCS111" s="42"/>
      <c r="LCT111" s="42"/>
      <c r="LCU111" s="42"/>
      <c r="LCV111" s="42"/>
      <c r="LCW111" s="42"/>
      <c r="LCX111" s="42"/>
      <c r="LCY111" s="42"/>
      <c r="LCZ111" s="42"/>
      <c r="LDA111" s="42"/>
      <c r="LDB111" s="42"/>
      <c r="LDC111" s="42"/>
      <c r="LDD111" s="42"/>
      <c r="LDE111" s="42"/>
      <c r="LDF111" s="42"/>
      <c r="LDG111" s="42"/>
      <c r="LDH111" s="42"/>
      <c r="LDI111" s="42"/>
      <c r="LDJ111" s="42"/>
      <c r="LDK111" s="42"/>
      <c r="LDL111" s="42"/>
      <c r="LDM111" s="42"/>
      <c r="LDN111" s="42"/>
      <c r="LDO111" s="42"/>
      <c r="LDP111" s="42"/>
      <c r="LDQ111" s="42"/>
      <c r="LDR111" s="42"/>
      <c r="LDS111" s="42"/>
      <c r="LDT111" s="42"/>
      <c r="LDU111" s="42"/>
      <c r="LDV111" s="42"/>
      <c r="LDW111" s="42"/>
      <c r="LDX111" s="42"/>
      <c r="LDY111" s="42"/>
      <c r="LDZ111" s="42"/>
      <c r="LEA111" s="42"/>
      <c r="LEB111" s="42"/>
      <c r="LEC111" s="42"/>
      <c r="LED111" s="42"/>
      <c r="LEE111" s="42"/>
      <c r="LEF111" s="42"/>
      <c r="LEG111" s="42"/>
      <c r="LEH111" s="42"/>
      <c r="LEI111" s="42"/>
      <c r="LEJ111" s="42"/>
      <c r="LEK111" s="42"/>
      <c r="LEL111" s="42"/>
      <c r="LEM111" s="42"/>
      <c r="LEN111" s="42"/>
      <c r="LEO111" s="42"/>
      <c r="LEP111" s="42"/>
      <c r="LEQ111" s="42"/>
      <c r="LER111" s="42"/>
      <c r="LES111" s="42"/>
      <c r="LET111" s="42"/>
      <c r="LEU111" s="42"/>
      <c r="LEV111" s="42"/>
      <c r="LEW111" s="42"/>
      <c r="LEX111" s="42"/>
      <c r="LEY111" s="42"/>
      <c r="LEZ111" s="42"/>
      <c r="LFA111" s="42"/>
      <c r="LFB111" s="42"/>
      <c r="LFC111" s="42"/>
      <c r="LFD111" s="42"/>
      <c r="LFE111" s="42"/>
      <c r="LFF111" s="42"/>
      <c r="LFG111" s="42"/>
      <c r="LFH111" s="42"/>
      <c r="LFI111" s="42"/>
      <c r="LFJ111" s="42"/>
      <c r="LFK111" s="42"/>
      <c r="LFL111" s="42"/>
      <c r="LFM111" s="42"/>
      <c r="LFN111" s="42"/>
      <c r="LFO111" s="42"/>
      <c r="LFP111" s="42"/>
      <c r="LFQ111" s="42"/>
      <c r="LFR111" s="42"/>
      <c r="LFS111" s="42"/>
      <c r="LFT111" s="42"/>
      <c r="LFU111" s="42"/>
      <c r="LFV111" s="42"/>
      <c r="LFW111" s="42"/>
      <c r="LFX111" s="42"/>
      <c r="LFY111" s="42"/>
      <c r="LFZ111" s="42"/>
      <c r="LGA111" s="42"/>
      <c r="LGB111" s="42"/>
      <c r="LGC111" s="42"/>
      <c r="LGD111" s="42"/>
      <c r="LGE111" s="42"/>
      <c r="LGF111" s="42"/>
      <c r="LGG111" s="42"/>
      <c r="LGH111" s="42"/>
      <c r="LGI111" s="42"/>
      <c r="LGJ111" s="42"/>
      <c r="LGK111" s="42"/>
      <c r="LGL111" s="42"/>
      <c r="LGM111" s="42"/>
      <c r="LGN111" s="42"/>
      <c r="LGO111" s="42"/>
      <c r="LGP111" s="42"/>
      <c r="LGQ111" s="42"/>
      <c r="LGR111" s="42"/>
      <c r="LGS111" s="42"/>
      <c r="LGT111" s="42"/>
      <c r="LGU111" s="42"/>
      <c r="LGV111" s="42"/>
      <c r="LGW111" s="42"/>
      <c r="LGX111" s="42"/>
      <c r="LGY111" s="42"/>
      <c r="LGZ111" s="42"/>
      <c r="LHA111" s="42"/>
      <c r="LHB111" s="42"/>
      <c r="LHC111" s="42"/>
      <c r="LHD111" s="42"/>
      <c r="LHE111" s="42"/>
      <c r="LHF111" s="42"/>
      <c r="LHG111" s="42"/>
      <c r="LHH111" s="42"/>
      <c r="LHI111" s="42"/>
      <c r="LHJ111" s="42"/>
      <c r="LHK111" s="42"/>
      <c r="LHL111" s="42"/>
      <c r="LHM111" s="42"/>
      <c r="LHN111" s="42"/>
      <c r="LHO111" s="42"/>
      <c r="LHP111" s="42"/>
      <c r="LHQ111" s="42"/>
      <c r="LHR111" s="42"/>
      <c r="LHS111" s="42"/>
      <c r="LHT111" s="42"/>
      <c r="LHU111" s="42"/>
      <c r="LHV111" s="42"/>
      <c r="LHW111" s="42"/>
      <c r="LHX111" s="42"/>
      <c r="LHY111" s="42"/>
      <c r="LHZ111" s="42"/>
      <c r="LIA111" s="42"/>
      <c r="LIB111" s="42"/>
      <c r="LIC111" s="42"/>
      <c r="LID111" s="42"/>
      <c r="LIE111" s="42"/>
      <c r="LIF111" s="42"/>
      <c r="LIG111" s="42"/>
      <c r="LIH111" s="42"/>
      <c r="LII111" s="42"/>
      <c r="LIJ111" s="42"/>
      <c r="LIK111" s="42"/>
      <c r="LIL111" s="42"/>
      <c r="LIM111" s="42"/>
      <c r="LIN111" s="42"/>
      <c r="LIO111" s="42"/>
      <c r="LIP111" s="42"/>
      <c r="LIQ111" s="42"/>
      <c r="LIR111" s="42"/>
      <c r="LIS111" s="42"/>
      <c r="LIT111" s="42"/>
      <c r="LIU111" s="42"/>
      <c r="LIV111" s="42"/>
      <c r="LIW111" s="42"/>
      <c r="LIX111" s="42"/>
      <c r="LIY111" s="42"/>
      <c r="LIZ111" s="42"/>
      <c r="LJA111" s="42"/>
      <c r="LJB111" s="42"/>
      <c r="LJC111" s="42"/>
      <c r="LJD111" s="42"/>
      <c r="LJE111" s="42"/>
      <c r="LJF111" s="42"/>
      <c r="LJG111" s="42"/>
      <c r="LJH111" s="42"/>
      <c r="LJI111" s="42"/>
      <c r="LJJ111" s="42"/>
      <c r="LJK111" s="42"/>
      <c r="LJL111" s="42"/>
      <c r="LJM111" s="42"/>
      <c r="LJN111" s="42"/>
      <c r="LJO111" s="42"/>
      <c r="LJP111" s="42"/>
      <c r="LJQ111" s="42"/>
      <c r="LJR111" s="42"/>
      <c r="LJS111" s="42"/>
      <c r="LJT111" s="42"/>
      <c r="LJU111" s="42"/>
      <c r="LJV111" s="42"/>
      <c r="LJW111" s="42"/>
      <c r="LJX111" s="42"/>
      <c r="LJY111" s="42"/>
      <c r="LJZ111" s="42"/>
      <c r="LKA111" s="42"/>
      <c r="LKB111" s="42"/>
      <c r="LKC111" s="42"/>
      <c r="LKD111" s="42"/>
      <c r="LKE111" s="42"/>
      <c r="LKF111" s="42"/>
      <c r="LKG111" s="42"/>
      <c r="LKH111" s="42"/>
      <c r="LKI111" s="42"/>
      <c r="LKJ111" s="42"/>
      <c r="LKK111" s="42"/>
      <c r="LKL111" s="42"/>
      <c r="LKM111" s="42"/>
      <c r="LKN111" s="42"/>
      <c r="LKO111" s="42"/>
      <c r="LKP111" s="42"/>
      <c r="LKQ111" s="42"/>
      <c r="LKR111" s="42"/>
      <c r="LKS111" s="42"/>
      <c r="LKT111" s="42"/>
      <c r="LKU111" s="42"/>
      <c r="LKV111" s="42"/>
      <c r="LKW111" s="42"/>
      <c r="LKX111" s="42"/>
      <c r="LKY111" s="42"/>
      <c r="LKZ111" s="42"/>
      <c r="LLA111" s="42"/>
      <c r="LLB111" s="42"/>
      <c r="LLC111" s="42"/>
      <c r="LLD111" s="42"/>
      <c r="LLE111" s="42"/>
      <c r="LLF111" s="42"/>
      <c r="LLG111" s="42"/>
      <c r="LLH111" s="42"/>
      <c r="LLI111" s="42"/>
      <c r="LLJ111" s="42"/>
      <c r="LLK111" s="42"/>
      <c r="LLL111" s="42"/>
      <c r="LLM111" s="42"/>
      <c r="LLN111" s="42"/>
      <c r="LLO111" s="42"/>
      <c r="LLP111" s="42"/>
      <c r="LLQ111" s="42"/>
      <c r="LLR111" s="42"/>
      <c r="LLS111" s="42"/>
      <c r="LLT111" s="42"/>
      <c r="LLU111" s="42"/>
      <c r="LLV111" s="42"/>
      <c r="LLW111" s="42"/>
      <c r="LLX111" s="42"/>
      <c r="LLY111" s="42"/>
      <c r="LLZ111" s="42"/>
      <c r="LMA111" s="42"/>
      <c r="LMB111" s="42"/>
      <c r="LMC111" s="42"/>
      <c r="LMD111" s="42"/>
      <c r="LME111" s="42"/>
      <c r="LMF111" s="42"/>
      <c r="LMG111" s="42"/>
      <c r="LMH111" s="42"/>
      <c r="LMI111" s="42"/>
      <c r="LMJ111" s="42"/>
      <c r="LMK111" s="42"/>
      <c r="LML111" s="42"/>
      <c r="LMM111" s="42"/>
      <c r="LMN111" s="42"/>
      <c r="LMO111" s="42"/>
      <c r="LMP111" s="42"/>
      <c r="LMQ111" s="42"/>
      <c r="LMR111" s="42"/>
      <c r="LMS111" s="42"/>
      <c r="LMT111" s="42"/>
      <c r="LMU111" s="42"/>
      <c r="LMV111" s="42"/>
      <c r="LMW111" s="42"/>
      <c r="LMX111" s="42"/>
      <c r="LMY111" s="42"/>
      <c r="LMZ111" s="42"/>
      <c r="LNA111" s="42"/>
      <c r="LNB111" s="42"/>
      <c r="LNC111" s="42"/>
      <c r="LND111" s="42"/>
      <c r="LNE111" s="42"/>
      <c r="LNF111" s="42"/>
      <c r="LNG111" s="42"/>
      <c r="LNH111" s="42"/>
      <c r="LNI111" s="42"/>
      <c r="LNJ111" s="42"/>
      <c r="LNK111" s="42"/>
      <c r="LNL111" s="42"/>
      <c r="LNM111" s="42"/>
      <c r="LNN111" s="42"/>
      <c r="LNO111" s="42"/>
      <c r="LNP111" s="42"/>
      <c r="LNQ111" s="42"/>
      <c r="LNR111" s="42"/>
      <c r="LNS111" s="42"/>
      <c r="LNT111" s="42"/>
      <c r="LNU111" s="42"/>
      <c r="LNV111" s="42"/>
      <c r="LNW111" s="42"/>
      <c r="LNX111" s="42"/>
      <c r="LNY111" s="42"/>
      <c r="LNZ111" s="42"/>
      <c r="LOA111" s="42"/>
      <c r="LOB111" s="42"/>
      <c r="LOC111" s="42"/>
      <c r="LOD111" s="42"/>
      <c r="LOE111" s="42"/>
      <c r="LOF111" s="42"/>
      <c r="LOG111" s="42"/>
      <c r="LOH111" s="42"/>
      <c r="LOI111" s="42"/>
      <c r="LOJ111" s="42"/>
      <c r="LOK111" s="42"/>
      <c r="LOL111" s="42"/>
      <c r="LOM111" s="42"/>
      <c r="LON111" s="42"/>
      <c r="LOO111" s="42"/>
      <c r="LOP111" s="42"/>
      <c r="LOQ111" s="42"/>
      <c r="LOR111" s="42"/>
      <c r="LOS111" s="42"/>
      <c r="LOT111" s="42"/>
      <c r="LOU111" s="42"/>
      <c r="LOV111" s="42"/>
      <c r="LOW111" s="42"/>
      <c r="LOX111" s="42"/>
      <c r="LOY111" s="42"/>
      <c r="LOZ111" s="42"/>
      <c r="LPA111" s="42"/>
      <c r="LPB111" s="42"/>
      <c r="LPC111" s="42"/>
      <c r="LPD111" s="42"/>
      <c r="LPE111" s="42"/>
      <c r="LPF111" s="42"/>
      <c r="LPG111" s="42"/>
      <c r="LPH111" s="42"/>
      <c r="LPI111" s="42"/>
      <c r="LPJ111" s="42"/>
      <c r="LPK111" s="42"/>
      <c r="LPL111" s="42"/>
      <c r="LPM111" s="42"/>
      <c r="LPN111" s="42"/>
      <c r="LPO111" s="42"/>
      <c r="LPP111" s="42"/>
      <c r="LPQ111" s="42"/>
      <c r="LPR111" s="42"/>
      <c r="LPS111" s="42"/>
      <c r="LPT111" s="42"/>
      <c r="LPU111" s="42"/>
      <c r="LPV111" s="42"/>
      <c r="LPW111" s="42"/>
      <c r="LPX111" s="42"/>
      <c r="LPY111" s="42"/>
      <c r="LPZ111" s="42"/>
      <c r="LQA111" s="42"/>
      <c r="LQB111" s="42"/>
      <c r="LQC111" s="42"/>
      <c r="LQD111" s="42"/>
      <c r="LQE111" s="42"/>
      <c r="LQF111" s="42"/>
      <c r="LQG111" s="42"/>
      <c r="LQH111" s="42"/>
      <c r="LQI111" s="42"/>
      <c r="LQJ111" s="42"/>
      <c r="LQK111" s="42"/>
      <c r="LQL111" s="42"/>
      <c r="LQM111" s="42"/>
      <c r="LQN111" s="42"/>
      <c r="LQO111" s="42"/>
      <c r="LQP111" s="42"/>
      <c r="LQQ111" s="42"/>
      <c r="LQR111" s="42"/>
      <c r="LQS111" s="42"/>
      <c r="LQT111" s="42"/>
      <c r="LQU111" s="42"/>
      <c r="LQV111" s="42"/>
      <c r="LQW111" s="42"/>
      <c r="LQX111" s="42"/>
      <c r="LQY111" s="42"/>
      <c r="LQZ111" s="42"/>
      <c r="LRA111" s="42"/>
      <c r="LRB111" s="42"/>
      <c r="LRC111" s="42"/>
      <c r="LRD111" s="42"/>
      <c r="LRE111" s="42"/>
      <c r="LRF111" s="42"/>
      <c r="LRG111" s="42"/>
      <c r="LRH111" s="42"/>
      <c r="LRI111" s="42"/>
      <c r="LRJ111" s="42"/>
      <c r="LRK111" s="42"/>
      <c r="LRL111" s="42"/>
      <c r="LRM111" s="42"/>
      <c r="LRN111" s="42"/>
      <c r="LRO111" s="42"/>
      <c r="LRP111" s="42"/>
      <c r="LRQ111" s="42"/>
      <c r="LRR111" s="42"/>
      <c r="LRS111" s="42"/>
      <c r="LRT111" s="42"/>
      <c r="LRU111" s="42"/>
      <c r="LRV111" s="42"/>
      <c r="LRW111" s="42"/>
      <c r="LRX111" s="42"/>
      <c r="LRY111" s="42"/>
      <c r="LRZ111" s="42"/>
      <c r="LSA111" s="42"/>
      <c r="LSB111" s="42"/>
      <c r="LSC111" s="42"/>
      <c r="LSD111" s="42"/>
      <c r="LSE111" s="42"/>
      <c r="LSF111" s="42"/>
      <c r="LSG111" s="42"/>
      <c r="LSH111" s="42"/>
      <c r="LSI111" s="42"/>
      <c r="LSJ111" s="42"/>
      <c r="LSK111" s="42"/>
      <c r="LSL111" s="42"/>
      <c r="LSM111" s="42"/>
      <c r="LSN111" s="42"/>
      <c r="LSO111" s="42"/>
      <c r="LSP111" s="42"/>
      <c r="LSQ111" s="42"/>
      <c r="LSR111" s="42"/>
      <c r="LSS111" s="42"/>
      <c r="LST111" s="42"/>
      <c r="LSU111" s="42"/>
      <c r="LSV111" s="42"/>
      <c r="LSW111" s="42"/>
      <c r="LSX111" s="42"/>
      <c r="LSY111" s="42"/>
      <c r="LSZ111" s="42"/>
      <c r="LTA111" s="42"/>
      <c r="LTB111" s="42"/>
      <c r="LTC111" s="42"/>
      <c r="LTD111" s="42"/>
      <c r="LTE111" s="42"/>
      <c r="LTF111" s="42"/>
      <c r="LTG111" s="42"/>
      <c r="LTH111" s="42"/>
      <c r="LTI111" s="42"/>
      <c r="LTJ111" s="42"/>
      <c r="LTK111" s="42"/>
      <c r="LTL111" s="42"/>
      <c r="LTM111" s="42"/>
      <c r="LTN111" s="42"/>
      <c r="LTO111" s="42"/>
      <c r="LTP111" s="42"/>
      <c r="LTQ111" s="42"/>
      <c r="LTR111" s="42"/>
      <c r="LTS111" s="42"/>
      <c r="LTT111" s="42"/>
      <c r="LTU111" s="42"/>
      <c r="LTV111" s="42"/>
      <c r="LTW111" s="42"/>
      <c r="LTX111" s="42"/>
      <c r="LTY111" s="42"/>
      <c r="LTZ111" s="42"/>
      <c r="LUA111" s="42"/>
      <c r="LUB111" s="42"/>
      <c r="LUC111" s="42"/>
      <c r="LUD111" s="42"/>
      <c r="LUE111" s="42"/>
      <c r="LUF111" s="42"/>
      <c r="LUG111" s="42"/>
      <c r="LUH111" s="42"/>
      <c r="LUI111" s="42"/>
      <c r="LUJ111" s="42"/>
      <c r="LUK111" s="42"/>
      <c r="LUL111" s="42"/>
      <c r="LUM111" s="42"/>
      <c r="LUN111" s="42"/>
      <c r="LUO111" s="42"/>
      <c r="LUP111" s="42"/>
      <c r="LUQ111" s="42"/>
      <c r="LUR111" s="42"/>
      <c r="LUS111" s="42"/>
      <c r="LUT111" s="42"/>
      <c r="LUU111" s="42"/>
      <c r="LUV111" s="42"/>
      <c r="LUW111" s="42"/>
      <c r="LUX111" s="42"/>
      <c r="LUY111" s="42"/>
      <c r="LUZ111" s="42"/>
      <c r="LVA111" s="42"/>
      <c r="LVB111" s="42"/>
      <c r="LVC111" s="42"/>
      <c r="LVD111" s="42"/>
      <c r="LVE111" s="42"/>
      <c r="LVF111" s="42"/>
      <c r="LVG111" s="42"/>
      <c r="LVH111" s="42"/>
      <c r="LVI111" s="42"/>
      <c r="LVJ111" s="42"/>
      <c r="LVK111" s="42"/>
      <c r="LVL111" s="42"/>
      <c r="LVM111" s="42"/>
      <c r="LVN111" s="42"/>
      <c r="LVO111" s="42"/>
      <c r="LVP111" s="42"/>
      <c r="LVQ111" s="42"/>
      <c r="LVR111" s="42"/>
      <c r="LVS111" s="42"/>
      <c r="LVT111" s="42"/>
      <c r="LVU111" s="42"/>
      <c r="LVV111" s="42"/>
      <c r="LVW111" s="42"/>
      <c r="LVX111" s="42"/>
      <c r="LVY111" s="42"/>
      <c r="LVZ111" s="42"/>
      <c r="LWA111" s="42"/>
      <c r="LWB111" s="42"/>
      <c r="LWC111" s="42"/>
      <c r="LWD111" s="42"/>
      <c r="LWE111" s="42"/>
      <c r="LWF111" s="42"/>
      <c r="LWG111" s="42"/>
      <c r="LWH111" s="42"/>
      <c r="LWI111" s="42"/>
      <c r="LWJ111" s="42"/>
      <c r="LWK111" s="42"/>
      <c r="LWL111" s="42"/>
      <c r="LWM111" s="42"/>
      <c r="LWN111" s="42"/>
      <c r="LWO111" s="42"/>
      <c r="LWP111" s="42"/>
      <c r="LWQ111" s="42"/>
      <c r="LWR111" s="42"/>
      <c r="LWS111" s="42"/>
      <c r="LWT111" s="42"/>
      <c r="LWU111" s="42"/>
      <c r="LWV111" s="42"/>
      <c r="LWW111" s="42"/>
      <c r="LWX111" s="42"/>
      <c r="LWY111" s="42"/>
      <c r="LWZ111" s="42"/>
      <c r="LXA111" s="42"/>
      <c r="LXB111" s="42"/>
      <c r="LXC111" s="42"/>
      <c r="LXD111" s="42"/>
      <c r="LXE111" s="42"/>
      <c r="LXF111" s="42"/>
      <c r="LXG111" s="42"/>
      <c r="LXH111" s="42"/>
      <c r="LXI111" s="42"/>
      <c r="LXJ111" s="42"/>
      <c r="LXK111" s="42"/>
      <c r="LXL111" s="42"/>
      <c r="LXM111" s="42"/>
      <c r="LXN111" s="42"/>
      <c r="LXO111" s="42"/>
      <c r="LXP111" s="42"/>
      <c r="LXQ111" s="42"/>
      <c r="LXR111" s="42"/>
      <c r="LXS111" s="42"/>
      <c r="LXT111" s="42"/>
      <c r="LXU111" s="42"/>
      <c r="LXV111" s="42"/>
      <c r="LXW111" s="42"/>
      <c r="LXX111" s="42"/>
      <c r="LXY111" s="42"/>
      <c r="LXZ111" s="42"/>
      <c r="LYA111" s="42"/>
      <c r="LYB111" s="42"/>
      <c r="LYC111" s="42"/>
      <c r="LYD111" s="42"/>
      <c r="LYE111" s="42"/>
      <c r="LYF111" s="42"/>
      <c r="LYG111" s="42"/>
      <c r="LYH111" s="42"/>
      <c r="LYI111" s="42"/>
      <c r="LYJ111" s="42"/>
      <c r="LYK111" s="42"/>
      <c r="LYL111" s="42"/>
      <c r="LYM111" s="42"/>
      <c r="LYN111" s="42"/>
      <c r="LYO111" s="42"/>
      <c r="LYP111" s="42"/>
      <c r="LYQ111" s="42"/>
      <c r="LYR111" s="42"/>
      <c r="LYS111" s="42"/>
      <c r="LYT111" s="42"/>
      <c r="LYU111" s="42"/>
      <c r="LYV111" s="42"/>
      <c r="LYW111" s="42"/>
      <c r="LYX111" s="42"/>
      <c r="LYY111" s="42"/>
      <c r="LYZ111" s="42"/>
      <c r="LZA111" s="42"/>
      <c r="LZB111" s="42"/>
      <c r="LZC111" s="42"/>
      <c r="LZD111" s="42"/>
      <c r="LZE111" s="42"/>
      <c r="LZF111" s="42"/>
      <c r="LZG111" s="42"/>
      <c r="LZH111" s="42"/>
      <c r="LZI111" s="42"/>
      <c r="LZJ111" s="42"/>
      <c r="LZK111" s="42"/>
      <c r="LZL111" s="42"/>
      <c r="LZM111" s="42"/>
      <c r="LZN111" s="42"/>
      <c r="LZO111" s="42"/>
      <c r="LZP111" s="42"/>
      <c r="LZQ111" s="42"/>
      <c r="LZR111" s="42"/>
      <c r="LZS111" s="42"/>
      <c r="LZT111" s="42"/>
      <c r="LZU111" s="42"/>
      <c r="LZV111" s="42"/>
      <c r="LZW111" s="42"/>
      <c r="LZX111" s="42"/>
      <c r="LZY111" s="42"/>
      <c r="LZZ111" s="42"/>
      <c r="MAA111" s="42"/>
      <c r="MAB111" s="42"/>
      <c r="MAC111" s="42"/>
      <c r="MAD111" s="42"/>
      <c r="MAE111" s="42"/>
      <c r="MAF111" s="42"/>
      <c r="MAG111" s="42"/>
      <c r="MAH111" s="42"/>
      <c r="MAI111" s="42"/>
      <c r="MAJ111" s="42"/>
      <c r="MAK111" s="42"/>
      <c r="MAL111" s="42"/>
      <c r="MAM111" s="42"/>
      <c r="MAN111" s="42"/>
      <c r="MAO111" s="42"/>
      <c r="MAP111" s="42"/>
      <c r="MAQ111" s="42"/>
      <c r="MAR111" s="42"/>
      <c r="MAS111" s="42"/>
      <c r="MAT111" s="42"/>
      <c r="MAU111" s="42"/>
      <c r="MAV111" s="42"/>
      <c r="MAW111" s="42"/>
      <c r="MAX111" s="42"/>
      <c r="MAY111" s="42"/>
      <c r="MAZ111" s="42"/>
      <c r="MBA111" s="42"/>
      <c r="MBB111" s="42"/>
      <c r="MBC111" s="42"/>
      <c r="MBD111" s="42"/>
      <c r="MBE111" s="42"/>
      <c r="MBF111" s="42"/>
      <c r="MBG111" s="42"/>
      <c r="MBH111" s="42"/>
      <c r="MBI111" s="42"/>
      <c r="MBJ111" s="42"/>
      <c r="MBK111" s="42"/>
      <c r="MBL111" s="42"/>
      <c r="MBM111" s="42"/>
      <c r="MBN111" s="42"/>
      <c r="MBO111" s="42"/>
      <c r="MBP111" s="42"/>
      <c r="MBQ111" s="42"/>
      <c r="MBR111" s="42"/>
      <c r="MBS111" s="42"/>
      <c r="MBT111" s="42"/>
      <c r="MBU111" s="42"/>
      <c r="MBV111" s="42"/>
      <c r="MBW111" s="42"/>
      <c r="MBX111" s="42"/>
      <c r="MBY111" s="42"/>
      <c r="MBZ111" s="42"/>
      <c r="MCA111" s="42"/>
      <c r="MCB111" s="42"/>
      <c r="MCC111" s="42"/>
      <c r="MCD111" s="42"/>
      <c r="MCE111" s="42"/>
      <c r="MCF111" s="42"/>
      <c r="MCG111" s="42"/>
      <c r="MCH111" s="42"/>
      <c r="MCI111" s="42"/>
      <c r="MCJ111" s="42"/>
      <c r="MCK111" s="42"/>
      <c r="MCL111" s="42"/>
      <c r="MCM111" s="42"/>
      <c r="MCN111" s="42"/>
      <c r="MCO111" s="42"/>
      <c r="MCP111" s="42"/>
      <c r="MCQ111" s="42"/>
      <c r="MCR111" s="42"/>
      <c r="MCS111" s="42"/>
      <c r="MCT111" s="42"/>
      <c r="MCU111" s="42"/>
      <c r="MCV111" s="42"/>
      <c r="MCW111" s="42"/>
      <c r="MCX111" s="42"/>
      <c r="MCY111" s="42"/>
      <c r="MCZ111" s="42"/>
      <c r="MDA111" s="42"/>
      <c r="MDB111" s="42"/>
      <c r="MDC111" s="42"/>
      <c r="MDD111" s="42"/>
      <c r="MDE111" s="42"/>
      <c r="MDF111" s="42"/>
      <c r="MDG111" s="42"/>
      <c r="MDH111" s="42"/>
      <c r="MDI111" s="42"/>
      <c r="MDJ111" s="42"/>
      <c r="MDK111" s="42"/>
      <c r="MDL111" s="42"/>
      <c r="MDM111" s="42"/>
      <c r="MDN111" s="42"/>
      <c r="MDO111" s="42"/>
      <c r="MDP111" s="42"/>
      <c r="MDQ111" s="42"/>
      <c r="MDR111" s="42"/>
      <c r="MDS111" s="42"/>
      <c r="MDT111" s="42"/>
      <c r="MDU111" s="42"/>
      <c r="MDV111" s="42"/>
      <c r="MDW111" s="42"/>
      <c r="MDX111" s="42"/>
      <c r="MDY111" s="42"/>
      <c r="MDZ111" s="42"/>
      <c r="MEA111" s="42"/>
      <c r="MEB111" s="42"/>
      <c r="MEC111" s="42"/>
      <c r="MED111" s="42"/>
      <c r="MEE111" s="42"/>
      <c r="MEF111" s="42"/>
      <c r="MEG111" s="42"/>
      <c r="MEH111" s="42"/>
      <c r="MEI111" s="42"/>
      <c r="MEJ111" s="42"/>
      <c r="MEK111" s="42"/>
      <c r="MEL111" s="42"/>
      <c r="MEM111" s="42"/>
      <c r="MEN111" s="42"/>
      <c r="MEO111" s="42"/>
      <c r="MEP111" s="42"/>
      <c r="MEQ111" s="42"/>
      <c r="MER111" s="42"/>
      <c r="MES111" s="42"/>
      <c r="MET111" s="42"/>
      <c r="MEU111" s="42"/>
      <c r="MEV111" s="42"/>
      <c r="MEW111" s="42"/>
      <c r="MEX111" s="42"/>
      <c r="MEY111" s="42"/>
      <c r="MEZ111" s="42"/>
      <c r="MFA111" s="42"/>
      <c r="MFB111" s="42"/>
      <c r="MFC111" s="42"/>
      <c r="MFD111" s="42"/>
      <c r="MFE111" s="42"/>
      <c r="MFF111" s="42"/>
      <c r="MFG111" s="42"/>
      <c r="MFH111" s="42"/>
      <c r="MFI111" s="42"/>
      <c r="MFJ111" s="42"/>
      <c r="MFK111" s="42"/>
      <c r="MFL111" s="42"/>
      <c r="MFM111" s="42"/>
      <c r="MFN111" s="42"/>
      <c r="MFO111" s="42"/>
      <c r="MFP111" s="42"/>
      <c r="MFQ111" s="42"/>
      <c r="MFR111" s="42"/>
      <c r="MFS111" s="42"/>
      <c r="MFT111" s="42"/>
      <c r="MFU111" s="42"/>
      <c r="MFV111" s="42"/>
      <c r="MFW111" s="42"/>
      <c r="MFX111" s="42"/>
      <c r="MFY111" s="42"/>
      <c r="MFZ111" s="42"/>
      <c r="MGA111" s="42"/>
      <c r="MGB111" s="42"/>
      <c r="MGC111" s="42"/>
      <c r="MGD111" s="42"/>
      <c r="MGE111" s="42"/>
      <c r="MGF111" s="42"/>
      <c r="MGG111" s="42"/>
      <c r="MGH111" s="42"/>
      <c r="MGI111" s="42"/>
      <c r="MGJ111" s="42"/>
      <c r="MGK111" s="42"/>
      <c r="MGL111" s="42"/>
      <c r="MGM111" s="42"/>
      <c r="MGN111" s="42"/>
      <c r="MGO111" s="42"/>
      <c r="MGP111" s="42"/>
      <c r="MGQ111" s="42"/>
      <c r="MGR111" s="42"/>
      <c r="MGS111" s="42"/>
      <c r="MGT111" s="42"/>
      <c r="MGU111" s="42"/>
      <c r="MGV111" s="42"/>
      <c r="MGW111" s="42"/>
      <c r="MGX111" s="42"/>
      <c r="MGY111" s="42"/>
      <c r="MGZ111" s="42"/>
      <c r="MHA111" s="42"/>
      <c r="MHB111" s="42"/>
      <c r="MHC111" s="42"/>
      <c r="MHD111" s="42"/>
      <c r="MHE111" s="42"/>
      <c r="MHF111" s="42"/>
      <c r="MHG111" s="42"/>
      <c r="MHH111" s="42"/>
      <c r="MHI111" s="42"/>
      <c r="MHJ111" s="42"/>
      <c r="MHK111" s="42"/>
      <c r="MHL111" s="42"/>
      <c r="MHM111" s="42"/>
      <c r="MHN111" s="42"/>
      <c r="MHO111" s="42"/>
      <c r="MHP111" s="42"/>
      <c r="MHQ111" s="42"/>
      <c r="MHR111" s="42"/>
      <c r="MHS111" s="42"/>
      <c r="MHT111" s="42"/>
      <c r="MHU111" s="42"/>
      <c r="MHV111" s="42"/>
      <c r="MHW111" s="42"/>
      <c r="MHX111" s="42"/>
      <c r="MHY111" s="42"/>
      <c r="MHZ111" s="42"/>
      <c r="MIA111" s="42"/>
      <c r="MIB111" s="42"/>
      <c r="MIC111" s="42"/>
      <c r="MID111" s="42"/>
      <c r="MIE111" s="42"/>
      <c r="MIF111" s="42"/>
      <c r="MIG111" s="42"/>
      <c r="MIH111" s="42"/>
      <c r="MII111" s="42"/>
      <c r="MIJ111" s="42"/>
      <c r="MIK111" s="42"/>
      <c r="MIL111" s="42"/>
      <c r="MIM111" s="42"/>
      <c r="MIN111" s="42"/>
      <c r="MIO111" s="42"/>
      <c r="MIP111" s="42"/>
      <c r="MIQ111" s="42"/>
      <c r="MIR111" s="42"/>
      <c r="MIS111" s="42"/>
      <c r="MIT111" s="42"/>
      <c r="MIU111" s="42"/>
      <c r="MIV111" s="42"/>
      <c r="MIW111" s="42"/>
      <c r="MIX111" s="42"/>
      <c r="MIY111" s="42"/>
      <c r="MIZ111" s="42"/>
      <c r="MJA111" s="42"/>
      <c r="MJB111" s="42"/>
      <c r="MJC111" s="42"/>
      <c r="MJD111" s="42"/>
      <c r="MJE111" s="42"/>
      <c r="MJF111" s="42"/>
      <c r="MJG111" s="42"/>
      <c r="MJH111" s="42"/>
      <c r="MJI111" s="42"/>
      <c r="MJJ111" s="42"/>
      <c r="MJK111" s="42"/>
      <c r="MJL111" s="42"/>
      <c r="MJM111" s="42"/>
      <c r="MJN111" s="42"/>
      <c r="MJO111" s="42"/>
      <c r="MJP111" s="42"/>
      <c r="MJQ111" s="42"/>
      <c r="MJR111" s="42"/>
      <c r="MJS111" s="42"/>
      <c r="MJT111" s="42"/>
      <c r="MJU111" s="42"/>
      <c r="MJV111" s="42"/>
      <c r="MJW111" s="42"/>
      <c r="MJX111" s="42"/>
      <c r="MJY111" s="42"/>
      <c r="MJZ111" s="42"/>
      <c r="MKA111" s="42"/>
      <c r="MKB111" s="42"/>
      <c r="MKC111" s="42"/>
      <c r="MKD111" s="42"/>
      <c r="MKE111" s="42"/>
      <c r="MKF111" s="42"/>
      <c r="MKG111" s="42"/>
      <c r="MKH111" s="42"/>
      <c r="MKI111" s="42"/>
      <c r="MKJ111" s="42"/>
      <c r="MKK111" s="42"/>
      <c r="MKL111" s="42"/>
      <c r="MKM111" s="42"/>
      <c r="MKN111" s="42"/>
      <c r="MKO111" s="42"/>
      <c r="MKP111" s="42"/>
      <c r="MKQ111" s="42"/>
      <c r="MKR111" s="42"/>
      <c r="MKS111" s="42"/>
      <c r="MKT111" s="42"/>
      <c r="MKU111" s="42"/>
      <c r="MKV111" s="42"/>
      <c r="MKW111" s="42"/>
      <c r="MKX111" s="42"/>
      <c r="MKY111" s="42"/>
      <c r="MKZ111" s="42"/>
      <c r="MLA111" s="42"/>
      <c r="MLB111" s="42"/>
      <c r="MLC111" s="42"/>
      <c r="MLD111" s="42"/>
      <c r="MLE111" s="42"/>
      <c r="MLF111" s="42"/>
      <c r="MLG111" s="42"/>
      <c r="MLH111" s="42"/>
      <c r="MLI111" s="42"/>
      <c r="MLJ111" s="42"/>
      <c r="MLK111" s="42"/>
      <c r="MLL111" s="42"/>
      <c r="MLM111" s="42"/>
      <c r="MLN111" s="42"/>
      <c r="MLO111" s="42"/>
      <c r="MLP111" s="42"/>
      <c r="MLQ111" s="42"/>
      <c r="MLR111" s="42"/>
      <c r="MLS111" s="42"/>
      <c r="MLT111" s="42"/>
      <c r="MLU111" s="42"/>
      <c r="MLV111" s="42"/>
      <c r="MLW111" s="42"/>
      <c r="MLX111" s="42"/>
      <c r="MLY111" s="42"/>
      <c r="MLZ111" s="42"/>
      <c r="MMA111" s="42"/>
      <c r="MMB111" s="42"/>
      <c r="MMC111" s="42"/>
      <c r="MMD111" s="42"/>
      <c r="MME111" s="42"/>
      <c r="MMF111" s="42"/>
      <c r="MMG111" s="42"/>
      <c r="MMH111" s="42"/>
      <c r="MMI111" s="42"/>
      <c r="MMJ111" s="42"/>
      <c r="MMK111" s="42"/>
      <c r="MML111" s="42"/>
      <c r="MMM111" s="42"/>
      <c r="MMN111" s="42"/>
      <c r="MMO111" s="42"/>
      <c r="MMP111" s="42"/>
      <c r="MMQ111" s="42"/>
      <c r="MMR111" s="42"/>
      <c r="MMS111" s="42"/>
      <c r="MMT111" s="42"/>
      <c r="MMU111" s="42"/>
      <c r="MMV111" s="42"/>
      <c r="MMW111" s="42"/>
      <c r="MMX111" s="42"/>
      <c r="MMY111" s="42"/>
      <c r="MMZ111" s="42"/>
      <c r="MNA111" s="42"/>
      <c r="MNB111" s="42"/>
      <c r="MNC111" s="42"/>
      <c r="MND111" s="42"/>
      <c r="MNE111" s="42"/>
      <c r="MNF111" s="42"/>
      <c r="MNG111" s="42"/>
      <c r="MNH111" s="42"/>
      <c r="MNI111" s="42"/>
      <c r="MNJ111" s="42"/>
      <c r="MNK111" s="42"/>
      <c r="MNL111" s="42"/>
      <c r="MNM111" s="42"/>
      <c r="MNN111" s="42"/>
      <c r="MNO111" s="42"/>
      <c r="MNP111" s="42"/>
      <c r="MNQ111" s="42"/>
      <c r="MNR111" s="42"/>
      <c r="MNS111" s="42"/>
      <c r="MNT111" s="42"/>
      <c r="MNU111" s="42"/>
      <c r="MNV111" s="42"/>
      <c r="MNW111" s="42"/>
      <c r="MNX111" s="42"/>
      <c r="MNY111" s="42"/>
      <c r="MNZ111" s="42"/>
      <c r="MOA111" s="42"/>
      <c r="MOB111" s="42"/>
      <c r="MOC111" s="42"/>
      <c r="MOD111" s="42"/>
      <c r="MOE111" s="42"/>
      <c r="MOF111" s="42"/>
      <c r="MOG111" s="42"/>
      <c r="MOH111" s="42"/>
      <c r="MOI111" s="42"/>
      <c r="MOJ111" s="42"/>
      <c r="MOK111" s="42"/>
      <c r="MOL111" s="42"/>
      <c r="MOM111" s="42"/>
      <c r="MON111" s="42"/>
      <c r="MOO111" s="42"/>
      <c r="MOP111" s="42"/>
      <c r="MOQ111" s="42"/>
      <c r="MOR111" s="42"/>
      <c r="MOS111" s="42"/>
      <c r="MOT111" s="42"/>
      <c r="MOU111" s="42"/>
      <c r="MOV111" s="42"/>
      <c r="MOW111" s="42"/>
      <c r="MOX111" s="42"/>
      <c r="MOY111" s="42"/>
      <c r="MOZ111" s="42"/>
      <c r="MPA111" s="42"/>
      <c r="MPB111" s="42"/>
      <c r="MPC111" s="42"/>
      <c r="MPD111" s="42"/>
      <c r="MPE111" s="42"/>
      <c r="MPF111" s="42"/>
      <c r="MPG111" s="42"/>
      <c r="MPH111" s="42"/>
      <c r="MPI111" s="42"/>
      <c r="MPJ111" s="42"/>
      <c r="MPK111" s="42"/>
      <c r="MPL111" s="42"/>
      <c r="MPM111" s="42"/>
      <c r="MPN111" s="42"/>
      <c r="MPO111" s="42"/>
      <c r="MPP111" s="42"/>
      <c r="MPQ111" s="42"/>
      <c r="MPR111" s="42"/>
      <c r="MPS111" s="42"/>
      <c r="MPT111" s="42"/>
      <c r="MPU111" s="42"/>
      <c r="MPV111" s="42"/>
      <c r="MPW111" s="42"/>
      <c r="MPX111" s="42"/>
      <c r="MPY111" s="42"/>
      <c r="MPZ111" s="42"/>
      <c r="MQA111" s="42"/>
      <c r="MQB111" s="42"/>
      <c r="MQC111" s="42"/>
      <c r="MQD111" s="42"/>
      <c r="MQE111" s="42"/>
      <c r="MQF111" s="42"/>
      <c r="MQG111" s="42"/>
      <c r="MQH111" s="42"/>
      <c r="MQI111" s="42"/>
      <c r="MQJ111" s="42"/>
      <c r="MQK111" s="42"/>
      <c r="MQL111" s="42"/>
      <c r="MQM111" s="42"/>
      <c r="MQN111" s="42"/>
      <c r="MQO111" s="42"/>
      <c r="MQP111" s="42"/>
      <c r="MQQ111" s="42"/>
      <c r="MQR111" s="42"/>
      <c r="MQS111" s="42"/>
      <c r="MQT111" s="42"/>
      <c r="MQU111" s="42"/>
      <c r="MQV111" s="42"/>
      <c r="MQW111" s="42"/>
      <c r="MQX111" s="42"/>
      <c r="MQY111" s="42"/>
      <c r="MQZ111" s="42"/>
      <c r="MRA111" s="42"/>
      <c r="MRB111" s="42"/>
      <c r="MRC111" s="42"/>
      <c r="MRD111" s="42"/>
      <c r="MRE111" s="42"/>
      <c r="MRF111" s="42"/>
      <c r="MRG111" s="42"/>
      <c r="MRH111" s="42"/>
      <c r="MRI111" s="42"/>
      <c r="MRJ111" s="42"/>
      <c r="MRK111" s="42"/>
      <c r="MRL111" s="42"/>
      <c r="MRM111" s="42"/>
      <c r="MRN111" s="42"/>
      <c r="MRO111" s="42"/>
      <c r="MRP111" s="42"/>
      <c r="MRQ111" s="42"/>
      <c r="MRR111" s="42"/>
      <c r="MRS111" s="42"/>
      <c r="MRT111" s="42"/>
      <c r="MRU111" s="42"/>
      <c r="MRV111" s="42"/>
      <c r="MRW111" s="42"/>
      <c r="MRX111" s="42"/>
      <c r="MRY111" s="42"/>
      <c r="MRZ111" s="42"/>
      <c r="MSA111" s="42"/>
      <c r="MSB111" s="42"/>
      <c r="MSC111" s="42"/>
      <c r="MSD111" s="42"/>
      <c r="MSE111" s="42"/>
      <c r="MSF111" s="42"/>
      <c r="MSG111" s="42"/>
      <c r="MSH111" s="42"/>
      <c r="MSI111" s="42"/>
      <c r="MSJ111" s="42"/>
      <c r="MSK111" s="42"/>
      <c r="MSL111" s="42"/>
      <c r="MSM111" s="42"/>
      <c r="MSN111" s="42"/>
      <c r="MSO111" s="42"/>
      <c r="MSP111" s="42"/>
      <c r="MSQ111" s="42"/>
      <c r="MSR111" s="42"/>
      <c r="MSS111" s="42"/>
      <c r="MST111" s="42"/>
      <c r="MSU111" s="42"/>
      <c r="MSV111" s="42"/>
      <c r="MSW111" s="42"/>
      <c r="MSX111" s="42"/>
      <c r="MSY111" s="42"/>
      <c r="MSZ111" s="42"/>
      <c r="MTA111" s="42"/>
      <c r="MTB111" s="42"/>
      <c r="MTC111" s="42"/>
      <c r="MTD111" s="42"/>
      <c r="MTE111" s="42"/>
      <c r="MTF111" s="42"/>
      <c r="MTG111" s="42"/>
      <c r="MTH111" s="42"/>
      <c r="MTI111" s="42"/>
      <c r="MTJ111" s="42"/>
      <c r="MTK111" s="42"/>
      <c r="MTL111" s="42"/>
      <c r="MTM111" s="42"/>
      <c r="MTN111" s="42"/>
      <c r="MTO111" s="42"/>
      <c r="MTP111" s="42"/>
      <c r="MTQ111" s="42"/>
      <c r="MTR111" s="42"/>
      <c r="MTS111" s="42"/>
      <c r="MTT111" s="42"/>
      <c r="MTU111" s="42"/>
      <c r="MTV111" s="42"/>
      <c r="MTW111" s="42"/>
      <c r="MTX111" s="42"/>
      <c r="MTY111" s="42"/>
      <c r="MTZ111" s="42"/>
      <c r="MUA111" s="42"/>
      <c r="MUB111" s="42"/>
      <c r="MUC111" s="42"/>
      <c r="MUD111" s="42"/>
      <c r="MUE111" s="42"/>
      <c r="MUF111" s="42"/>
      <c r="MUG111" s="42"/>
      <c r="MUH111" s="42"/>
      <c r="MUI111" s="42"/>
      <c r="MUJ111" s="42"/>
      <c r="MUK111" s="42"/>
      <c r="MUL111" s="42"/>
      <c r="MUM111" s="42"/>
      <c r="MUN111" s="42"/>
      <c r="MUO111" s="42"/>
      <c r="MUP111" s="42"/>
      <c r="MUQ111" s="42"/>
      <c r="MUR111" s="42"/>
      <c r="MUS111" s="42"/>
      <c r="MUT111" s="42"/>
      <c r="MUU111" s="42"/>
      <c r="MUV111" s="42"/>
      <c r="MUW111" s="42"/>
      <c r="MUX111" s="42"/>
      <c r="MUY111" s="42"/>
      <c r="MUZ111" s="42"/>
      <c r="MVA111" s="42"/>
      <c r="MVB111" s="42"/>
      <c r="MVC111" s="42"/>
      <c r="MVD111" s="42"/>
      <c r="MVE111" s="42"/>
      <c r="MVF111" s="42"/>
      <c r="MVG111" s="42"/>
      <c r="MVH111" s="42"/>
      <c r="MVI111" s="42"/>
      <c r="MVJ111" s="42"/>
      <c r="MVK111" s="42"/>
      <c r="MVL111" s="42"/>
      <c r="MVM111" s="42"/>
      <c r="MVN111" s="42"/>
      <c r="MVO111" s="42"/>
      <c r="MVP111" s="42"/>
      <c r="MVQ111" s="42"/>
      <c r="MVR111" s="42"/>
      <c r="MVS111" s="42"/>
      <c r="MVT111" s="42"/>
      <c r="MVU111" s="42"/>
      <c r="MVV111" s="42"/>
      <c r="MVW111" s="42"/>
      <c r="MVX111" s="42"/>
      <c r="MVY111" s="42"/>
      <c r="MVZ111" s="42"/>
      <c r="MWA111" s="42"/>
      <c r="MWB111" s="42"/>
      <c r="MWC111" s="42"/>
      <c r="MWD111" s="42"/>
      <c r="MWE111" s="42"/>
      <c r="MWF111" s="42"/>
      <c r="MWG111" s="42"/>
      <c r="MWH111" s="42"/>
      <c r="MWI111" s="42"/>
      <c r="MWJ111" s="42"/>
      <c r="MWK111" s="42"/>
      <c r="MWL111" s="42"/>
      <c r="MWM111" s="42"/>
      <c r="MWN111" s="42"/>
      <c r="MWO111" s="42"/>
      <c r="MWP111" s="42"/>
      <c r="MWQ111" s="42"/>
      <c r="MWR111" s="42"/>
      <c r="MWS111" s="42"/>
      <c r="MWT111" s="42"/>
      <c r="MWU111" s="42"/>
      <c r="MWV111" s="42"/>
      <c r="MWW111" s="42"/>
      <c r="MWX111" s="42"/>
      <c r="MWY111" s="42"/>
      <c r="MWZ111" s="42"/>
      <c r="MXA111" s="42"/>
      <c r="MXB111" s="42"/>
      <c r="MXC111" s="42"/>
      <c r="MXD111" s="42"/>
      <c r="MXE111" s="42"/>
      <c r="MXF111" s="42"/>
      <c r="MXG111" s="42"/>
      <c r="MXH111" s="42"/>
      <c r="MXI111" s="42"/>
      <c r="MXJ111" s="42"/>
      <c r="MXK111" s="42"/>
      <c r="MXL111" s="42"/>
      <c r="MXM111" s="42"/>
      <c r="MXN111" s="42"/>
      <c r="MXO111" s="42"/>
      <c r="MXP111" s="42"/>
      <c r="MXQ111" s="42"/>
      <c r="MXR111" s="42"/>
      <c r="MXS111" s="42"/>
      <c r="MXT111" s="42"/>
      <c r="MXU111" s="42"/>
      <c r="MXV111" s="42"/>
      <c r="MXW111" s="42"/>
      <c r="MXX111" s="42"/>
      <c r="MXY111" s="42"/>
      <c r="MXZ111" s="42"/>
      <c r="MYA111" s="42"/>
      <c r="MYB111" s="42"/>
      <c r="MYC111" s="42"/>
      <c r="MYD111" s="42"/>
      <c r="MYE111" s="42"/>
      <c r="MYF111" s="42"/>
      <c r="MYG111" s="42"/>
      <c r="MYH111" s="42"/>
      <c r="MYI111" s="42"/>
      <c r="MYJ111" s="42"/>
      <c r="MYK111" s="42"/>
      <c r="MYL111" s="42"/>
      <c r="MYM111" s="42"/>
      <c r="MYN111" s="42"/>
      <c r="MYO111" s="42"/>
      <c r="MYP111" s="42"/>
      <c r="MYQ111" s="42"/>
      <c r="MYR111" s="42"/>
      <c r="MYS111" s="42"/>
      <c r="MYT111" s="42"/>
      <c r="MYU111" s="42"/>
      <c r="MYV111" s="42"/>
      <c r="MYW111" s="42"/>
      <c r="MYX111" s="42"/>
      <c r="MYY111" s="42"/>
      <c r="MYZ111" s="42"/>
      <c r="MZA111" s="42"/>
      <c r="MZB111" s="42"/>
      <c r="MZC111" s="42"/>
      <c r="MZD111" s="42"/>
      <c r="MZE111" s="42"/>
      <c r="MZF111" s="42"/>
      <c r="MZG111" s="42"/>
      <c r="MZH111" s="42"/>
      <c r="MZI111" s="42"/>
      <c r="MZJ111" s="42"/>
      <c r="MZK111" s="42"/>
      <c r="MZL111" s="42"/>
      <c r="MZM111" s="42"/>
      <c r="MZN111" s="42"/>
      <c r="MZO111" s="42"/>
      <c r="MZP111" s="42"/>
      <c r="MZQ111" s="42"/>
      <c r="MZR111" s="42"/>
      <c r="MZS111" s="42"/>
      <c r="MZT111" s="42"/>
      <c r="MZU111" s="42"/>
      <c r="MZV111" s="42"/>
      <c r="MZW111" s="42"/>
      <c r="MZX111" s="42"/>
      <c r="MZY111" s="42"/>
      <c r="MZZ111" s="42"/>
      <c r="NAA111" s="42"/>
      <c r="NAB111" s="42"/>
      <c r="NAC111" s="42"/>
      <c r="NAD111" s="42"/>
      <c r="NAE111" s="42"/>
      <c r="NAF111" s="42"/>
      <c r="NAG111" s="42"/>
      <c r="NAH111" s="42"/>
      <c r="NAI111" s="42"/>
      <c r="NAJ111" s="42"/>
      <c r="NAK111" s="42"/>
      <c r="NAL111" s="42"/>
      <c r="NAM111" s="42"/>
      <c r="NAN111" s="42"/>
      <c r="NAO111" s="42"/>
      <c r="NAP111" s="42"/>
      <c r="NAQ111" s="42"/>
      <c r="NAR111" s="42"/>
      <c r="NAS111" s="42"/>
      <c r="NAT111" s="42"/>
      <c r="NAU111" s="42"/>
      <c r="NAV111" s="42"/>
      <c r="NAW111" s="42"/>
      <c r="NAX111" s="42"/>
      <c r="NAY111" s="42"/>
      <c r="NAZ111" s="42"/>
      <c r="NBA111" s="42"/>
      <c r="NBB111" s="42"/>
      <c r="NBC111" s="42"/>
      <c r="NBD111" s="42"/>
      <c r="NBE111" s="42"/>
      <c r="NBF111" s="42"/>
      <c r="NBG111" s="42"/>
      <c r="NBH111" s="42"/>
      <c r="NBI111" s="42"/>
      <c r="NBJ111" s="42"/>
      <c r="NBK111" s="42"/>
      <c r="NBL111" s="42"/>
      <c r="NBM111" s="42"/>
      <c r="NBN111" s="42"/>
      <c r="NBO111" s="42"/>
      <c r="NBP111" s="42"/>
      <c r="NBQ111" s="42"/>
      <c r="NBR111" s="42"/>
      <c r="NBS111" s="42"/>
      <c r="NBT111" s="42"/>
      <c r="NBU111" s="42"/>
      <c r="NBV111" s="42"/>
      <c r="NBW111" s="42"/>
      <c r="NBX111" s="42"/>
      <c r="NBY111" s="42"/>
      <c r="NBZ111" s="42"/>
      <c r="NCA111" s="42"/>
      <c r="NCB111" s="42"/>
      <c r="NCC111" s="42"/>
      <c r="NCD111" s="42"/>
      <c r="NCE111" s="42"/>
      <c r="NCF111" s="42"/>
      <c r="NCG111" s="42"/>
      <c r="NCH111" s="42"/>
      <c r="NCI111" s="42"/>
      <c r="NCJ111" s="42"/>
      <c r="NCK111" s="42"/>
      <c r="NCL111" s="42"/>
      <c r="NCM111" s="42"/>
      <c r="NCN111" s="42"/>
      <c r="NCO111" s="42"/>
      <c r="NCP111" s="42"/>
      <c r="NCQ111" s="42"/>
      <c r="NCR111" s="42"/>
      <c r="NCS111" s="42"/>
      <c r="NCT111" s="42"/>
      <c r="NCU111" s="42"/>
      <c r="NCV111" s="42"/>
      <c r="NCW111" s="42"/>
      <c r="NCX111" s="42"/>
      <c r="NCY111" s="42"/>
      <c r="NCZ111" s="42"/>
      <c r="NDA111" s="42"/>
      <c r="NDB111" s="42"/>
      <c r="NDC111" s="42"/>
      <c r="NDD111" s="42"/>
      <c r="NDE111" s="42"/>
      <c r="NDF111" s="42"/>
      <c r="NDG111" s="42"/>
      <c r="NDH111" s="42"/>
      <c r="NDI111" s="42"/>
      <c r="NDJ111" s="42"/>
      <c r="NDK111" s="42"/>
      <c r="NDL111" s="42"/>
      <c r="NDM111" s="42"/>
      <c r="NDN111" s="42"/>
      <c r="NDO111" s="42"/>
      <c r="NDP111" s="42"/>
      <c r="NDQ111" s="42"/>
      <c r="NDR111" s="42"/>
      <c r="NDS111" s="42"/>
      <c r="NDT111" s="42"/>
      <c r="NDU111" s="42"/>
      <c r="NDV111" s="42"/>
      <c r="NDW111" s="42"/>
      <c r="NDX111" s="42"/>
      <c r="NDY111" s="42"/>
      <c r="NDZ111" s="42"/>
      <c r="NEA111" s="42"/>
      <c r="NEB111" s="42"/>
      <c r="NEC111" s="42"/>
      <c r="NED111" s="42"/>
      <c r="NEE111" s="42"/>
      <c r="NEF111" s="42"/>
      <c r="NEG111" s="42"/>
      <c r="NEH111" s="42"/>
      <c r="NEI111" s="42"/>
      <c r="NEJ111" s="42"/>
      <c r="NEK111" s="42"/>
      <c r="NEL111" s="42"/>
      <c r="NEM111" s="42"/>
      <c r="NEN111" s="42"/>
      <c r="NEO111" s="42"/>
      <c r="NEP111" s="42"/>
      <c r="NEQ111" s="42"/>
      <c r="NER111" s="42"/>
      <c r="NES111" s="42"/>
      <c r="NET111" s="42"/>
      <c r="NEU111" s="42"/>
      <c r="NEV111" s="42"/>
      <c r="NEW111" s="42"/>
      <c r="NEX111" s="42"/>
      <c r="NEY111" s="42"/>
      <c r="NEZ111" s="42"/>
      <c r="NFA111" s="42"/>
      <c r="NFB111" s="42"/>
      <c r="NFC111" s="42"/>
      <c r="NFD111" s="42"/>
      <c r="NFE111" s="42"/>
      <c r="NFF111" s="42"/>
      <c r="NFG111" s="42"/>
      <c r="NFH111" s="42"/>
      <c r="NFI111" s="42"/>
      <c r="NFJ111" s="42"/>
      <c r="NFK111" s="42"/>
      <c r="NFL111" s="42"/>
      <c r="NFM111" s="42"/>
      <c r="NFN111" s="42"/>
      <c r="NFO111" s="42"/>
      <c r="NFP111" s="42"/>
      <c r="NFQ111" s="42"/>
      <c r="NFR111" s="42"/>
      <c r="NFS111" s="42"/>
      <c r="NFT111" s="42"/>
      <c r="NFU111" s="42"/>
      <c r="NFV111" s="42"/>
      <c r="NFW111" s="42"/>
      <c r="NFX111" s="42"/>
      <c r="NFY111" s="42"/>
      <c r="NFZ111" s="42"/>
      <c r="NGA111" s="42"/>
      <c r="NGB111" s="42"/>
      <c r="NGC111" s="42"/>
      <c r="NGD111" s="42"/>
      <c r="NGE111" s="42"/>
      <c r="NGF111" s="42"/>
      <c r="NGG111" s="42"/>
      <c r="NGH111" s="42"/>
      <c r="NGI111" s="42"/>
      <c r="NGJ111" s="42"/>
      <c r="NGK111" s="42"/>
      <c r="NGL111" s="42"/>
      <c r="NGM111" s="42"/>
      <c r="NGN111" s="42"/>
      <c r="NGO111" s="42"/>
      <c r="NGP111" s="42"/>
      <c r="NGQ111" s="42"/>
      <c r="NGR111" s="42"/>
      <c r="NGS111" s="42"/>
      <c r="NGT111" s="42"/>
      <c r="NGU111" s="42"/>
      <c r="NGV111" s="42"/>
      <c r="NGW111" s="42"/>
      <c r="NGX111" s="42"/>
      <c r="NGY111" s="42"/>
      <c r="NGZ111" s="42"/>
      <c r="NHA111" s="42"/>
      <c r="NHB111" s="42"/>
      <c r="NHC111" s="42"/>
      <c r="NHD111" s="42"/>
      <c r="NHE111" s="42"/>
      <c r="NHF111" s="42"/>
      <c r="NHG111" s="42"/>
      <c r="NHH111" s="42"/>
      <c r="NHI111" s="42"/>
      <c r="NHJ111" s="42"/>
      <c r="NHK111" s="42"/>
      <c r="NHL111" s="42"/>
      <c r="NHM111" s="42"/>
      <c r="NHN111" s="42"/>
      <c r="NHO111" s="42"/>
      <c r="NHP111" s="42"/>
      <c r="NHQ111" s="42"/>
      <c r="NHR111" s="42"/>
      <c r="NHS111" s="42"/>
      <c r="NHT111" s="42"/>
      <c r="NHU111" s="42"/>
      <c r="NHV111" s="42"/>
      <c r="NHW111" s="42"/>
      <c r="NHX111" s="42"/>
      <c r="NHY111" s="42"/>
      <c r="NHZ111" s="42"/>
      <c r="NIA111" s="42"/>
      <c r="NIB111" s="42"/>
      <c r="NIC111" s="42"/>
      <c r="NID111" s="42"/>
      <c r="NIE111" s="42"/>
      <c r="NIF111" s="42"/>
      <c r="NIG111" s="42"/>
      <c r="NIH111" s="42"/>
      <c r="NII111" s="42"/>
      <c r="NIJ111" s="42"/>
      <c r="NIK111" s="42"/>
      <c r="NIL111" s="42"/>
      <c r="NIM111" s="42"/>
      <c r="NIN111" s="42"/>
      <c r="NIO111" s="42"/>
      <c r="NIP111" s="42"/>
      <c r="NIQ111" s="42"/>
      <c r="NIR111" s="42"/>
      <c r="NIS111" s="42"/>
      <c r="NIT111" s="42"/>
      <c r="NIU111" s="42"/>
      <c r="NIV111" s="42"/>
      <c r="NIW111" s="42"/>
      <c r="NIX111" s="42"/>
      <c r="NIY111" s="42"/>
      <c r="NIZ111" s="42"/>
      <c r="NJA111" s="42"/>
      <c r="NJB111" s="42"/>
      <c r="NJC111" s="42"/>
      <c r="NJD111" s="42"/>
      <c r="NJE111" s="42"/>
      <c r="NJF111" s="42"/>
      <c r="NJG111" s="42"/>
      <c r="NJH111" s="42"/>
      <c r="NJI111" s="42"/>
      <c r="NJJ111" s="42"/>
      <c r="NJK111" s="42"/>
      <c r="NJL111" s="42"/>
      <c r="NJM111" s="42"/>
      <c r="NJN111" s="42"/>
      <c r="NJO111" s="42"/>
      <c r="NJP111" s="42"/>
      <c r="NJQ111" s="42"/>
      <c r="NJR111" s="42"/>
      <c r="NJS111" s="42"/>
      <c r="NJT111" s="42"/>
      <c r="NJU111" s="42"/>
      <c r="NJV111" s="42"/>
      <c r="NJW111" s="42"/>
      <c r="NJX111" s="42"/>
      <c r="NJY111" s="42"/>
      <c r="NJZ111" s="42"/>
      <c r="NKA111" s="42"/>
      <c r="NKB111" s="42"/>
      <c r="NKC111" s="42"/>
      <c r="NKD111" s="42"/>
      <c r="NKE111" s="42"/>
      <c r="NKF111" s="42"/>
      <c r="NKG111" s="42"/>
      <c r="NKH111" s="42"/>
      <c r="NKI111" s="42"/>
      <c r="NKJ111" s="42"/>
      <c r="NKK111" s="42"/>
      <c r="NKL111" s="42"/>
      <c r="NKM111" s="42"/>
      <c r="NKN111" s="42"/>
      <c r="NKO111" s="42"/>
      <c r="NKP111" s="42"/>
      <c r="NKQ111" s="42"/>
      <c r="NKR111" s="42"/>
      <c r="NKS111" s="42"/>
      <c r="NKT111" s="42"/>
      <c r="NKU111" s="42"/>
      <c r="NKV111" s="42"/>
      <c r="NKW111" s="42"/>
      <c r="NKX111" s="42"/>
      <c r="NKY111" s="42"/>
      <c r="NKZ111" s="42"/>
      <c r="NLA111" s="42"/>
      <c r="NLB111" s="42"/>
      <c r="NLC111" s="42"/>
      <c r="NLD111" s="42"/>
      <c r="NLE111" s="42"/>
      <c r="NLF111" s="42"/>
      <c r="NLG111" s="42"/>
      <c r="NLH111" s="42"/>
      <c r="NLI111" s="42"/>
      <c r="NLJ111" s="42"/>
      <c r="NLK111" s="42"/>
      <c r="NLL111" s="42"/>
      <c r="NLM111" s="42"/>
      <c r="NLN111" s="42"/>
      <c r="NLO111" s="42"/>
      <c r="NLP111" s="42"/>
      <c r="NLQ111" s="42"/>
      <c r="NLR111" s="42"/>
      <c r="NLS111" s="42"/>
      <c r="NLT111" s="42"/>
      <c r="NLU111" s="42"/>
      <c r="NLV111" s="42"/>
      <c r="NLW111" s="42"/>
      <c r="NLX111" s="42"/>
      <c r="NLY111" s="42"/>
      <c r="NLZ111" s="42"/>
      <c r="NMA111" s="42"/>
      <c r="NMB111" s="42"/>
      <c r="NMC111" s="42"/>
      <c r="NMD111" s="42"/>
      <c r="NME111" s="42"/>
      <c r="NMF111" s="42"/>
      <c r="NMG111" s="42"/>
      <c r="NMH111" s="42"/>
      <c r="NMI111" s="42"/>
      <c r="NMJ111" s="42"/>
      <c r="NMK111" s="42"/>
      <c r="NML111" s="42"/>
      <c r="NMM111" s="42"/>
      <c r="NMN111" s="42"/>
      <c r="NMO111" s="42"/>
      <c r="NMP111" s="42"/>
      <c r="NMQ111" s="42"/>
      <c r="NMR111" s="42"/>
      <c r="NMS111" s="42"/>
      <c r="NMT111" s="42"/>
      <c r="NMU111" s="42"/>
      <c r="NMV111" s="42"/>
      <c r="NMW111" s="42"/>
      <c r="NMX111" s="42"/>
      <c r="NMY111" s="42"/>
      <c r="NMZ111" s="42"/>
      <c r="NNA111" s="42"/>
      <c r="NNB111" s="42"/>
      <c r="NNC111" s="42"/>
      <c r="NND111" s="42"/>
      <c r="NNE111" s="42"/>
      <c r="NNF111" s="42"/>
      <c r="NNG111" s="42"/>
      <c r="NNH111" s="42"/>
      <c r="NNI111" s="42"/>
      <c r="NNJ111" s="42"/>
      <c r="NNK111" s="42"/>
      <c r="NNL111" s="42"/>
      <c r="NNM111" s="42"/>
      <c r="NNN111" s="42"/>
      <c r="NNO111" s="42"/>
      <c r="NNP111" s="42"/>
      <c r="NNQ111" s="42"/>
      <c r="NNR111" s="42"/>
      <c r="NNS111" s="42"/>
      <c r="NNT111" s="42"/>
      <c r="NNU111" s="42"/>
      <c r="NNV111" s="42"/>
      <c r="NNW111" s="42"/>
      <c r="NNX111" s="42"/>
      <c r="NNY111" s="42"/>
      <c r="NNZ111" s="42"/>
      <c r="NOA111" s="42"/>
      <c r="NOB111" s="42"/>
      <c r="NOC111" s="42"/>
      <c r="NOD111" s="42"/>
      <c r="NOE111" s="42"/>
      <c r="NOF111" s="42"/>
      <c r="NOG111" s="42"/>
      <c r="NOH111" s="42"/>
      <c r="NOI111" s="42"/>
      <c r="NOJ111" s="42"/>
      <c r="NOK111" s="42"/>
      <c r="NOL111" s="42"/>
      <c r="NOM111" s="42"/>
      <c r="NON111" s="42"/>
      <c r="NOO111" s="42"/>
      <c r="NOP111" s="42"/>
      <c r="NOQ111" s="42"/>
      <c r="NOR111" s="42"/>
      <c r="NOS111" s="42"/>
      <c r="NOT111" s="42"/>
      <c r="NOU111" s="42"/>
      <c r="NOV111" s="42"/>
      <c r="NOW111" s="42"/>
      <c r="NOX111" s="42"/>
      <c r="NOY111" s="42"/>
      <c r="NOZ111" s="42"/>
      <c r="NPA111" s="42"/>
      <c r="NPB111" s="42"/>
      <c r="NPC111" s="42"/>
      <c r="NPD111" s="42"/>
      <c r="NPE111" s="42"/>
      <c r="NPF111" s="42"/>
      <c r="NPG111" s="42"/>
      <c r="NPH111" s="42"/>
      <c r="NPI111" s="42"/>
      <c r="NPJ111" s="42"/>
      <c r="NPK111" s="42"/>
      <c r="NPL111" s="42"/>
      <c r="NPM111" s="42"/>
      <c r="NPN111" s="42"/>
      <c r="NPO111" s="42"/>
      <c r="NPP111" s="42"/>
      <c r="NPQ111" s="42"/>
      <c r="NPR111" s="42"/>
      <c r="NPS111" s="42"/>
      <c r="NPT111" s="42"/>
      <c r="NPU111" s="42"/>
      <c r="NPV111" s="42"/>
      <c r="NPW111" s="42"/>
      <c r="NPX111" s="42"/>
      <c r="NPY111" s="42"/>
      <c r="NPZ111" s="42"/>
      <c r="NQA111" s="42"/>
      <c r="NQB111" s="42"/>
      <c r="NQC111" s="42"/>
      <c r="NQD111" s="42"/>
      <c r="NQE111" s="42"/>
      <c r="NQF111" s="42"/>
      <c r="NQG111" s="42"/>
      <c r="NQH111" s="42"/>
      <c r="NQI111" s="42"/>
      <c r="NQJ111" s="42"/>
      <c r="NQK111" s="42"/>
      <c r="NQL111" s="42"/>
      <c r="NQM111" s="42"/>
      <c r="NQN111" s="42"/>
      <c r="NQO111" s="42"/>
      <c r="NQP111" s="42"/>
      <c r="NQQ111" s="42"/>
      <c r="NQR111" s="42"/>
      <c r="NQS111" s="42"/>
      <c r="NQT111" s="42"/>
      <c r="NQU111" s="42"/>
      <c r="NQV111" s="42"/>
      <c r="NQW111" s="42"/>
      <c r="NQX111" s="42"/>
      <c r="NQY111" s="42"/>
      <c r="NQZ111" s="42"/>
      <c r="NRA111" s="42"/>
      <c r="NRB111" s="42"/>
      <c r="NRC111" s="42"/>
      <c r="NRD111" s="42"/>
      <c r="NRE111" s="42"/>
      <c r="NRF111" s="42"/>
      <c r="NRG111" s="42"/>
      <c r="NRH111" s="42"/>
      <c r="NRI111" s="42"/>
      <c r="NRJ111" s="42"/>
      <c r="NRK111" s="42"/>
      <c r="NRL111" s="42"/>
      <c r="NRM111" s="42"/>
      <c r="NRN111" s="42"/>
      <c r="NRO111" s="42"/>
      <c r="NRP111" s="42"/>
      <c r="NRQ111" s="42"/>
      <c r="NRR111" s="42"/>
      <c r="NRS111" s="42"/>
      <c r="NRT111" s="42"/>
      <c r="NRU111" s="42"/>
      <c r="NRV111" s="42"/>
      <c r="NRW111" s="42"/>
      <c r="NRX111" s="42"/>
      <c r="NRY111" s="42"/>
      <c r="NRZ111" s="42"/>
      <c r="NSA111" s="42"/>
      <c r="NSB111" s="42"/>
      <c r="NSC111" s="42"/>
      <c r="NSD111" s="42"/>
      <c r="NSE111" s="42"/>
      <c r="NSF111" s="42"/>
      <c r="NSG111" s="42"/>
      <c r="NSH111" s="42"/>
      <c r="NSI111" s="42"/>
      <c r="NSJ111" s="42"/>
      <c r="NSK111" s="42"/>
      <c r="NSL111" s="42"/>
      <c r="NSM111" s="42"/>
      <c r="NSN111" s="42"/>
      <c r="NSO111" s="42"/>
      <c r="NSP111" s="42"/>
      <c r="NSQ111" s="42"/>
      <c r="NSR111" s="42"/>
      <c r="NSS111" s="42"/>
      <c r="NST111" s="42"/>
      <c r="NSU111" s="42"/>
      <c r="NSV111" s="42"/>
      <c r="NSW111" s="42"/>
      <c r="NSX111" s="42"/>
      <c r="NSY111" s="42"/>
      <c r="NSZ111" s="42"/>
      <c r="NTA111" s="42"/>
      <c r="NTB111" s="42"/>
      <c r="NTC111" s="42"/>
      <c r="NTD111" s="42"/>
      <c r="NTE111" s="42"/>
      <c r="NTF111" s="42"/>
      <c r="NTG111" s="42"/>
      <c r="NTH111" s="42"/>
      <c r="NTI111" s="42"/>
      <c r="NTJ111" s="42"/>
      <c r="NTK111" s="42"/>
      <c r="NTL111" s="42"/>
      <c r="NTM111" s="42"/>
      <c r="NTN111" s="42"/>
      <c r="NTO111" s="42"/>
      <c r="NTP111" s="42"/>
      <c r="NTQ111" s="42"/>
      <c r="NTR111" s="42"/>
      <c r="NTS111" s="42"/>
      <c r="NTT111" s="42"/>
      <c r="NTU111" s="42"/>
      <c r="NTV111" s="42"/>
      <c r="NTW111" s="42"/>
      <c r="NTX111" s="42"/>
      <c r="NTY111" s="42"/>
      <c r="NTZ111" s="42"/>
      <c r="NUA111" s="42"/>
      <c r="NUB111" s="42"/>
      <c r="NUC111" s="42"/>
      <c r="NUD111" s="42"/>
      <c r="NUE111" s="42"/>
      <c r="NUF111" s="42"/>
      <c r="NUG111" s="42"/>
      <c r="NUH111" s="42"/>
      <c r="NUI111" s="42"/>
      <c r="NUJ111" s="42"/>
      <c r="NUK111" s="42"/>
      <c r="NUL111" s="42"/>
      <c r="NUM111" s="42"/>
      <c r="NUN111" s="42"/>
      <c r="NUO111" s="42"/>
      <c r="NUP111" s="42"/>
      <c r="NUQ111" s="42"/>
      <c r="NUR111" s="42"/>
      <c r="NUS111" s="42"/>
      <c r="NUT111" s="42"/>
      <c r="NUU111" s="42"/>
      <c r="NUV111" s="42"/>
      <c r="NUW111" s="42"/>
      <c r="NUX111" s="42"/>
      <c r="NUY111" s="42"/>
      <c r="NUZ111" s="42"/>
      <c r="NVA111" s="42"/>
      <c r="NVB111" s="42"/>
      <c r="NVC111" s="42"/>
      <c r="NVD111" s="42"/>
      <c r="NVE111" s="42"/>
      <c r="NVF111" s="42"/>
      <c r="NVG111" s="42"/>
      <c r="NVH111" s="42"/>
      <c r="NVI111" s="42"/>
      <c r="NVJ111" s="42"/>
      <c r="NVK111" s="42"/>
      <c r="NVL111" s="42"/>
      <c r="NVM111" s="42"/>
      <c r="NVN111" s="42"/>
      <c r="NVO111" s="42"/>
      <c r="NVP111" s="42"/>
      <c r="NVQ111" s="42"/>
      <c r="NVR111" s="42"/>
      <c r="NVS111" s="42"/>
      <c r="NVT111" s="42"/>
      <c r="NVU111" s="42"/>
      <c r="NVV111" s="42"/>
      <c r="NVW111" s="42"/>
      <c r="NVX111" s="42"/>
      <c r="NVY111" s="42"/>
      <c r="NVZ111" s="42"/>
      <c r="NWA111" s="42"/>
      <c r="NWB111" s="42"/>
      <c r="NWC111" s="42"/>
      <c r="NWD111" s="42"/>
      <c r="NWE111" s="42"/>
      <c r="NWF111" s="42"/>
      <c r="NWG111" s="42"/>
      <c r="NWH111" s="42"/>
      <c r="NWI111" s="42"/>
      <c r="NWJ111" s="42"/>
      <c r="NWK111" s="42"/>
      <c r="NWL111" s="42"/>
      <c r="NWM111" s="42"/>
      <c r="NWN111" s="42"/>
      <c r="NWO111" s="42"/>
      <c r="NWP111" s="42"/>
      <c r="NWQ111" s="42"/>
      <c r="NWR111" s="42"/>
      <c r="NWS111" s="42"/>
      <c r="NWT111" s="42"/>
      <c r="NWU111" s="42"/>
      <c r="NWV111" s="42"/>
      <c r="NWW111" s="42"/>
      <c r="NWX111" s="42"/>
      <c r="NWY111" s="42"/>
      <c r="NWZ111" s="42"/>
      <c r="NXA111" s="42"/>
      <c r="NXB111" s="42"/>
      <c r="NXC111" s="42"/>
      <c r="NXD111" s="42"/>
      <c r="NXE111" s="42"/>
      <c r="NXF111" s="42"/>
      <c r="NXG111" s="42"/>
      <c r="NXH111" s="42"/>
      <c r="NXI111" s="42"/>
      <c r="NXJ111" s="42"/>
      <c r="NXK111" s="42"/>
      <c r="NXL111" s="42"/>
      <c r="NXM111" s="42"/>
      <c r="NXN111" s="42"/>
      <c r="NXO111" s="42"/>
      <c r="NXP111" s="42"/>
      <c r="NXQ111" s="42"/>
      <c r="NXR111" s="42"/>
      <c r="NXS111" s="42"/>
      <c r="NXT111" s="42"/>
      <c r="NXU111" s="42"/>
      <c r="NXV111" s="42"/>
      <c r="NXW111" s="42"/>
      <c r="NXX111" s="42"/>
      <c r="NXY111" s="42"/>
      <c r="NXZ111" s="42"/>
      <c r="NYA111" s="42"/>
      <c r="NYB111" s="42"/>
      <c r="NYC111" s="42"/>
      <c r="NYD111" s="42"/>
      <c r="NYE111" s="42"/>
      <c r="NYF111" s="42"/>
      <c r="NYG111" s="42"/>
      <c r="NYH111" s="42"/>
      <c r="NYI111" s="42"/>
      <c r="NYJ111" s="42"/>
      <c r="NYK111" s="42"/>
      <c r="NYL111" s="42"/>
      <c r="NYM111" s="42"/>
      <c r="NYN111" s="42"/>
      <c r="NYO111" s="42"/>
      <c r="NYP111" s="42"/>
      <c r="NYQ111" s="42"/>
      <c r="NYR111" s="42"/>
      <c r="NYS111" s="42"/>
      <c r="NYT111" s="42"/>
      <c r="NYU111" s="42"/>
      <c r="NYV111" s="42"/>
      <c r="NYW111" s="42"/>
      <c r="NYX111" s="42"/>
      <c r="NYY111" s="42"/>
      <c r="NYZ111" s="42"/>
      <c r="NZA111" s="42"/>
      <c r="NZB111" s="42"/>
      <c r="NZC111" s="42"/>
      <c r="NZD111" s="42"/>
      <c r="NZE111" s="42"/>
      <c r="NZF111" s="42"/>
      <c r="NZG111" s="42"/>
      <c r="NZH111" s="42"/>
      <c r="NZI111" s="42"/>
      <c r="NZJ111" s="42"/>
      <c r="NZK111" s="42"/>
      <c r="NZL111" s="42"/>
      <c r="NZM111" s="42"/>
      <c r="NZN111" s="42"/>
      <c r="NZO111" s="42"/>
      <c r="NZP111" s="42"/>
      <c r="NZQ111" s="42"/>
      <c r="NZR111" s="42"/>
      <c r="NZS111" s="42"/>
      <c r="NZT111" s="42"/>
      <c r="NZU111" s="42"/>
      <c r="NZV111" s="42"/>
      <c r="NZW111" s="42"/>
      <c r="NZX111" s="42"/>
      <c r="NZY111" s="42"/>
      <c r="NZZ111" s="42"/>
      <c r="OAA111" s="42"/>
      <c r="OAB111" s="42"/>
      <c r="OAC111" s="42"/>
      <c r="OAD111" s="42"/>
      <c r="OAE111" s="42"/>
      <c r="OAF111" s="42"/>
      <c r="OAG111" s="42"/>
      <c r="OAH111" s="42"/>
      <c r="OAI111" s="42"/>
      <c r="OAJ111" s="42"/>
      <c r="OAK111" s="42"/>
      <c r="OAL111" s="42"/>
      <c r="OAM111" s="42"/>
      <c r="OAN111" s="42"/>
      <c r="OAO111" s="42"/>
      <c r="OAP111" s="42"/>
      <c r="OAQ111" s="42"/>
      <c r="OAR111" s="42"/>
      <c r="OAS111" s="42"/>
      <c r="OAT111" s="42"/>
      <c r="OAU111" s="42"/>
      <c r="OAV111" s="42"/>
      <c r="OAW111" s="42"/>
      <c r="OAX111" s="42"/>
      <c r="OAY111" s="42"/>
      <c r="OAZ111" s="42"/>
      <c r="OBA111" s="42"/>
      <c r="OBB111" s="42"/>
      <c r="OBC111" s="42"/>
      <c r="OBD111" s="42"/>
      <c r="OBE111" s="42"/>
      <c r="OBF111" s="42"/>
      <c r="OBG111" s="42"/>
      <c r="OBH111" s="42"/>
      <c r="OBI111" s="42"/>
      <c r="OBJ111" s="42"/>
      <c r="OBK111" s="42"/>
      <c r="OBL111" s="42"/>
      <c r="OBM111" s="42"/>
      <c r="OBN111" s="42"/>
      <c r="OBO111" s="42"/>
      <c r="OBP111" s="42"/>
      <c r="OBQ111" s="42"/>
      <c r="OBR111" s="42"/>
      <c r="OBS111" s="42"/>
      <c r="OBT111" s="42"/>
      <c r="OBU111" s="42"/>
      <c r="OBV111" s="42"/>
      <c r="OBW111" s="42"/>
      <c r="OBX111" s="42"/>
      <c r="OBY111" s="42"/>
      <c r="OBZ111" s="42"/>
      <c r="OCA111" s="42"/>
      <c r="OCB111" s="42"/>
      <c r="OCC111" s="42"/>
      <c r="OCD111" s="42"/>
      <c r="OCE111" s="42"/>
      <c r="OCF111" s="42"/>
      <c r="OCG111" s="42"/>
      <c r="OCH111" s="42"/>
      <c r="OCI111" s="42"/>
      <c r="OCJ111" s="42"/>
      <c r="OCK111" s="42"/>
      <c r="OCL111" s="42"/>
      <c r="OCM111" s="42"/>
      <c r="OCN111" s="42"/>
      <c r="OCO111" s="42"/>
      <c r="OCP111" s="42"/>
      <c r="OCQ111" s="42"/>
      <c r="OCR111" s="42"/>
      <c r="OCS111" s="42"/>
      <c r="OCT111" s="42"/>
      <c r="OCU111" s="42"/>
      <c r="OCV111" s="42"/>
      <c r="OCW111" s="42"/>
      <c r="OCX111" s="42"/>
      <c r="OCY111" s="42"/>
      <c r="OCZ111" s="42"/>
      <c r="ODA111" s="42"/>
      <c r="ODB111" s="42"/>
      <c r="ODC111" s="42"/>
      <c r="ODD111" s="42"/>
      <c r="ODE111" s="42"/>
      <c r="ODF111" s="42"/>
      <c r="ODG111" s="42"/>
      <c r="ODH111" s="42"/>
      <c r="ODI111" s="42"/>
      <c r="ODJ111" s="42"/>
      <c r="ODK111" s="42"/>
      <c r="ODL111" s="42"/>
      <c r="ODM111" s="42"/>
      <c r="ODN111" s="42"/>
      <c r="ODO111" s="42"/>
      <c r="ODP111" s="42"/>
      <c r="ODQ111" s="42"/>
      <c r="ODR111" s="42"/>
      <c r="ODS111" s="42"/>
      <c r="ODT111" s="42"/>
      <c r="ODU111" s="42"/>
      <c r="ODV111" s="42"/>
      <c r="ODW111" s="42"/>
      <c r="ODX111" s="42"/>
      <c r="ODY111" s="42"/>
      <c r="ODZ111" s="42"/>
      <c r="OEA111" s="42"/>
      <c r="OEB111" s="42"/>
      <c r="OEC111" s="42"/>
      <c r="OED111" s="42"/>
      <c r="OEE111" s="42"/>
      <c r="OEF111" s="42"/>
      <c r="OEG111" s="42"/>
      <c r="OEH111" s="42"/>
      <c r="OEI111" s="42"/>
      <c r="OEJ111" s="42"/>
      <c r="OEK111" s="42"/>
      <c r="OEL111" s="42"/>
      <c r="OEM111" s="42"/>
      <c r="OEN111" s="42"/>
      <c r="OEO111" s="42"/>
      <c r="OEP111" s="42"/>
      <c r="OEQ111" s="42"/>
      <c r="OER111" s="42"/>
      <c r="OES111" s="42"/>
      <c r="OET111" s="42"/>
      <c r="OEU111" s="42"/>
      <c r="OEV111" s="42"/>
      <c r="OEW111" s="42"/>
      <c r="OEX111" s="42"/>
      <c r="OEY111" s="42"/>
      <c r="OEZ111" s="42"/>
      <c r="OFA111" s="42"/>
      <c r="OFB111" s="42"/>
      <c r="OFC111" s="42"/>
      <c r="OFD111" s="42"/>
      <c r="OFE111" s="42"/>
      <c r="OFF111" s="42"/>
      <c r="OFG111" s="42"/>
      <c r="OFH111" s="42"/>
      <c r="OFI111" s="42"/>
      <c r="OFJ111" s="42"/>
      <c r="OFK111" s="42"/>
      <c r="OFL111" s="42"/>
      <c r="OFM111" s="42"/>
      <c r="OFN111" s="42"/>
      <c r="OFO111" s="42"/>
      <c r="OFP111" s="42"/>
      <c r="OFQ111" s="42"/>
      <c r="OFR111" s="42"/>
      <c r="OFS111" s="42"/>
      <c r="OFT111" s="42"/>
      <c r="OFU111" s="42"/>
      <c r="OFV111" s="42"/>
      <c r="OFW111" s="42"/>
      <c r="OFX111" s="42"/>
      <c r="OFY111" s="42"/>
      <c r="OFZ111" s="42"/>
      <c r="OGA111" s="42"/>
      <c r="OGB111" s="42"/>
      <c r="OGC111" s="42"/>
      <c r="OGD111" s="42"/>
      <c r="OGE111" s="42"/>
      <c r="OGF111" s="42"/>
      <c r="OGG111" s="42"/>
      <c r="OGH111" s="42"/>
      <c r="OGI111" s="42"/>
      <c r="OGJ111" s="42"/>
      <c r="OGK111" s="42"/>
      <c r="OGL111" s="42"/>
      <c r="OGM111" s="42"/>
      <c r="OGN111" s="42"/>
      <c r="OGO111" s="42"/>
      <c r="OGP111" s="42"/>
      <c r="OGQ111" s="42"/>
      <c r="OGR111" s="42"/>
      <c r="OGS111" s="42"/>
      <c r="OGT111" s="42"/>
      <c r="OGU111" s="42"/>
      <c r="OGV111" s="42"/>
      <c r="OGW111" s="42"/>
      <c r="OGX111" s="42"/>
      <c r="OGY111" s="42"/>
      <c r="OGZ111" s="42"/>
      <c r="OHA111" s="42"/>
      <c r="OHB111" s="42"/>
      <c r="OHC111" s="42"/>
      <c r="OHD111" s="42"/>
      <c r="OHE111" s="42"/>
      <c r="OHF111" s="42"/>
      <c r="OHG111" s="42"/>
      <c r="OHH111" s="42"/>
      <c r="OHI111" s="42"/>
      <c r="OHJ111" s="42"/>
      <c r="OHK111" s="42"/>
      <c r="OHL111" s="42"/>
      <c r="OHM111" s="42"/>
      <c r="OHN111" s="42"/>
      <c r="OHO111" s="42"/>
      <c r="OHP111" s="42"/>
      <c r="OHQ111" s="42"/>
      <c r="OHR111" s="42"/>
      <c r="OHS111" s="42"/>
      <c r="OHT111" s="42"/>
      <c r="OHU111" s="42"/>
      <c r="OHV111" s="42"/>
      <c r="OHW111" s="42"/>
      <c r="OHX111" s="42"/>
      <c r="OHY111" s="42"/>
      <c r="OHZ111" s="42"/>
      <c r="OIA111" s="42"/>
      <c r="OIB111" s="42"/>
      <c r="OIC111" s="42"/>
      <c r="OID111" s="42"/>
      <c r="OIE111" s="42"/>
      <c r="OIF111" s="42"/>
      <c r="OIG111" s="42"/>
      <c r="OIH111" s="42"/>
      <c r="OII111" s="42"/>
      <c r="OIJ111" s="42"/>
      <c r="OIK111" s="42"/>
      <c r="OIL111" s="42"/>
      <c r="OIM111" s="42"/>
      <c r="OIN111" s="42"/>
      <c r="OIO111" s="42"/>
      <c r="OIP111" s="42"/>
      <c r="OIQ111" s="42"/>
      <c r="OIR111" s="42"/>
      <c r="OIS111" s="42"/>
      <c r="OIT111" s="42"/>
      <c r="OIU111" s="42"/>
      <c r="OIV111" s="42"/>
      <c r="OIW111" s="42"/>
      <c r="OIX111" s="42"/>
      <c r="OIY111" s="42"/>
      <c r="OIZ111" s="42"/>
      <c r="OJA111" s="42"/>
      <c r="OJB111" s="42"/>
      <c r="OJC111" s="42"/>
      <c r="OJD111" s="42"/>
      <c r="OJE111" s="42"/>
      <c r="OJF111" s="42"/>
      <c r="OJG111" s="42"/>
      <c r="OJH111" s="42"/>
      <c r="OJI111" s="42"/>
      <c r="OJJ111" s="42"/>
      <c r="OJK111" s="42"/>
      <c r="OJL111" s="42"/>
      <c r="OJM111" s="42"/>
      <c r="OJN111" s="42"/>
      <c r="OJO111" s="42"/>
      <c r="OJP111" s="42"/>
      <c r="OJQ111" s="42"/>
      <c r="OJR111" s="42"/>
      <c r="OJS111" s="42"/>
      <c r="OJT111" s="42"/>
      <c r="OJU111" s="42"/>
      <c r="OJV111" s="42"/>
      <c r="OJW111" s="42"/>
      <c r="OJX111" s="42"/>
      <c r="OJY111" s="42"/>
      <c r="OJZ111" s="42"/>
      <c r="OKA111" s="42"/>
      <c r="OKB111" s="42"/>
      <c r="OKC111" s="42"/>
      <c r="OKD111" s="42"/>
      <c r="OKE111" s="42"/>
      <c r="OKF111" s="42"/>
      <c r="OKG111" s="42"/>
      <c r="OKH111" s="42"/>
      <c r="OKI111" s="42"/>
      <c r="OKJ111" s="42"/>
      <c r="OKK111" s="42"/>
      <c r="OKL111" s="42"/>
      <c r="OKM111" s="42"/>
      <c r="OKN111" s="42"/>
      <c r="OKO111" s="42"/>
      <c r="OKP111" s="42"/>
      <c r="OKQ111" s="42"/>
      <c r="OKR111" s="42"/>
      <c r="OKS111" s="42"/>
      <c r="OKT111" s="42"/>
      <c r="OKU111" s="42"/>
      <c r="OKV111" s="42"/>
      <c r="OKW111" s="42"/>
      <c r="OKX111" s="42"/>
      <c r="OKY111" s="42"/>
      <c r="OKZ111" s="42"/>
      <c r="OLA111" s="42"/>
      <c r="OLB111" s="42"/>
      <c r="OLC111" s="42"/>
      <c r="OLD111" s="42"/>
      <c r="OLE111" s="42"/>
      <c r="OLF111" s="42"/>
      <c r="OLG111" s="42"/>
      <c r="OLH111" s="42"/>
      <c r="OLI111" s="42"/>
      <c r="OLJ111" s="42"/>
      <c r="OLK111" s="42"/>
      <c r="OLL111" s="42"/>
      <c r="OLM111" s="42"/>
      <c r="OLN111" s="42"/>
      <c r="OLO111" s="42"/>
      <c r="OLP111" s="42"/>
      <c r="OLQ111" s="42"/>
      <c r="OLR111" s="42"/>
      <c r="OLS111" s="42"/>
      <c r="OLT111" s="42"/>
      <c r="OLU111" s="42"/>
      <c r="OLV111" s="42"/>
      <c r="OLW111" s="42"/>
      <c r="OLX111" s="42"/>
      <c r="OLY111" s="42"/>
      <c r="OLZ111" s="42"/>
      <c r="OMA111" s="42"/>
      <c r="OMB111" s="42"/>
      <c r="OMC111" s="42"/>
      <c r="OMD111" s="42"/>
      <c r="OME111" s="42"/>
      <c r="OMF111" s="42"/>
      <c r="OMG111" s="42"/>
      <c r="OMH111" s="42"/>
      <c r="OMI111" s="42"/>
      <c r="OMJ111" s="42"/>
      <c r="OMK111" s="42"/>
      <c r="OML111" s="42"/>
      <c r="OMM111" s="42"/>
      <c r="OMN111" s="42"/>
      <c r="OMO111" s="42"/>
      <c r="OMP111" s="42"/>
      <c r="OMQ111" s="42"/>
      <c r="OMR111" s="42"/>
      <c r="OMS111" s="42"/>
      <c r="OMT111" s="42"/>
      <c r="OMU111" s="42"/>
      <c r="OMV111" s="42"/>
      <c r="OMW111" s="42"/>
      <c r="OMX111" s="42"/>
      <c r="OMY111" s="42"/>
      <c r="OMZ111" s="42"/>
      <c r="ONA111" s="42"/>
      <c r="ONB111" s="42"/>
      <c r="ONC111" s="42"/>
      <c r="OND111" s="42"/>
      <c r="ONE111" s="42"/>
      <c r="ONF111" s="42"/>
      <c r="ONG111" s="42"/>
      <c r="ONH111" s="42"/>
      <c r="ONI111" s="42"/>
      <c r="ONJ111" s="42"/>
      <c r="ONK111" s="42"/>
      <c r="ONL111" s="42"/>
      <c r="ONM111" s="42"/>
      <c r="ONN111" s="42"/>
      <c r="ONO111" s="42"/>
      <c r="ONP111" s="42"/>
      <c r="ONQ111" s="42"/>
      <c r="ONR111" s="42"/>
      <c r="ONS111" s="42"/>
      <c r="ONT111" s="42"/>
      <c r="ONU111" s="42"/>
      <c r="ONV111" s="42"/>
      <c r="ONW111" s="42"/>
      <c r="ONX111" s="42"/>
      <c r="ONY111" s="42"/>
      <c r="ONZ111" s="42"/>
      <c r="OOA111" s="42"/>
      <c r="OOB111" s="42"/>
      <c r="OOC111" s="42"/>
      <c r="OOD111" s="42"/>
      <c r="OOE111" s="42"/>
      <c r="OOF111" s="42"/>
      <c r="OOG111" s="42"/>
      <c r="OOH111" s="42"/>
      <c r="OOI111" s="42"/>
      <c r="OOJ111" s="42"/>
      <c r="OOK111" s="42"/>
      <c r="OOL111" s="42"/>
      <c r="OOM111" s="42"/>
      <c r="OON111" s="42"/>
      <c r="OOO111" s="42"/>
      <c r="OOP111" s="42"/>
      <c r="OOQ111" s="42"/>
      <c r="OOR111" s="42"/>
      <c r="OOS111" s="42"/>
      <c r="OOT111" s="42"/>
      <c r="OOU111" s="42"/>
      <c r="OOV111" s="42"/>
      <c r="OOW111" s="42"/>
      <c r="OOX111" s="42"/>
      <c r="OOY111" s="42"/>
      <c r="OOZ111" s="42"/>
      <c r="OPA111" s="42"/>
      <c r="OPB111" s="42"/>
      <c r="OPC111" s="42"/>
      <c r="OPD111" s="42"/>
      <c r="OPE111" s="42"/>
      <c r="OPF111" s="42"/>
      <c r="OPG111" s="42"/>
      <c r="OPH111" s="42"/>
      <c r="OPI111" s="42"/>
      <c r="OPJ111" s="42"/>
      <c r="OPK111" s="42"/>
      <c r="OPL111" s="42"/>
      <c r="OPM111" s="42"/>
      <c r="OPN111" s="42"/>
      <c r="OPO111" s="42"/>
      <c r="OPP111" s="42"/>
      <c r="OPQ111" s="42"/>
      <c r="OPR111" s="42"/>
      <c r="OPS111" s="42"/>
      <c r="OPT111" s="42"/>
      <c r="OPU111" s="42"/>
      <c r="OPV111" s="42"/>
      <c r="OPW111" s="42"/>
      <c r="OPX111" s="42"/>
      <c r="OPY111" s="42"/>
      <c r="OPZ111" s="42"/>
      <c r="OQA111" s="42"/>
      <c r="OQB111" s="42"/>
      <c r="OQC111" s="42"/>
      <c r="OQD111" s="42"/>
      <c r="OQE111" s="42"/>
      <c r="OQF111" s="42"/>
      <c r="OQG111" s="42"/>
      <c r="OQH111" s="42"/>
      <c r="OQI111" s="42"/>
      <c r="OQJ111" s="42"/>
      <c r="OQK111" s="42"/>
      <c r="OQL111" s="42"/>
      <c r="OQM111" s="42"/>
      <c r="OQN111" s="42"/>
      <c r="OQO111" s="42"/>
      <c r="OQP111" s="42"/>
      <c r="OQQ111" s="42"/>
      <c r="OQR111" s="42"/>
      <c r="OQS111" s="42"/>
      <c r="OQT111" s="42"/>
      <c r="OQU111" s="42"/>
      <c r="OQV111" s="42"/>
      <c r="OQW111" s="42"/>
      <c r="OQX111" s="42"/>
      <c r="OQY111" s="42"/>
      <c r="OQZ111" s="42"/>
      <c r="ORA111" s="42"/>
      <c r="ORB111" s="42"/>
      <c r="ORC111" s="42"/>
      <c r="ORD111" s="42"/>
      <c r="ORE111" s="42"/>
      <c r="ORF111" s="42"/>
      <c r="ORG111" s="42"/>
      <c r="ORH111" s="42"/>
      <c r="ORI111" s="42"/>
      <c r="ORJ111" s="42"/>
      <c r="ORK111" s="42"/>
      <c r="ORL111" s="42"/>
      <c r="ORM111" s="42"/>
      <c r="ORN111" s="42"/>
      <c r="ORO111" s="42"/>
      <c r="ORP111" s="42"/>
      <c r="ORQ111" s="42"/>
      <c r="ORR111" s="42"/>
      <c r="ORS111" s="42"/>
      <c r="ORT111" s="42"/>
      <c r="ORU111" s="42"/>
      <c r="ORV111" s="42"/>
      <c r="ORW111" s="42"/>
      <c r="ORX111" s="42"/>
      <c r="ORY111" s="42"/>
      <c r="ORZ111" s="42"/>
      <c r="OSA111" s="42"/>
      <c r="OSB111" s="42"/>
      <c r="OSC111" s="42"/>
      <c r="OSD111" s="42"/>
      <c r="OSE111" s="42"/>
      <c r="OSF111" s="42"/>
      <c r="OSG111" s="42"/>
      <c r="OSH111" s="42"/>
      <c r="OSI111" s="42"/>
      <c r="OSJ111" s="42"/>
      <c r="OSK111" s="42"/>
      <c r="OSL111" s="42"/>
      <c r="OSM111" s="42"/>
      <c r="OSN111" s="42"/>
      <c r="OSO111" s="42"/>
      <c r="OSP111" s="42"/>
      <c r="OSQ111" s="42"/>
      <c r="OSR111" s="42"/>
      <c r="OSS111" s="42"/>
      <c r="OST111" s="42"/>
      <c r="OSU111" s="42"/>
      <c r="OSV111" s="42"/>
      <c r="OSW111" s="42"/>
      <c r="OSX111" s="42"/>
      <c r="OSY111" s="42"/>
      <c r="OSZ111" s="42"/>
      <c r="OTA111" s="42"/>
      <c r="OTB111" s="42"/>
      <c r="OTC111" s="42"/>
      <c r="OTD111" s="42"/>
      <c r="OTE111" s="42"/>
      <c r="OTF111" s="42"/>
      <c r="OTG111" s="42"/>
      <c r="OTH111" s="42"/>
      <c r="OTI111" s="42"/>
      <c r="OTJ111" s="42"/>
      <c r="OTK111" s="42"/>
      <c r="OTL111" s="42"/>
      <c r="OTM111" s="42"/>
      <c r="OTN111" s="42"/>
      <c r="OTO111" s="42"/>
      <c r="OTP111" s="42"/>
      <c r="OTQ111" s="42"/>
      <c r="OTR111" s="42"/>
      <c r="OTS111" s="42"/>
      <c r="OTT111" s="42"/>
      <c r="OTU111" s="42"/>
      <c r="OTV111" s="42"/>
      <c r="OTW111" s="42"/>
      <c r="OTX111" s="42"/>
      <c r="OTY111" s="42"/>
      <c r="OTZ111" s="42"/>
      <c r="OUA111" s="42"/>
      <c r="OUB111" s="42"/>
      <c r="OUC111" s="42"/>
      <c r="OUD111" s="42"/>
      <c r="OUE111" s="42"/>
      <c r="OUF111" s="42"/>
      <c r="OUG111" s="42"/>
      <c r="OUH111" s="42"/>
      <c r="OUI111" s="42"/>
      <c r="OUJ111" s="42"/>
      <c r="OUK111" s="42"/>
      <c r="OUL111" s="42"/>
      <c r="OUM111" s="42"/>
      <c r="OUN111" s="42"/>
      <c r="OUO111" s="42"/>
      <c r="OUP111" s="42"/>
      <c r="OUQ111" s="42"/>
      <c r="OUR111" s="42"/>
      <c r="OUS111" s="42"/>
      <c r="OUT111" s="42"/>
      <c r="OUU111" s="42"/>
      <c r="OUV111" s="42"/>
      <c r="OUW111" s="42"/>
      <c r="OUX111" s="42"/>
      <c r="OUY111" s="42"/>
      <c r="OUZ111" s="42"/>
      <c r="OVA111" s="42"/>
      <c r="OVB111" s="42"/>
      <c r="OVC111" s="42"/>
      <c r="OVD111" s="42"/>
      <c r="OVE111" s="42"/>
      <c r="OVF111" s="42"/>
      <c r="OVG111" s="42"/>
      <c r="OVH111" s="42"/>
      <c r="OVI111" s="42"/>
      <c r="OVJ111" s="42"/>
      <c r="OVK111" s="42"/>
      <c r="OVL111" s="42"/>
      <c r="OVM111" s="42"/>
      <c r="OVN111" s="42"/>
      <c r="OVO111" s="42"/>
      <c r="OVP111" s="42"/>
      <c r="OVQ111" s="42"/>
      <c r="OVR111" s="42"/>
      <c r="OVS111" s="42"/>
      <c r="OVT111" s="42"/>
      <c r="OVU111" s="42"/>
      <c r="OVV111" s="42"/>
      <c r="OVW111" s="42"/>
      <c r="OVX111" s="42"/>
      <c r="OVY111" s="42"/>
      <c r="OVZ111" s="42"/>
      <c r="OWA111" s="42"/>
      <c r="OWB111" s="42"/>
      <c r="OWC111" s="42"/>
      <c r="OWD111" s="42"/>
      <c r="OWE111" s="42"/>
      <c r="OWF111" s="42"/>
      <c r="OWG111" s="42"/>
      <c r="OWH111" s="42"/>
      <c r="OWI111" s="42"/>
      <c r="OWJ111" s="42"/>
      <c r="OWK111" s="42"/>
      <c r="OWL111" s="42"/>
      <c r="OWM111" s="42"/>
      <c r="OWN111" s="42"/>
      <c r="OWO111" s="42"/>
      <c r="OWP111" s="42"/>
      <c r="OWQ111" s="42"/>
      <c r="OWR111" s="42"/>
      <c r="OWS111" s="42"/>
      <c r="OWT111" s="42"/>
      <c r="OWU111" s="42"/>
      <c r="OWV111" s="42"/>
      <c r="OWW111" s="42"/>
      <c r="OWX111" s="42"/>
      <c r="OWY111" s="42"/>
      <c r="OWZ111" s="42"/>
      <c r="OXA111" s="42"/>
      <c r="OXB111" s="42"/>
      <c r="OXC111" s="42"/>
      <c r="OXD111" s="42"/>
      <c r="OXE111" s="42"/>
      <c r="OXF111" s="42"/>
      <c r="OXG111" s="42"/>
      <c r="OXH111" s="42"/>
      <c r="OXI111" s="42"/>
      <c r="OXJ111" s="42"/>
      <c r="OXK111" s="42"/>
      <c r="OXL111" s="42"/>
      <c r="OXM111" s="42"/>
      <c r="OXN111" s="42"/>
      <c r="OXO111" s="42"/>
      <c r="OXP111" s="42"/>
      <c r="OXQ111" s="42"/>
      <c r="OXR111" s="42"/>
      <c r="OXS111" s="42"/>
      <c r="OXT111" s="42"/>
      <c r="OXU111" s="42"/>
      <c r="OXV111" s="42"/>
      <c r="OXW111" s="42"/>
      <c r="OXX111" s="42"/>
      <c r="OXY111" s="42"/>
      <c r="OXZ111" s="42"/>
      <c r="OYA111" s="42"/>
      <c r="OYB111" s="42"/>
      <c r="OYC111" s="42"/>
      <c r="OYD111" s="42"/>
      <c r="OYE111" s="42"/>
      <c r="OYF111" s="42"/>
      <c r="OYG111" s="42"/>
      <c r="OYH111" s="42"/>
      <c r="OYI111" s="42"/>
      <c r="OYJ111" s="42"/>
      <c r="OYK111" s="42"/>
      <c r="OYL111" s="42"/>
      <c r="OYM111" s="42"/>
      <c r="OYN111" s="42"/>
      <c r="OYO111" s="42"/>
      <c r="OYP111" s="42"/>
      <c r="OYQ111" s="42"/>
      <c r="OYR111" s="42"/>
      <c r="OYS111" s="42"/>
      <c r="OYT111" s="42"/>
      <c r="OYU111" s="42"/>
      <c r="OYV111" s="42"/>
      <c r="OYW111" s="42"/>
      <c r="OYX111" s="42"/>
      <c r="OYY111" s="42"/>
      <c r="OYZ111" s="42"/>
      <c r="OZA111" s="42"/>
      <c r="OZB111" s="42"/>
      <c r="OZC111" s="42"/>
      <c r="OZD111" s="42"/>
      <c r="OZE111" s="42"/>
      <c r="OZF111" s="42"/>
      <c r="OZG111" s="42"/>
      <c r="OZH111" s="42"/>
      <c r="OZI111" s="42"/>
      <c r="OZJ111" s="42"/>
      <c r="OZK111" s="42"/>
      <c r="OZL111" s="42"/>
      <c r="OZM111" s="42"/>
      <c r="OZN111" s="42"/>
      <c r="OZO111" s="42"/>
      <c r="OZP111" s="42"/>
      <c r="OZQ111" s="42"/>
      <c r="OZR111" s="42"/>
      <c r="OZS111" s="42"/>
      <c r="OZT111" s="42"/>
      <c r="OZU111" s="42"/>
      <c r="OZV111" s="42"/>
      <c r="OZW111" s="42"/>
      <c r="OZX111" s="42"/>
      <c r="OZY111" s="42"/>
      <c r="OZZ111" s="42"/>
      <c r="PAA111" s="42"/>
      <c r="PAB111" s="42"/>
      <c r="PAC111" s="42"/>
      <c r="PAD111" s="42"/>
      <c r="PAE111" s="42"/>
      <c r="PAF111" s="42"/>
      <c r="PAG111" s="42"/>
      <c r="PAH111" s="42"/>
      <c r="PAI111" s="42"/>
      <c r="PAJ111" s="42"/>
      <c r="PAK111" s="42"/>
      <c r="PAL111" s="42"/>
      <c r="PAM111" s="42"/>
      <c r="PAN111" s="42"/>
      <c r="PAO111" s="42"/>
      <c r="PAP111" s="42"/>
      <c r="PAQ111" s="42"/>
      <c r="PAR111" s="42"/>
      <c r="PAS111" s="42"/>
      <c r="PAT111" s="42"/>
      <c r="PAU111" s="42"/>
      <c r="PAV111" s="42"/>
      <c r="PAW111" s="42"/>
      <c r="PAX111" s="42"/>
      <c r="PAY111" s="42"/>
      <c r="PAZ111" s="42"/>
      <c r="PBA111" s="42"/>
      <c r="PBB111" s="42"/>
      <c r="PBC111" s="42"/>
      <c r="PBD111" s="42"/>
      <c r="PBE111" s="42"/>
      <c r="PBF111" s="42"/>
      <c r="PBG111" s="42"/>
      <c r="PBH111" s="42"/>
      <c r="PBI111" s="42"/>
      <c r="PBJ111" s="42"/>
      <c r="PBK111" s="42"/>
      <c r="PBL111" s="42"/>
      <c r="PBM111" s="42"/>
      <c r="PBN111" s="42"/>
      <c r="PBO111" s="42"/>
      <c r="PBP111" s="42"/>
      <c r="PBQ111" s="42"/>
      <c r="PBR111" s="42"/>
      <c r="PBS111" s="42"/>
      <c r="PBT111" s="42"/>
      <c r="PBU111" s="42"/>
      <c r="PBV111" s="42"/>
      <c r="PBW111" s="42"/>
      <c r="PBX111" s="42"/>
      <c r="PBY111" s="42"/>
      <c r="PBZ111" s="42"/>
      <c r="PCA111" s="42"/>
      <c r="PCB111" s="42"/>
      <c r="PCC111" s="42"/>
      <c r="PCD111" s="42"/>
      <c r="PCE111" s="42"/>
      <c r="PCF111" s="42"/>
      <c r="PCG111" s="42"/>
      <c r="PCH111" s="42"/>
      <c r="PCI111" s="42"/>
      <c r="PCJ111" s="42"/>
      <c r="PCK111" s="42"/>
      <c r="PCL111" s="42"/>
      <c r="PCM111" s="42"/>
      <c r="PCN111" s="42"/>
      <c r="PCO111" s="42"/>
      <c r="PCP111" s="42"/>
      <c r="PCQ111" s="42"/>
      <c r="PCR111" s="42"/>
      <c r="PCS111" s="42"/>
      <c r="PCT111" s="42"/>
      <c r="PCU111" s="42"/>
      <c r="PCV111" s="42"/>
      <c r="PCW111" s="42"/>
      <c r="PCX111" s="42"/>
      <c r="PCY111" s="42"/>
      <c r="PCZ111" s="42"/>
      <c r="PDA111" s="42"/>
      <c r="PDB111" s="42"/>
      <c r="PDC111" s="42"/>
      <c r="PDD111" s="42"/>
      <c r="PDE111" s="42"/>
      <c r="PDF111" s="42"/>
      <c r="PDG111" s="42"/>
      <c r="PDH111" s="42"/>
      <c r="PDI111" s="42"/>
      <c r="PDJ111" s="42"/>
      <c r="PDK111" s="42"/>
      <c r="PDL111" s="42"/>
      <c r="PDM111" s="42"/>
      <c r="PDN111" s="42"/>
      <c r="PDO111" s="42"/>
      <c r="PDP111" s="42"/>
      <c r="PDQ111" s="42"/>
      <c r="PDR111" s="42"/>
      <c r="PDS111" s="42"/>
      <c r="PDT111" s="42"/>
      <c r="PDU111" s="42"/>
      <c r="PDV111" s="42"/>
      <c r="PDW111" s="42"/>
      <c r="PDX111" s="42"/>
      <c r="PDY111" s="42"/>
      <c r="PDZ111" s="42"/>
      <c r="PEA111" s="42"/>
      <c r="PEB111" s="42"/>
      <c r="PEC111" s="42"/>
      <c r="PED111" s="42"/>
      <c r="PEE111" s="42"/>
      <c r="PEF111" s="42"/>
      <c r="PEG111" s="42"/>
      <c r="PEH111" s="42"/>
      <c r="PEI111" s="42"/>
      <c r="PEJ111" s="42"/>
      <c r="PEK111" s="42"/>
      <c r="PEL111" s="42"/>
      <c r="PEM111" s="42"/>
      <c r="PEN111" s="42"/>
      <c r="PEO111" s="42"/>
      <c r="PEP111" s="42"/>
      <c r="PEQ111" s="42"/>
      <c r="PER111" s="42"/>
      <c r="PES111" s="42"/>
      <c r="PET111" s="42"/>
      <c r="PEU111" s="42"/>
      <c r="PEV111" s="42"/>
      <c r="PEW111" s="42"/>
      <c r="PEX111" s="42"/>
      <c r="PEY111" s="42"/>
      <c r="PEZ111" s="42"/>
      <c r="PFA111" s="42"/>
      <c r="PFB111" s="42"/>
      <c r="PFC111" s="42"/>
      <c r="PFD111" s="42"/>
      <c r="PFE111" s="42"/>
      <c r="PFF111" s="42"/>
      <c r="PFG111" s="42"/>
      <c r="PFH111" s="42"/>
      <c r="PFI111" s="42"/>
      <c r="PFJ111" s="42"/>
      <c r="PFK111" s="42"/>
      <c r="PFL111" s="42"/>
      <c r="PFM111" s="42"/>
      <c r="PFN111" s="42"/>
      <c r="PFO111" s="42"/>
      <c r="PFP111" s="42"/>
      <c r="PFQ111" s="42"/>
      <c r="PFR111" s="42"/>
      <c r="PFS111" s="42"/>
      <c r="PFT111" s="42"/>
      <c r="PFU111" s="42"/>
      <c r="PFV111" s="42"/>
      <c r="PFW111" s="42"/>
      <c r="PFX111" s="42"/>
      <c r="PFY111" s="42"/>
      <c r="PFZ111" s="42"/>
      <c r="PGA111" s="42"/>
      <c r="PGB111" s="42"/>
      <c r="PGC111" s="42"/>
      <c r="PGD111" s="42"/>
      <c r="PGE111" s="42"/>
      <c r="PGF111" s="42"/>
      <c r="PGG111" s="42"/>
      <c r="PGH111" s="42"/>
      <c r="PGI111" s="42"/>
      <c r="PGJ111" s="42"/>
      <c r="PGK111" s="42"/>
      <c r="PGL111" s="42"/>
      <c r="PGM111" s="42"/>
      <c r="PGN111" s="42"/>
      <c r="PGO111" s="42"/>
      <c r="PGP111" s="42"/>
      <c r="PGQ111" s="42"/>
      <c r="PGR111" s="42"/>
      <c r="PGS111" s="42"/>
      <c r="PGT111" s="42"/>
      <c r="PGU111" s="42"/>
      <c r="PGV111" s="42"/>
      <c r="PGW111" s="42"/>
      <c r="PGX111" s="42"/>
      <c r="PGY111" s="42"/>
      <c r="PGZ111" s="42"/>
      <c r="PHA111" s="42"/>
      <c r="PHB111" s="42"/>
      <c r="PHC111" s="42"/>
      <c r="PHD111" s="42"/>
      <c r="PHE111" s="42"/>
      <c r="PHF111" s="42"/>
      <c r="PHG111" s="42"/>
      <c r="PHH111" s="42"/>
      <c r="PHI111" s="42"/>
      <c r="PHJ111" s="42"/>
      <c r="PHK111" s="42"/>
      <c r="PHL111" s="42"/>
      <c r="PHM111" s="42"/>
      <c r="PHN111" s="42"/>
      <c r="PHO111" s="42"/>
      <c r="PHP111" s="42"/>
      <c r="PHQ111" s="42"/>
      <c r="PHR111" s="42"/>
      <c r="PHS111" s="42"/>
      <c r="PHT111" s="42"/>
      <c r="PHU111" s="42"/>
      <c r="PHV111" s="42"/>
      <c r="PHW111" s="42"/>
      <c r="PHX111" s="42"/>
      <c r="PHY111" s="42"/>
      <c r="PHZ111" s="42"/>
      <c r="PIA111" s="42"/>
      <c r="PIB111" s="42"/>
      <c r="PIC111" s="42"/>
      <c r="PID111" s="42"/>
      <c r="PIE111" s="42"/>
      <c r="PIF111" s="42"/>
      <c r="PIG111" s="42"/>
      <c r="PIH111" s="42"/>
      <c r="PII111" s="42"/>
      <c r="PIJ111" s="42"/>
      <c r="PIK111" s="42"/>
      <c r="PIL111" s="42"/>
      <c r="PIM111" s="42"/>
      <c r="PIN111" s="42"/>
      <c r="PIO111" s="42"/>
      <c r="PIP111" s="42"/>
      <c r="PIQ111" s="42"/>
      <c r="PIR111" s="42"/>
      <c r="PIS111" s="42"/>
      <c r="PIT111" s="42"/>
      <c r="PIU111" s="42"/>
      <c r="PIV111" s="42"/>
      <c r="PIW111" s="42"/>
      <c r="PIX111" s="42"/>
      <c r="PIY111" s="42"/>
      <c r="PIZ111" s="42"/>
      <c r="PJA111" s="42"/>
      <c r="PJB111" s="42"/>
      <c r="PJC111" s="42"/>
      <c r="PJD111" s="42"/>
      <c r="PJE111" s="42"/>
      <c r="PJF111" s="42"/>
      <c r="PJG111" s="42"/>
      <c r="PJH111" s="42"/>
      <c r="PJI111" s="42"/>
      <c r="PJJ111" s="42"/>
      <c r="PJK111" s="42"/>
      <c r="PJL111" s="42"/>
      <c r="PJM111" s="42"/>
      <c r="PJN111" s="42"/>
      <c r="PJO111" s="42"/>
      <c r="PJP111" s="42"/>
      <c r="PJQ111" s="42"/>
      <c r="PJR111" s="42"/>
      <c r="PJS111" s="42"/>
      <c r="PJT111" s="42"/>
      <c r="PJU111" s="42"/>
      <c r="PJV111" s="42"/>
      <c r="PJW111" s="42"/>
      <c r="PJX111" s="42"/>
      <c r="PJY111" s="42"/>
      <c r="PJZ111" s="42"/>
      <c r="PKA111" s="42"/>
      <c r="PKB111" s="42"/>
      <c r="PKC111" s="42"/>
      <c r="PKD111" s="42"/>
      <c r="PKE111" s="42"/>
      <c r="PKF111" s="42"/>
      <c r="PKG111" s="42"/>
      <c r="PKH111" s="42"/>
      <c r="PKI111" s="42"/>
      <c r="PKJ111" s="42"/>
      <c r="PKK111" s="42"/>
      <c r="PKL111" s="42"/>
      <c r="PKM111" s="42"/>
      <c r="PKN111" s="42"/>
      <c r="PKO111" s="42"/>
      <c r="PKP111" s="42"/>
      <c r="PKQ111" s="42"/>
      <c r="PKR111" s="42"/>
      <c r="PKS111" s="42"/>
      <c r="PKT111" s="42"/>
      <c r="PKU111" s="42"/>
      <c r="PKV111" s="42"/>
      <c r="PKW111" s="42"/>
      <c r="PKX111" s="42"/>
      <c r="PKY111" s="42"/>
      <c r="PKZ111" s="42"/>
      <c r="PLA111" s="42"/>
      <c r="PLB111" s="42"/>
      <c r="PLC111" s="42"/>
      <c r="PLD111" s="42"/>
      <c r="PLE111" s="42"/>
      <c r="PLF111" s="42"/>
      <c r="PLG111" s="42"/>
      <c r="PLH111" s="42"/>
      <c r="PLI111" s="42"/>
      <c r="PLJ111" s="42"/>
      <c r="PLK111" s="42"/>
      <c r="PLL111" s="42"/>
      <c r="PLM111" s="42"/>
      <c r="PLN111" s="42"/>
      <c r="PLO111" s="42"/>
      <c r="PLP111" s="42"/>
      <c r="PLQ111" s="42"/>
      <c r="PLR111" s="42"/>
      <c r="PLS111" s="42"/>
      <c r="PLT111" s="42"/>
      <c r="PLU111" s="42"/>
      <c r="PLV111" s="42"/>
      <c r="PLW111" s="42"/>
      <c r="PLX111" s="42"/>
      <c r="PLY111" s="42"/>
      <c r="PLZ111" s="42"/>
      <c r="PMA111" s="42"/>
      <c r="PMB111" s="42"/>
      <c r="PMC111" s="42"/>
      <c r="PMD111" s="42"/>
      <c r="PME111" s="42"/>
      <c r="PMF111" s="42"/>
      <c r="PMG111" s="42"/>
      <c r="PMH111" s="42"/>
      <c r="PMI111" s="42"/>
      <c r="PMJ111" s="42"/>
      <c r="PMK111" s="42"/>
      <c r="PML111" s="42"/>
      <c r="PMM111" s="42"/>
      <c r="PMN111" s="42"/>
      <c r="PMO111" s="42"/>
      <c r="PMP111" s="42"/>
      <c r="PMQ111" s="42"/>
      <c r="PMR111" s="42"/>
      <c r="PMS111" s="42"/>
      <c r="PMT111" s="42"/>
      <c r="PMU111" s="42"/>
      <c r="PMV111" s="42"/>
      <c r="PMW111" s="42"/>
      <c r="PMX111" s="42"/>
      <c r="PMY111" s="42"/>
      <c r="PMZ111" s="42"/>
      <c r="PNA111" s="42"/>
      <c r="PNB111" s="42"/>
      <c r="PNC111" s="42"/>
      <c r="PND111" s="42"/>
      <c r="PNE111" s="42"/>
      <c r="PNF111" s="42"/>
      <c r="PNG111" s="42"/>
      <c r="PNH111" s="42"/>
      <c r="PNI111" s="42"/>
      <c r="PNJ111" s="42"/>
      <c r="PNK111" s="42"/>
      <c r="PNL111" s="42"/>
      <c r="PNM111" s="42"/>
      <c r="PNN111" s="42"/>
      <c r="PNO111" s="42"/>
      <c r="PNP111" s="42"/>
      <c r="PNQ111" s="42"/>
      <c r="PNR111" s="42"/>
      <c r="PNS111" s="42"/>
      <c r="PNT111" s="42"/>
      <c r="PNU111" s="42"/>
      <c r="PNV111" s="42"/>
      <c r="PNW111" s="42"/>
      <c r="PNX111" s="42"/>
      <c r="PNY111" s="42"/>
      <c r="PNZ111" s="42"/>
      <c r="POA111" s="42"/>
      <c r="POB111" s="42"/>
      <c r="POC111" s="42"/>
      <c r="POD111" s="42"/>
      <c r="POE111" s="42"/>
      <c r="POF111" s="42"/>
      <c r="POG111" s="42"/>
      <c r="POH111" s="42"/>
      <c r="POI111" s="42"/>
      <c r="POJ111" s="42"/>
      <c r="POK111" s="42"/>
      <c r="POL111" s="42"/>
      <c r="POM111" s="42"/>
      <c r="PON111" s="42"/>
      <c r="POO111" s="42"/>
      <c r="POP111" s="42"/>
      <c r="POQ111" s="42"/>
      <c r="POR111" s="42"/>
      <c r="POS111" s="42"/>
      <c r="POT111" s="42"/>
      <c r="POU111" s="42"/>
      <c r="POV111" s="42"/>
      <c r="POW111" s="42"/>
      <c r="POX111" s="42"/>
      <c r="POY111" s="42"/>
      <c r="POZ111" s="42"/>
      <c r="PPA111" s="42"/>
      <c r="PPB111" s="42"/>
      <c r="PPC111" s="42"/>
      <c r="PPD111" s="42"/>
      <c r="PPE111" s="42"/>
      <c r="PPF111" s="42"/>
      <c r="PPG111" s="42"/>
      <c r="PPH111" s="42"/>
      <c r="PPI111" s="42"/>
      <c r="PPJ111" s="42"/>
      <c r="PPK111" s="42"/>
      <c r="PPL111" s="42"/>
      <c r="PPM111" s="42"/>
      <c r="PPN111" s="42"/>
      <c r="PPO111" s="42"/>
      <c r="PPP111" s="42"/>
      <c r="PPQ111" s="42"/>
      <c r="PPR111" s="42"/>
      <c r="PPS111" s="42"/>
      <c r="PPT111" s="42"/>
      <c r="PPU111" s="42"/>
      <c r="PPV111" s="42"/>
      <c r="PPW111" s="42"/>
      <c r="PPX111" s="42"/>
      <c r="PPY111" s="42"/>
      <c r="PPZ111" s="42"/>
      <c r="PQA111" s="42"/>
      <c r="PQB111" s="42"/>
      <c r="PQC111" s="42"/>
      <c r="PQD111" s="42"/>
      <c r="PQE111" s="42"/>
      <c r="PQF111" s="42"/>
      <c r="PQG111" s="42"/>
      <c r="PQH111" s="42"/>
      <c r="PQI111" s="42"/>
      <c r="PQJ111" s="42"/>
      <c r="PQK111" s="42"/>
      <c r="PQL111" s="42"/>
      <c r="PQM111" s="42"/>
      <c r="PQN111" s="42"/>
      <c r="PQO111" s="42"/>
      <c r="PQP111" s="42"/>
      <c r="PQQ111" s="42"/>
      <c r="PQR111" s="42"/>
      <c r="PQS111" s="42"/>
      <c r="PQT111" s="42"/>
      <c r="PQU111" s="42"/>
      <c r="PQV111" s="42"/>
      <c r="PQW111" s="42"/>
      <c r="PQX111" s="42"/>
      <c r="PQY111" s="42"/>
      <c r="PQZ111" s="42"/>
      <c r="PRA111" s="42"/>
      <c r="PRB111" s="42"/>
      <c r="PRC111" s="42"/>
      <c r="PRD111" s="42"/>
      <c r="PRE111" s="42"/>
      <c r="PRF111" s="42"/>
      <c r="PRG111" s="42"/>
      <c r="PRH111" s="42"/>
      <c r="PRI111" s="42"/>
      <c r="PRJ111" s="42"/>
      <c r="PRK111" s="42"/>
      <c r="PRL111" s="42"/>
      <c r="PRM111" s="42"/>
      <c r="PRN111" s="42"/>
      <c r="PRO111" s="42"/>
      <c r="PRP111" s="42"/>
      <c r="PRQ111" s="42"/>
      <c r="PRR111" s="42"/>
      <c r="PRS111" s="42"/>
      <c r="PRT111" s="42"/>
      <c r="PRU111" s="42"/>
      <c r="PRV111" s="42"/>
      <c r="PRW111" s="42"/>
      <c r="PRX111" s="42"/>
      <c r="PRY111" s="42"/>
      <c r="PRZ111" s="42"/>
      <c r="PSA111" s="42"/>
      <c r="PSB111" s="42"/>
      <c r="PSC111" s="42"/>
      <c r="PSD111" s="42"/>
      <c r="PSE111" s="42"/>
      <c r="PSF111" s="42"/>
      <c r="PSG111" s="42"/>
      <c r="PSH111" s="42"/>
      <c r="PSI111" s="42"/>
      <c r="PSJ111" s="42"/>
      <c r="PSK111" s="42"/>
      <c r="PSL111" s="42"/>
      <c r="PSM111" s="42"/>
      <c r="PSN111" s="42"/>
      <c r="PSO111" s="42"/>
      <c r="PSP111" s="42"/>
      <c r="PSQ111" s="42"/>
      <c r="PSR111" s="42"/>
      <c r="PSS111" s="42"/>
      <c r="PST111" s="42"/>
      <c r="PSU111" s="42"/>
      <c r="PSV111" s="42"/>
      <c r="PSW111" s="42"/>
      <c r="PSX111" s="42"/>
      <c r="PSY111" s="42"/>
      <c r="PSZ111" s="42"/>
      <c r="PTA111" s="42"/>
      <c r="PTB111" s="42"/>
      <c r="PTC111" s="42"/>
      <c r="PTD111" s="42"/>
      <c r="PTE111" s="42"/>
      <c r="PTF111" s="42"/>
      <c r="PTG111" s="42"/>
      <c r="PTH111" s="42"/>
      <c r="PTI111" s="42"/>
      <c r="PTJ111" s="42"/>
      <c r="PTK111" s="42"/>
      <c r="PTL111" s="42"/>
      <c r="PTM111" s="42"/>
      <c r="PTN111" s="42"/>
      <c r="PTO111" s="42"/>
      <c r="PTP111" s="42"/>
      <c r="PTQ111" s="42"/>
      <c r="PTR111" s="42"/>
      <c r="PTS111" s="42"/>
      <c r="PTT111" s="42"/>
      <c r="PTU111" s="42"/>
      <c r="PTV111" s="42"/>
      <c r="PTW111" s="42"/>
      <c r="PTX111" s="42"/>
      <c r="PTY111" s="42"/>
      <c r="PTZ111" s="42"/>
      <c r="PUA111" s="42"/>
      <c r="PUB111" s="42"/>
      <c r="PUC111" s="42"/>
      <c r="PUD111" s="42"/>
      <c r="PUE111" s="42"/>
      <c r="PUF111" s="42"/>
      <c r="PUG111" s="42"/>
      <c r="PUH111" s="42"/>
      <c r="PUI111" s="42"/>
      <c r="PUJ111" s="42"/>
      <c r="PUK111" s="42"/>
      <c r="PUL111" s="42"/>
      <c r="PUM111" s="42"/>
      <c r="PUN111" s="42"/>
      <c r="PUO111" s="42"/>
      <c r="PUP111" s="42"/>
      <c r="PUQ111" s="42"/>
      <c r="PUR111" s="42"/>
      <c r="PUS111" s="42"/>
      <c r="PUT111" s="42"/>
      <c r="PUU111" s="42"/>
      <c r="PUV111" s="42"/>
      <c r="PUW111" s="42"/>
      <c r="PUX111" s="42"/>
      <c r="PUY111" s="42"/>
      <c r="PUZ111" s="42"/>
      <c r="PVA111" s="42"/>
      <c r="PVB111" s="42"/>
      <c r="PVC111" s="42"/>
      <c r="PVD111" s="42"/>
      <c r="PVE111" s="42"/>
      <c r="PVF111" s="42"/>
      <c r="PVG111" s="42"/>
      <c r="PVH111" s="42"/>
      <c r="PVI111" s="42"/>
      <c r="PVJ111" s="42"/>
      <c r="PVK111" s="42"/>
      <c r="PVL111" s="42"/>
      <c r="PVM111" s="42"/>
      <c r="PVN111" s="42"/>
      <c r="PVO111" s="42"/>
      <c r="PVP111" s="42"/>
      <c r="PVQ111" s="42"/>
      <c r="PVR111" s="42"/>
      <c r="PVS111" s="42"/>
      <c r="PVT111" s="42"/>
      <c r="PVU111" s="42"/>
      <c r="PVV111" s="42"/>
      <c r="PVW111" s="42"/>
      <c r="PVX111" s="42"/>
      <c r="PVY111" s="42"/>
      <c r="PVZ111" s="42"/>
      <c r="PWA111" s="42"/>
      <c r="PWB111" s="42"/>
      <c r="PWC111" s="42"/>
      <c r="PWD111" s="42"/>
      <c r="PWE111" s="42"/>
      <c r="PWF111" s="42"/>
      <c r="PWG111" s="42"/>
      <c r="PWH111" s="42"/>
      <c r="PWI111" s="42"/>
      <c r="PWJ111" s="42"/>
      <c r="PWK111" s="42"/>
      <c r="PWL111" s="42"/>
      <c r="PWM111" s="42"/>
      <c r="PWN111" s="42"/>
      <c r="PWO111" s="42"/>
      <c r="PWP111" s="42"/>
      <c r="PWQ111" s="42"/>
      <c r="PWR111" s="42"/>
      <c r="PWS111" s="42"/>
      <c r="PWT111" s="42"/>
      <c r="PWU111" s="42"/>
      <c r="PWV111" s="42"/>
      <c r="PWW111" s="42"/>
      <c r="PWX111" s="42"/>
      <c r="PWY111" s="42"/>
      <c r="PWZ111" s="42"/>
      <c r="PXA111" s="42"/>
      <c r="PXB111" s="42"/>
      <c r="PXC111" s="42"/>
      <c r="PXD111" s="42"/>
      <c r="PXE111" s="42"/>
      <c r="PXF111" s="42"/>
      <c r="PXG111" s="42"/>
      <c r="PXH111" s="42"/>
      <c r="PXI111" s="42"/>
      <c r="PXJ111" s="42"/>
      <c r="PXK111" s="42"/>
      <c r="PXL111" s="42"/>
      <c r="PXM111" s="42"/>
      <c r="PXN111" s="42"/>
      <c r="PXO111" s="42"/>
      <c r="PXP111" s="42"/>
      <c r="PXQ111" s="42"/>
      <c r="PXR111" s="42"/>
      <c r="PXS111" s="42"/>
      <c r="PXT111" s="42"/>
      <c r="PXU111" s="42"/>
      <c r="PXV111" s="42"/>
      <c r="PXW111" s="42"/>
      <c r="PXX111" s="42"/>
      <c r="PXY111" s="42"/>
      <c r="PXZ111" s="42"/>
      <c r="PYA111" s="42"/>
      <c r="PYB111" s="42"/>
      <c r="PYC111" s="42"/>
      <c r="PYD111" s="42"/>
      <c r="PYE111" s="42"/>
      <c r="PYF111" s="42"/>
      <c r="PYG111" s="42"/>
      <c r="PYH111" s="42"/>
      <c r="PYI111" s="42"/>
      <c r="PYJ111" s="42"/>
      <c r="PYK111" s="42"/>
      <c r="PYL111" s="42"/>
      <c r="PYM111" s="42"/>
      <c r="PYN111" s="42"/>
      <c r="PYO111" s="42"/>
      <c r="PYP111" s="42"/>
      <c r="PYQ111" s="42"/>
      <c r="PYR111" s="42"/>
      <c r="PYS111" s="42"/>
      <c r="PYT111" s="42"/>
      <c r="PYU111" s="42"/>
      <c r="PYV111" s="42"/>
      <c r="PYW111" s="42"/>
      <c r="PYX111" s="42"/>
      <c r="PYY111" s="42"/>
      <c r="PYZ111" s="42"/>
      <c r="PZA111" s="42"/>
      <c r="PZB111" s="42"/>
      <c r="PZC111" s="42"/>
      <c r="PZD111" s="42"/>
      <c r="PZE111" s="42"/>
      <c r="PZF111" s="42"/>
      <c r="PZG111" s="42"/>
      <c r="PZH111" s="42"/>
      <c r="PZI111" s="42"/>
      <c r="PZJ111" s="42"/>
      <c r="PZK111" s="42"/>
      <c r="PZL111" s="42"/>
      <c r="PZM111" s="42"/>
      <c r="PZN111" s="42"/>
      <c r="PZO111" s="42"/>
      <c r="PZP111" s="42"/>
      <c r="PZQ111" s="42"/>
      <c r="PZR111" s="42"/>
      <c r="PZS111" s="42"/>
      <c r="PZT111" s="42"/>
      <c r="PZU111" s="42"/>
      <c r="PZV111" s="42"/>
      <c r="PZW111" s="42"/>
      <c r="PZX111" s="42"/>
      <c r="PZY111" s="42"/>
      <c r="PZZ111" s="42"/>
      <c r="QAA111" s="42"/>
      <c r="QAB111" s="42"/>
      <c r="QAC111" s="42"/>
      <c r="QAD111" s="42"/>
      <c r="QAE111" s="42"/>
      <c r="QAF111" s="42"/>
      <c r="QAG111" s="42"/>
      <c r="QAH111" s="42"/>
      <c r="QAI111" s="42"/>
      <c r="QAJ111" s="42"/>
      <c r="QAK111" s="42"/>
      <c r="QAL111" s="42"/>
      <c r="QAM111" s="42"/>
      <c r="QAN111" s="42"/>
      <c r="QAO111" s="42"/>
      <c r="QAP111" s="42"/>
      <c r="QAQ111" s="42"/>
      <c r="QAR111" s="42"/>
      <c r="QAS111" s="42"/>
      <c r="QAT111" s="42"/>
      <c r="QAU111" s="42"/>
      <c r="QAV111" s="42"/>
      <c r="QAW111" s="42"/>
      <c r="QAX111" s="42"/>
      <c r="QAY111" s="42"/>
      <c r="QAZ111" s="42"/>
      <c r="QBA111" s="42"/>
      <c r="QBB111" s="42"/>
      <c r="QBC111" s="42"/>
      <c r="QBD111" s="42"/>
      <c r="QBE111" s="42"/>
      <c r="QBF111" s="42"/>
      <c r="QBG111" s="42"/>
      <c r="QBH111" s="42"/>
      <c r="QBI111" s="42"/>
      <c r="QBJ111" s="42"/>
      <c r="QBK111" s="42"/>
      <c r="QBL111" s="42"/>
      <c r="QBM111" s="42"/>
      <c r="QBN111" s="42"/>
      <c r="QBO111" s="42"/>
      <c r="QBP111" s="42"/>
      <c r="QBQ111" s="42"/>
      <c r="QBR111" s="42"/>
      <c r="QBS111" s="42"/>
      <c r="QBT111" s="42"/>
      <c r="QBU111" s="42"/>
      <c r="QBV111" s="42"/>
      <c r="QBW111" s="42"/>
      <c r="QBX111" s="42"/>
      <c r="QBY111" s="42"/>
      <c r="QBZ111" s="42"/>
      <c r="QCA111" s="42"/>
      <c r="QCB111" s="42"/>
      <c r="QCC111" s="42"/>
      <c r="QCD111" s="42"/>
      <c r="QCE111" s="42"/>
      <c r="QCF111" s="42"/>
      <c r="QCG111" s="42"/>
      <c r="QCH111" s="42"/>
      <c r="QCI111" s="42"/>
      <c r="QCJ111" s="42"/>
      <c r="QCK111" s="42"/>
      <c r="QCL111" s="42"/>
      <c r="QCM111" s="42"/>
      <c r="QCN111" s="42"/>
      <c r="QCO111" s="42"/>
      <c r="QCP111" s="42"/>
      <c r="QCQ111" s="42"/>
      <c r="QCR111" s="42"/>
      <c r="QCS111" s="42"/>
      <c r="QCT111" s="42"/>
      <c r="QCU111" s="42"/>
      <c r="QCV111" s="42"/>
      <c r="QCW111" s="42"/>
      <c r="QCX111" s="42"/>
      <c r="QCY111" s="42"/>
      <c r="QCZ111" s="42"/>
      <c r="QDA111" s="42"/>
      <c r="QDB111" s="42"/>
      <c r="QDC111" s="42"/>
      <c r="QDD111" s="42"/>
      <c r="QDE111" s="42"/>
      <c r="QDF111" s="42"/>
      <c r="QDG111" s="42"/>
      <c r="QDH111" s="42"/>
      <c r="QDI111" s="42"/>
      <c r="QDJ111" s="42"/>
      <c r="QDK111" s="42"/>
      <c r="QDL111" s="42"/>
      <c r="QDM111" s="42"/>
      <c r="QDN111" s="42"/>
      <c r="QDO111" s="42"/>
      <c r="QDP111" s="42"/>
      <c r="QDQ111" s="42"/>
      <c r="QDR111" s="42"/>
      <c r="QDS111" s="42"/>
      <c r="QDT111" s="42"/>
      <c r="QDU111" s="42"/>
      <c r="QDV111" s="42"/>
      <c r="QDW111" s="42"/>
      <c r="QDX111" s="42"/>
      <c r="QDY111" s="42"/>
      <c r="QDZ111" s="42"/>
      <c r="QEA111" s="42"/>
      <c r="QEB111" s="42"/>
      <c r="QEC111" s="42"/>
      <c r="QED111" s="42"/>
      <c r="QEE111" s="42"/>
      <c r="QEF111" s="42"/>
      <c r="QEG111" s="42"/>
      <c r="QEH111" s="42"/>
      <c r="QEI111" s="42"/>
      <c r="QEJ111" s="42"/>
      <c r="QEK111" s="42"/>
      <c r="QEL111" s="42"/>
      <c r="QEM111" s="42"/>
      <c r="QEN111" s="42"/>
      <c r="QEO111" s="42"/>
      <c r="QEP111" s="42"/>
      <c r="QEQ111" s="42"/>
      <c r="QER111" s="42"/>
      <c r="QES111" s="42"/>
      <c r="QET111" s="42"/>
      <c r="QEU111" s="42"/>
      <c r="QEV111" s="42"/>
      <c r="QEW111" s="42"/>
      <c r="QEX111" s="42"/>
      <c r="QEY111" s="42"/>
      <c r="QEZ111" s="42"/>
      <c r="QFA111" s="42"/>
      <c r="QFB111" s="42"/>
      <c r="QFC111" s="42"/>
      <c r="QFD111" s="42"/>
      <c r="QFE111" s="42"/>
      <c r="QFF111" s="42"/>
      <c r="QFG111" s="42"/>
      <c r="QFH111" s="42"/>
      <c r="QFI111" s="42"/>
      <c r="QFJ111" s="42"/>
      <c r="QFK111" s="42"/>
      <c r="QFL111" s="42"/>
      <c r="QFM111" s="42"/>
      <c r="QFN111" s="42"/>
      <c r="QFO111" s="42"/>
      <c r="QFP111" s="42"/>
      <c r="QFQ111" s="42"/>
      <c r="QFR111" s="42"/>
      <c r="QFS111" s="42"/>
      <c r="QFT111" s="42"/>
      <c r="QFU111" s="42"/>
      <c r="QFV111" s="42"/>
      <c r="QFW111" s="42"/>
      <c r="QFX111" s="42"/>
      <c r="QFY111" s="42"/>
      <c r="QFZ111" s="42"/>
      <c r="QGA111" s="42"/>
      <c r="QGB111" s="42"/>
      <c r="QGC111" s="42"/>
      <c r="QGD111" s="42"/>
      <c r="QGE111" s="42"/>
      <c r="QGF111" s="42"/>
      <c r="QGG111" s="42"/>
      <c r="QGH111" s="42"/>
      <c r="QGI111" s="42"/>
      <c r="QGJ111" s="42"/>
      <c r="QGK111" s="42"/>
      <c r="QGL111" s="42"/>
      <c r="QGM111" s="42"/>
      <c r="QGN111" s="42"/>
      <c r="QGO111" s="42"/>
      <c r="QGP111" s="42"/>
      <c r="QGQ111" s="42"/>
      <c r="QGR111" s="42"/>
      <c r="QGS111" s="42"/>
      <c r="QGT111" s="42"/>
      <c r="QGU111" s="42"/>
      <c r="QGV111" s="42"/>
      <c r="QGW111" s="42"/>
      <c r="QGX111" s="42"/>
      <c r="QGY111" s="42"/>
      <c r="QGZ111" s="42"/>
      <c r="QHA111" s="42"/>
      <c r="QHB111" s="42"/>
      <c r="QHC111" s="42"/>
      <c r="QHD111" s="42"/>
      <c r="QHE111" s="42"/>
      <c r="QHF111" s="42"/>
      <c r="QHG111" s="42"/>
      <c r="QHH111" s="42"/>
      <c r="QHI111" s="42"/>
      <c r="QHJ111" s="42"/>
      <c r="QHK111" s="42"/>
      <c r="QHL111" s="42"/>
      <c r="QHM111" s="42"/>
      <c r="QHN111" s="42"/>
      <c r="QHO111" s="42"/>
      <c r="QHP111" s="42"/>
      <c r="QHQ111" s="42"/>
      <c r="QHR111" s="42"/>
      <c r="QHS111" s="42"/>
      <c r="QHT111" s="42"/>
      <c r="QHU111" s="42"/>
      <c r="QHV111" s="42"/>
      <c r="QHW111" s="42"/>
      <c r="QHX111" s="42"/>
      <c r="QHY111" s="42"/>
      <c r="QHZ111" s="42"/>
      <c r="QIA111" s="42"/>
      <c r="QIB111" s="42"/>
      <c r="QIC111" s="42"/>
      <c r="QID111" s="42"/>
      <c r="QIE111" s="42"/>
      <c r="QIF111" s="42"/>
      <c r="QIG111" s="42"/>
      <c r="QIH111" s="42"/>
      <c r="QII111" s="42"/>
      <c r="QIJ111" s="42"/>
      <c r="QIK111" s="42"/>
      <c r="QIL111" s="42"/>
      <c r="QIM111" s="42"/>
      <c r="QIN111" s="42"/>
      <c r="QIO111" s="42"/>
      <c r="QIP111" s="42"/>
      <c r="QIQ111" s="42"/>
      <c r="QIR111" s="42"/>
      <c r="QIS111" s="42"/>
      <c r="QIT111" s="42"/>
      <c r="QIU111" s="42"/>
      <c r="QIV111" s="42"/>
      <c r="QIW111" s="42"/>
      <c r="QIX111" s="42"/>
      <c r="QIY111" s="42"/>
      <c r="QIZ111" s="42"/>
      <c r="QJA111" s="42"/>
      <c r="QJB111" s="42"/>
      <c r="QJC111" s="42"/>
      <c r="QJD111" s="42"/>
      <c r="QJE111" s="42"/>
      <c r="QJF111" s="42"/>
      <c r="QJG111" s="42"/>
      <c r="QJH111" s="42"/>
      <c r="QJI111" s="42"/>
      <c r="QJJ111" s="42"/>
      <c r="QJK111" s="42"/>
      <c r="QJL111" s="42"/>
      <c r="QJM111" s="42"/>
      <c r="QJN111" s="42"/>
      <c r="QJO111" s="42"/>
      <c r="QJP111" s="42"/>
      <c r="QJQ111" s="42"/>
      <c r="QJR111" s="42"/>
      <c r="QJS111" s="42"/>
      <c r="QJT111" s="42"/>
      <c r="QJU111" s="42"/>
      <c r="QJV111" s="42"/>
      <c r="QJW111" s="42"/>
      <c r="QJX111" s="42"/>
      <c r="QJY111" s="42"/>
      <c r="QJZ111" s="42"/>
      <c r="QKA111" s="42"/>
      <c r="QKB111" s="42"/>
      <c r="QKC111" s="42"/>
      <c r="QKD111" s="42"/>
      <c r="QKE111" s="42"/>
      <c r="QKF111" s="42"/>
      <c r="QKG111" s="42"/>
      <c r="QKH111" s="42"/>
      <c r="QKI111" s="42"/>
      <c r="QKJ111" s="42"/>
      <c r="QKK111" s="42"/>
      <c r="QKL111" s="42"/>
      <c r="QKM111" s="42"/>
      <c r="QKN111" s="42"/>
      <c r="QKO111" s="42"/>
      <c r="QKP111" s="42"/>
      <c r="QKQ111" s="42"/>
      <c r="QKR111" s="42"/>
      <c r="QKS111" s="42"/>
      <c r="QKT111" s="42"/>
      <c r="QKU111" s="42"/>
      <c r="QKV111" s="42"/>
      <c r="QKW111" s="42"/>
      <c r="QKX111" s="42"/>
      <c r="QKY111" s="42"/>
      <c r="QKZ111" s="42"/>
      <c r="QLA111" s="42"/>
      <c r="QLB111" s="42"/>
      <c r="QLC111" s="42"/>
      <c r="QLD111" s="42"/>
      <c r="QLE111" s="42"/>
      <c r="QLF111" s="42"/>
      <c r="QLG111" s="42"/>
      <c r="QLH111" s="42"/>
      <c r="QLI111" s="42"/>
      <c r="QLJ111" s="42"/>
      <c r="QLK111" s="42"/>
      <c r="QLL111" s="42"/>
      <c r="QLM111" s="42"/>
      <c r="QLN111" s="42"/>
      <c r="QLO111" s="42"/>
      <c r="QLP111" s="42"/>
      <c r="QLQ111" s="42"/>
      <c r="QLR111" s="42"/>
      <c r="QLS111" s="42"/>
      <c r="QLT111" s="42"/>
      <c r="QLU111" s="42"/>
      <c r="QLV111" s="42"/>
      <c r="QLW111" s="42"/>
      <c r="QLX111" s="42"/>
      <c r="QLY111" s="42"/>
      <c r="QLZ111" s="42"/>
      <c r="QMA111" s="42"/>
      <c r="QMB111" s="42"/>
      <c r="QMC111" s="42"/>
      <c r="QMD111" s="42"/>
      <c r="QME111" s="42"/>
      <c r="QMF111" s="42"/>
      <c r="QMG111" s="42"/>
      <c r="QMH111" s="42"/>
      <c r="QMI111" s="42"/>
      <c r="QMJ111" s="42"/>
      <c r="QMK111" s="42"/>
      <c r="QML111" s="42"/>
      <c r="QMM111" s="42"/>
      <c r="QMN111" s="42"/>
      <c r="QMO111" s="42"/>
      <c r="QMP111" s="42"/>
      <c r="QMQ111" s="42"/>
      <c r="QMR111" s="42"/>
      <c r="QMS111" s="42"/>
      <c r="QMT111" s="42"/>
      <c r="QMU111" s="42"/>
      <c r="QMV111" s="42"/>
      <c r="QMW111" s="42"/>
      <c r="QMX111" s="42"/>
      <c r="QMY111" s="42"/>
      <c r="QMZ111" s="42"/>
      <c r="QNA111" s="42"/>
      <c r="QNB111" s="42"/>
      <c r="QNC111" s="42"/>
      <c r="QND111" s="42"/>
      <c r="QNE111" s="42"/>
      <c r="QNF111" s="42"/>
      <c r="QNG111" s="42"/>
      <c r="QNH111" s="42"/>
      <c r="QNI111" s="42"/>
      <c r="QNJ111" s="42"/>
      <c r="QNK111" s="42"/>
      <c r="QNL111" s="42"/>
      <c r="QNM111" s="42"/>
      <c r="QNN111" s="42"/>
      <c r="QNO111" s="42"/>
      <c r="QNP111" s="42"/>
      <c r="QNQ111" s="42"/>
      <c r="QNR111" s="42"/>
      <c r="QNS111" s="42"/>
      <c r="QNT111" s="42"/>
      <c r="QNU111" s="42"/>
      <c r="QNV111" s="42"/>
      <c r="QNW111" s="42"/>
      <c r="QNX111" s="42"/>
      <c r="QNY111" s="42"/>
      <c r="QNZ111" s="42"/>
      <c r="QOA111" s="42"/>
      <c r="QOB111" s="42"/>
      <c r="QOC111" s="42"/>
      <c r="QOD111" s="42"/>
      <c r="QOE111" s="42"/>
      <c r="QOF111" s="42"/>
      <c r="QOG111" s="42"/>
      <c r="QOH111" s="42"/>
      <c r="QOI111" s="42"/>
      <c r="QOJ111" s="42"/>
      <c r="QOK111" s="42"/>
      <c r="QOL111" s="42"/>
      <c r="QOM111" s="42"/>
      <c r="QON111" s="42"/>
      <c r="QOO111" s="42"/>
      <c r="QOP111" s="42"/>
      <c r="QOQ111" s="42"/>
      <c r="QOR111" s="42"/>
      <c r="QOS111" s="42"/>
      <c r="QOT111" s="42"/>
      <c r="QOU111" s="42"/>
      <c r="QOV111" s="42"/>
      <c r="QOW111" s="42"/>
      <c r="QOX111" s="42"/>
      <c r="QOY111" s="42"/>
      <c r="QOZ111" s="42"/>
      <c r="QPA111" s="42"/>
      <c r="QPB111" s="42"/>
      <c r="QPC111" s="42"/>
      <c r="QPD111" s="42"/>
      <c r="QPE111" s="42"/>
      <c r="QPF111" s="42"/>
      <c r="QPG111" s="42"/>
      <c r="QPH111" s="42"/>
      <c r="QPI111" s="42"/>
      <c r="QPJ111" s="42"/>
      <c r="QPK111" s="42"/>
      <c r="QPL111" s="42"/>
      <c r="QPM111" s="42"/>
      <c r="QPN111" s="42"/>
      <c r="QPO111" s="42"/>
      <c r="QPP111" s="42"/>
      <c r="QPQ111" s="42"/>
      <c r="QPR111" s="42"/>
      <c r="QPS111" s="42"/>
      <c r="QPT111" s="42"/>
      <c r="QPU111" s="42"/>
      <c r="QPV111" s="42"/>
      <c r="QPW111" s="42"/>
      <c r="QPX111" s="42"/>
      <c r="QPY111" s="42"/>
      <c r="QPZ111" s="42"/>
      <c r="QQA111" s="42"/>
      <c r="QQB111" s="42"/>
      <c r="QQC111" s="42"/>
      <c r="QQD111" s="42"/>
      <c r="QQE111" s="42"/>
      <c r="QQF111" s="42"/>
      <c r="QQG111" s="42"/>
      <c r="QQH111" s="42"/>
      <c r="QQI111" s="42"/>
      <c r="QQJ111" s="42"/>
      <c r="QQK111" s="42"/>
      <c r="QQL111" s="42"/>
      <c r="QQM111" s="42"/>
      <c r="QQN111" s="42"/>
      <c r="QQO111" s="42"/>
      <c r="QQP111" s="42"/>
      <c r="QQQ111" s="42"/>
      <c r="QQR111" s="42"/>
      <c r="QQS111" s="42"/>
      <c r="QQT111" s="42"/>
      <c r="QQU111" s="42"/>
      <c r="QQV111" s="42"/>
      <c r="QQW111" s="42"/>
      <c r="QQX111" s="42"/>
      <c r="QQY111" s="42"/>
      <c r="QQZ111" s="42"/>
      <c r="QRA111" s="42"/>
      <c r="QRB111" s="42"/>
      <c r="QRC111" s="42"/>
      <c r="QRD111" s="42"/>
      <c r="QRE111" s="42"/>
      <c r="QRF111" s="42"/>
      <c r="QRG111" s="42"/>
      <c r="QRH111" s="42"/>
      <c r="QRI111" s="42"/>
      <c r="QRJ111" s="42"/>
      <c r="QRK111" s="42"/>
      <c r="QRL111" s="42"/>
      <c r="QRM111" s="42"/>
      <c r="QRN111" s="42"/>
      <c r="QRO111" s="42"/>
      <c r="QRP111" s="42"/>
      <c r="QRQ111" s="42"/>
      <c r="QRR111" s="42"/>
      <c r="QRS111" s="42"/>
      <c r="QRT111" s="42"/>
      <c r="QRU111" s="42"/>
      <c r="QRV111" s="42"/>
      <c r="QRW111" s="42"/>
      <c r="QRX111" s="42"/>
      <c r="QRY111" s="42"/>
      <c r="QRZ111" s="42"/>
      <c r="QSA111" s="42"/>
      <c r="QSB111" s="42"/>
      <c r="QSC111" s="42"/>
      <c r="QSD111" s="42"/>
      <c r="QSE111" s="42"/>
      <c r="QSF111" s="42"/>
      <c r="QSG111" s="42"/>
      <c r="QSH111" s="42"/>
      <c r="QSI111" s="42"/>
      <c r="QSJ111" s="42"/>
      <c r="QSK111" s="42"/>
      <c r="QSL111" s="42"/>
      <c r="QSM111" s="42"/>
      <c r="QSN111" s="42"/>
      <c r="QSO111" s="42"/>
      <c r="QSP111" s="42"/>
      <c r="QSQ111" s="42"/>
      <c r="QSR111" s="42"/>
      <c r="QSS111" s="42"/>
      <c r="QST111" s="42"/>
      <c r="QSU111" s="42"/>
      <c r="QSV111" s="42"/>
      <c r="QSW111" s="42"/>
      <c r="QSX111" s="42"/>
      <c r="QSY111" s="42"/>
      <c r="QSZ111" s="42"/>
      <c r="QTA111" s="42"/>
      <c r="QTB111" s="42"/>
      <c r="QTC111" s="42"/>
      <c r="QTD111" s="42"/>
      <c r="QTE111" s="42"/>
      <c r="QTF111" s="42"/>
      <c r="QTG111" s="42"/>
      <c r="QTH111" s="42"/>
      <c r="QTI111" s="42"/>
      <c r="QTJ111" s="42"/>
      <c r="QTK111" s="42"/>
      <c r="QTL111" s="42"/>
      <c r="QTM111" s="42"/>
      <c r="QTN111" s="42"/>
      <c r="QTO111" s="42"/>
      <c r="QTP111" s="42"/>
      <c r="QTQ111" s="42"/>
      <c r="QTR111" s="42"/>
      <c r="QTS111" s="42"/>
      <c r="QTT111" s="42"/>
      <c r="QTU111" s="42"/>
      <c r="QTV111" s="42"/>
      <c r="QTW111" s="42"/>
      <c r="QTX111" s="42"/>
      <c r="QTY111" s="42"/>
      <c r="QTZ111" s="42"/>
      <c r="QUA111" s="42"/>
      <c r="QUB111" s="42"/>
      <c r="QUC111" s="42"/>
      <c r="QUD111" s="42"/>
      <c r="QUE111" s="42"/>
      <c r="QUF111" s="42"/>
      <c r="QUG111" s="42"/>
      <c r="QUH111" s="42"/>
      <c r="QUI111" s="42"/>
      <c r="QUJ111" s="42"/>
      <c r="QUK111" s="42"/>
      <c r="QUL111" s="42"/>
      <c r="QUM111" s="42"/>
      <c r="QUN111" s="42"/>
      <c r="QUO111" s="42"/>
      <c r="QUP111" s="42"/>
      <c r="QUQ111" s="42"/>
      <c r="QUR111" s="42"/>
      <c r="QUS111" s="42"/>
      <c r="QUT111" s="42"/>
      <c r="QUU111" s="42"/>
      <c r="QUV111" s="42"/>
      <c r="QUW111" s="42"/>
      <c r="QUX111" s="42"/>
      <c r="QUY111" s="42"/>
      <c r="QUZ111" s="42"/>
      <c r="QVA111" s="42"/>
      <c r="QVB111" s="42"/>
      <c r="QVC111" s="42"/>
      <c r="QVD111" s="42"/>
      <c r="QVE111" s="42"/>
      <c r="QVF111" s="42"/>
      <c r="QVG111" s="42"/>
      <c r="QVH111" s="42"/>
      <c r="QVI111" s="42"/>
      <c r="QVJ111" s="42"/>
      <c r="QVK111" s="42"/>
      <c r="QVL111" s="42"/>
      <c r="QVM111" s="42"/>
      <c r="QVN111" s="42"/>
      <c r="QVO111" s="42"/>
      <c r="QVP111" s="42"/>
      <c r="QVQ111" s="42"/>
      <c r="QVR111" s="42"/>
      <c r="QVS111" s="42"/>
      <c r="QVT111" s="42"/>
      <c r="QVU111" s="42"/>
      <c r="QVV111" s="42"/>
      <c r="QVW111" s="42"/>
      <c r="QVX111" s="42"/>
      <c r="QVY111" s="42"/>
      <c r="QVZ111" s="42"/>
      <c r="QWA111" s="42"/>
      <c r="QWB111" s="42"/>
      <c r="QWC111" s="42"/>
      <c r="QWD111" s="42"/>
      <c r="QWE111" s="42"/>
      <c r="QWF111" s="42"/>
      <c r="QWG111" s="42"/>
      <c r="QWH111" s="42"/>
      <c r="QWI111" s="42"/>
      <c r="QWJ111" s="42"/>
      <c r="QWK111" s="42"/>
      <c r="QWL111" s="42"/>
      <c r="QWM111" s="42"/>
      <c r="QWN111" s="42"/>
      <c r="QWO111" s="42"/>
      <c r="QWP111" s="42"/>
      <c r="QWQ111" s="42"/>
      <c r="QWR111" s="42"/>
      <c r="QWS111" s="42"/>
      <c r="QWT111" s="42"/>
      <c r="QWU111" s="42"/>
      <c r="QWV111" s="42"/>
      <c r="QWW111" s="42"/>
      <c r="QWX111" s="42"/>
      <c r="QWY111" s="42"/>
      <c r="QWZ111" s="42"/>
      <c r="QXA111" s="42"/>
      <c r="QXB111" s="42"/>
      <c r="QXC111" s="42"/>
      <c r="QXD111" s="42"/>
      <c r="QXE111" s="42"/>
      <c r="QXF111" s="42"/>
      <c r="QXG111" s="42"/>
      <c r="QXH111" s="42"/>
      <c r="QXI111" s="42"/>
      <c r="QXJ111" s="42"/>
      <c r="QXK111" s="42"/>
      <c r="QXL111" s="42"/>
      <c r="QXM111" s="42"/>
      <c r="QXN111" s="42"/>
      <c r="QXO111" s="42"/>
      <c r="QXP111" s="42"/>
      <c r="QXQ111" s="42"/>
      <c r="QXR111" s="42"/>
      <c r="QXS111" s="42"/>
      <c r="QXT111" s="42"/>
      <c r="QXU111" s="42"/>
      <c r="QXV111" s="42"/>
      <c r="QXW111" s="42"/>
      <c r="QXX111" s="42"/>
      <c r="QXY111" s="42"/>
      <c r="QXZ111" s="42"/>
      <c r="QYA111" s="42"/>
      <c r="QYB111" s="42"/>
      <c r="QYC111" s="42"/>
      <c r="QYD111" s="42"/>
      <c r="QYE111" s="42"/>
      <c r="QYF111" s="42"/>
      <c r="QYG111" s="42"/>
      <c r="QYH111" s="42"/>
      <c r="QYI111" s="42"/>
      <c r="QYJ111" s="42"/>
      <c r="QYK111" s="42"/>
      <c r="QYL111" s="42"/>
      <c r="QYM111" s="42"/>
      <c r="QYN111" s="42"/>
      <c r="QYO111" s="42"/>
      <c r="QYP111" s="42"/>
      <c r="QYQ111" s="42"/>
      <c r="QYR111" s="42"/>
      <c r="QYS111" s="42"/>
      <c r="QYT111" s="42"/>
      <c r="QYU111" s="42"/>
      <c r="QYV111" s="42"/>
      <c r="QYW111" s="42"/>
      <c r="QYX111" s="42"/>
      <c r="QYY111" s="42"/>
      <c r="QYZ111" s="42"/>
      <c r="QZA111" s="42"/>
      <c r="QZB111" s="42"/>
      <c r="QZC111" s="42"/>
      <c r="QZD111" s="42"/>
      <c r="QZE111" s="42"/>
      <c r="QZF111" s="42"/>
      <c r="QZG111" s="42"/>
      <c r="QZH111" s="42"/>
      <c r="QZI111" s="42"/>
      <c r="QZJ111" s="42"/>
      <c r="QZK111" s="42"/>
      <c r="QZL111" s="42"/>
      <c r="QZM111" s="42"/>
      <c r="QZN111" s="42"/>
      <c r="QZO111" s="42"/>
      <c r="QZP111" s="42"/>
      <c r="QZQ111" s="42"/>
      <c r="QZR111" s="42"/>
      <c r="QZS111" s="42"/>
      <c r="QZT111" s="42"/>
      <c r="QZU111" s="42"/>
      <c r="QZV111" s="42"/>
      <c r="QZW111" s="42"/>
      <c r="QZX111" s="42"/>
      <c r="QZY111" s="42"/>
      <c r="QZZ111" s="42"/>
      <c r="RAA111" s="42"/>
      <c r="RAB111" s="42"/>
      <c r="RAC111" s="42"/>
      <c r="RAD111" s="42"/>
      <c r="RAE111" s="42"/>
      <c r="RAF111" s="42"/>
      <c r="RAG111" s="42"/>
      <c r="RAH111" s="42"/>
      <c r="RAI111" s="42"/>
      <c r="RAJ111" s="42"/>
      <c r="RAK111" s="42"/>
      <c r="RAL111" s="42"/>
      <c r="RAM111" s="42"/>
      <c r="RAN111" s="42"/>
      <c r="RAO111" s="42"/>
      <c r="RAP111" s="42"/>
      <c r="RAQ111" s="42"/>
      <c r="RAR111" s="42"/>
      <c r="RAS111" s="42"/>
      <c r="RAT111" s="42"/>
      <c r="RAU111" s="42"/>
      <c r="RAV111" s="42"/>
      <c r="RAW111" s="42"/>
      <c r="RAX111" s="42"/>
      <c r="RAY111" s="42"/>
      <c r="RAZ111" s="42"/>
      <c r="RBA111" s="42"/>
      <c r="RBB111" s="42"/>
      <c r="RBC111" s="42"/>
      <c r="RBD111" s="42"/>
      <c r="RBE111" s="42"/>
      <c r="RBF111" s="42"/>
      <c r="RBG111" s="42"/>
      <c r="RBH111" s="42"/>
      <c r="RBI111" s="42"/>
      <c r="RBJ111" s="42"/>
      <c r="RBK111" s="42"/>
      <c r="RBL111" s="42"/>
      <c r="RBM111" s="42"/>
      <c r="RBN111" s="42"/>
      <c r="RBO111" s="42"/>
      <c r="RBP111" s="42"/>
      <c r="RBQ111" s="42"/>
      <c r="RBR111" s="42"/>
      <c r="RBS111" s="42"/>
      <c r="RBT111" s="42"/>
      <c r="RBU111" s="42"/>
      <c r="RBV111" s="42"/>
      <c r="RBW111" s="42"/>
      <c r="RBX111" s="42"/>
      <c r="RBY111" s="42"/>
      <c r="RBZ111" s="42"/>
      <c r="RCA111" s="42"/>
      <c r="RCB111" s="42"/>
      <c r="RCC111" s="42"/>
      <c r="RCD111" s="42"/>
      <c r="RCE111" s="42"/>
      <c r="RCF111" s="42"/>
      <c r="RCG111" s="42"/>
      <c r="RCH111" s="42"/>
      <c r="RCI111" s="42"/>
      <c r="RCJ111" s="42"/>
      <c r="RCK111" s="42"/>
      <c r="RCL111" s="42"/>
      <c r="RCM111" s="42"/>
      <c r="RCN111" s="42"/>
      <c r="RCO111" s="42"/>
      <c r="RCP111" s="42"/>
      <c r="RCQ111" s="42"/>
      <c r="RCR111" s="42"/>
      <c r="RCS111" s="42"/>
      <c r="RCT111" s="42"/>
      <c r="RCU111" s="42"/>
      <c r="RCV111" s="42"/>
      <c r="RCW111" s="42"/>
      <c r="RCX111" s="42"/>
      <c r="RCY111" s="42"/>
      <c r="RCZ111" s="42"/>
      <c r="RDA111" s="42"/>
      <c r="RDB111" s="42"/>
      <c r="RDC111" s="42"/>
      <c r="RDD111" s="42"/>
      <c r="RDE111" s="42"/>
      <c r="RDF111" s="42"/>
      <c r="RDG111" s="42"/>
      <c r="RDH111" s="42"/>
      <c r="RDI111" s="42"/>
      <c r="RDJ111" s="42"/>
      <c r="RDK111" s="42"/>
      <c r="RDL111" s="42"/>
      <c r="RDM111" s="42"/>
      <c r="RDN111" s="42"/>
      <c r="RDO111" s="42"/>
      <c r="RDP111" s="42"/>
      <c r="RDQ111" s="42"/>
      <c r="RDR111" s="42"/>
      <c r="RDS111" s="42"/>
      <c r="RDT111" s="42"/>
      <c r="RDU111" s="42"/>
      <c r="RDV111" s="42"/>
      <c r="RDW111" s="42"/>
      <c r="RDX111" s="42"/>
      <c r="RDY111" s="42"/>
      <c r="RDZ111" s="42"/>
      <c r="REA111" s="42"/>
      <c r="REB111" s="42"/>
      <c r="REC111" s="42"/>
      <c r="RED111" s="42"/>
      <c r="REE111" s="42"/>
      <c r="REF111" s="42"/>
      <c r="REG111" s="42"/>
      <c r="REH111" s="42"/>
      <c r="REI111" s="42"/>
      <c r="REJ111" s="42"/>
      <c r="REK111" s="42"/>
      <c r="REL111" s="42"/>
      <c r="REM111" s="42"/>
      <c r="REN111" s="42"/>
      <c r="REO111" s="42"/>
      <c r="REP111" s="42"/>
      <c r="REQ111" s="42"/>
      <c r="RER111" s="42"/>
      <c r="RES111" s="42"/>
      <c r="RET111" s="42"/>
      <c r="REU111" s="42"/>
      <c r="REV111" s="42"/>
      <c r="REW111" s="42"/>
      <c r="REX111" s="42"/>
      <c r="REY111" s="42"/>
      <c r="REZ111" s="42"/>
      <c r="RFA111" s="42"/>
      <c r="RFB111" s="42"/>
      <c r="RFC111" s="42"/>
      <c r="RFD111" s="42"/>
      <c r="RFE111" s="42"/>
      <c r="RFF111" s="42"/>
      <c r="RFG111" s="42"/>
      <c r="RFH111" s="42"/>
      <c r="RFI111" s="42"/>
      <c r="RFJ111" s="42"/>
      <c r="RFK111" s="42"/>
      <c r="RFL111" s="42"/>
      <c r="RFM111" s="42"/>
      <c r="RFN111" s="42"/>
      <c r="RFO111" s="42"/>
      <c r="RFP111" s="42"/>
      <c r="RFQ111" s="42"/>
      <c r="RFR111" s="42"/>
      <c r="RFS111" s="42"/>
      <c r="RFT111" s="42"/>
      <c r="RFU111" s="42"/>
      <c r="RFV111" s="42"/>
      <c r="RFW111" s="42"/>
      <c r="RFX111" s="42"/>
      <c r="RFY111" s="42"/>
      <c r="RFZ111" s="42"/>
      <c r="RGA111" s="42"/>
      <c r="RGB111" s="42"/>
      <c r="RGC111" s="42"/>
      <c r="RGD111" s="42"/>
      <c r="RGE111" s="42"/>
      <c r="RGF111" s="42"/>
      <c r="RGG111" s="42"/>
      <c r="RGH111" s="42"/>
      <c r="RGI111" s="42"/>
      <c r="RGJ111" s="42"/>
      <c r="RGK111" s="42"/>
      <c r="RGL111" s="42"/>
      <c r="RGM111" s="42"/>
      <c r="RGN111" s="42"/>
      <c r="RGO111" s="42"/>
      <c r="RGP111" s="42"/>
      <c r="RGQ111" s="42"/>
      <c r="RGR111" s="42"/>
      <c r="RGS111" s="42"/>
      <c r="RGT111" s="42"/>
      <c r="RGU111" s="42"/>
      <c r="RGV111" s="42"/>
      <c r="RGW111" s="42"/>
      <c r="RGX111" s="42"/>
      <c r="RGY111" s="42"/>
      <c r="RGZ111" s="42"/>
      <c r="RHA111" s="42"/>
      <c r="RHB111" s="42"/>
      <c r="RHC111" s="42"/>
      <c r="RHD111" s="42"/>
      <c r="RHE111" s="42"/>
      <c r="RHF111" s="42"/>
      <c r="RHG111" s="42"/>
      <c r="RHH111" s="42"/>
      <c r="RHI111" s="42"/>
      <c r="RHJ111" s="42"/>
      <c r="RHK111" s="42"/>
      <c r="RHL111" s="42"/>
      <c r="RHM111" s="42"/>
      <c r="RHN111" s="42"/>
      <c r="RHO111" s="42"/>
      <c r="RHP111" s="42"/>
      <c r="RHQ111" s="42"/>
      <c r="RHR111" s="42"/>
      <c r="RHS111" s="42"/>
      <c r="RHT111" s="42"/>
      <c r="RHU111" s="42"/>
      <c r="RHV111" s="42"/>
      <c r="RHW111" s="42"/>
      <c r="RHX111" s="42"/>
      <c r="RHY111" s="42"/>
      <c r="RHZ111" s="42"/>
      <c r="RIA111" s="42"/>
      <c r="RIB111" s="42"/>
      <c r="RIC111" s="42"/>
      <c r="RID111" s="42"/>
      <c r="RIE111" s="42"/>
      <c r="RIF111" s="42"/>
      <c r="RIG111" s="42"/>
      <c r="RIH111" s="42"/>
      <c r="RII111" s="42"/>
      <c r="RIJ111" s="42"/>
      <c r="RIK111" s="42"/>
      <c r="RIL111" s="42"/>
      <c r="RIM111" s="42"/>
      <c r="RIN111" s="42"/>
      <c r="RIO111" s="42"/>
      <c r="RIP111" s="42"/>
      <c r="RIQ111" s="42"/>
      <c r="RIR111" s="42"/>
      <c r="RIS111" s="42"/>
      <c r="RIT111" s="42"/>
      <c r="RIU111" s="42"/>
      <c r="RIV111" s="42"/>
      <c r="RIW111" s="42"/>
      <c r="RIX111" s="42"/>
      <c r="RIY111" s="42"/>
      <c r="RIZ111" s="42"/>
      <c r="RJA111" s="42"/>
      <c r="RJB111" s="42"/>
      <c r="RJC111" s="42"/>
      <c r="RJD111" s="42"/>
      <c r="RJE111" s="42"/>
      <c r="RJF111" s="42"/>
      <c r="RJG111" s="42"/>
      <c r="RJH111" s="42"/>
      <c r="RJI111" s="42"/>
      <c r="RJJ111" s="42"/>
      <c r="RJK111" s="42"/>
      <c r="RJL111" s="42"/>
      <c r="RJM111" s="42"/>
      <c r="RJN111" s="42"/>
      <c r="RJO111" s="42"/>
      <c r="RJP111" s="42"/>
      <c r="RJQ111" s="42"/>
      <c r="RJR111" s="42"/>
      <c r="RJS111" s="42"/>
      <c r="RJT111" s="42"/>
      <c r="RJU111" s="42"/>
      <c r="RJV111" s="42"/>
      <c r="RJW111" s="42"/>
      <c r="RJX111" s="42"/>
      <c r="RJY111" s="42"/>
      <c r="RJZ111" s="42"/>
      <c r="RKA111" s="42"/>
      <c r="RKB111" s="42"/>
      <c r="RKC111" s="42"/>
      <c r="RKD111" s="42"/>
      <c r="RKE111" s="42"/>
      <c r="RKF111" s="42"/>
      <c r="RKG111" s="42"/>
      <c r="RKH111" s="42"/>
      <c r="RKI111" s="42"/>
      <c r="RKJ111" s="42"/>
      <c r="RKK111" s="42"/>
      <c r="RKL111" s="42"/>
      <c r="RKM111" s="42"/>
      <c r="RKN111" s="42"/>
      <c r="RKO111" s="42"/>
      <c r="RKP111" s="42"/>
      <c r="RKQ111" s="42"/>
      <c r="RKR111" s="42"/>
      <c r="RKS111" s="42"/>
      <c r="RKT111" s="42"/>
      <c r="RKU111" s="42"/>
      <c r="RKV111" s="42"/>
      <c r="RKW111" s="42"/>
      <c r="RKX111" s="42"/>
      <c r="RKY111" s="42"/>
      <c r="RKZ111" s="42"/>
      <c r="RLA111" s="42"/>
      <c r="RLB111" s="42"/>
      <c r="RLC111" s="42"/>
      <c r="RLD111" s="42"/>
      <c r="RLE111" s="42"/>
      <c r="RLF111" s="42"/>
      <c r="RLG111" s="42"/>
      <c r="RLH111" s="42"/>
      <c r="RLI111" s="42"/>
      <c r="RLJ111" s="42"/>
      <c r="RLK111" s="42"/>
      <c r="RLL111" s="42"/>
      <c r="RLM111" s="42"/>
      <c r="RLN111" s="42"/>
      <c r="RLO111" s="42"/>
      <c r="RLP111" s="42"/>
      <c r="RLQ111" s="42"/>
      <c r="RLR111" s="42"/>
      <c r="RLS111" s="42"/>
      <c r="RLT111" s="42"/>
      <c r="RLU111" s="42"/>
      <c r="RLV111" s="42"/>
      <c r="RLW111" s="42"/>
      <c r="RLX111" s="42"/>
      <c r="RLY111" s="42"/>
      <c r="RLZ111" s="42"/>
      <c r="RMA111" s="42"/>
      <c r="RMB111" s="42"/>
      <c r="RMC111" s="42"/>
      <c r="RMD111" s="42"/>
      <c r="RME111" s="42"/>
      <c r="RMF111" s="42"/>
      <c r="RMG111" s="42"/>
      <c r="RMH111" s="42"/>
      <c r="RMI111" s="42"/>
      <c r="RMJ111" s="42"/>
      <c r="RMK111" s="42"/>
      <c r="RML111" s="42"/>
      <c r="RMM111" s="42"/>
      <c r="RMN111" s="42"/>
      <c r="RMO111" s="42"/>
      <c r="RMP111" s="42"/>
      <c r="RMQ111" s="42"/>
      <c r="RMR111" s="42"/>
      <c r="RMS111" s="42"/>
      <c r="RMT111" s="42"/>
      <c r="RMU111" s="42"/>
      <c r="RMV111" s="42"/>
      <c r="RMW111" s="42"/>
      <c r="RMX111" s="42"/>
      <c r="RMY111" s="42"/>
      <c r="RMZ111" s="42"/>
      <c r="RNA111" s="42"/>
      <c r="RNB111" s="42"/>
      <c r="RNC111" s="42"/>
      <c r="RND111" s="42"/>
      <c r="RNE111" s="42"/>
      <c r="RNF111" s="42"/>
      <c r="RNG111" s="42"/>
      <c r="RNH111" s="42"/>
      <c r="RNI111" s="42"/>
      <c r="RNJ111" s="42"/>
      <c r="RNK111" s="42"/>
      <c r="RNL111" s="42"/>
      <c r="RNM111" s="42"/>
      <c r="RNN111" s="42"/>
      <c r="RNO111" s="42"/>
      <c r="RNP111" s="42"/>
      <c r="RNQ111" s="42"/>
      <c r="RNR111" s="42"/>
      <c r="RNS111" s="42"/>
      <c r="RNT111" s="42"/>
      <c r="RNU111" s="42"/>
      <c r="RNV111" s="42"/>
      <c r="RNW111" s="42"/>
      <c r="RNX111" s="42"/>
      <c r="RNY111" s="42"/>
      <c r="RNZ111" s="42"/>
      <c r="ROA111" s="42"/>
      <c r="ROB111" s="42"/>
      <c r="ROC111" s="42"/>
      <c r="ROD111" s="42"/>
      <c r="ROE111" s="42"/>
      <c r="ROF111" s="42"/>
      <c r="ROG111" s="42"/>
      <c r="ROH111" s="42"/>
      <c r="ROI111" s="42"/>
      <c r="ROJ111" s="42"/>
      <c r="ROK111" s="42"/>
      <c r="ROL111" s="42"/>
      <c r="ROM111" s="42"/>
      <c r="RON111" s="42"/>
      <c r="ROO111" s="42"/>
      <c r="ROP111" s="42"/>
      <c r="ROQ111" s="42"/>
      <c r="ROR111" s="42"/>
      <c r="ROS111" s="42"/>
      <c r="ROT111" s="42"/>
      <c r="ROU111" s="42"/>
      <c r="ROV111" s="42"/>
      <c r="ROW111" s="42"/>
      <c r="ROX111" s="42"/>
      <c r="ROY111" s="42"/>
      <c r="ROZ111" s="42"/>
      <c r="RPA111" s="42"/>
      <c r="RPB111" s="42"/>
      <c r="RPC111" s="42"/>
      <c r="RPD111" s="42"/>
      <c r="RPE111" s="42"/>
      <c r="RPF111" s="42"/>
      <c r="RPG111" s="42"/>
      <c r="RPH111" s="42"/>
      <c r="RPI111" s="42"/>
      <c r="RPJ111" s="42"/>
      <c r="RPK111" s="42"/>
      <c r="RPL111" s="42"/>
      <c r="RPM111" s="42"/>
      <c r="RPN111" s="42"/>
      <c r="RPO111" s="42"/>
      <c r="RPP111" s="42"/>
      <c r="RPQ111" s="42"/>
      <c r="RPR111" s="42"/>
      <c r="RPS111" s="42"/>
      <c r="RPT111" s="42"/>
      <c r="RPU111" s="42"/>
      <c r="RPV111" s="42"/>
      <c r="RPW111" s="42"/>
      <c r="RPX111" s="42"/>
      <c r="RPY111" s="42"/>
      <c r="RPZ111" s="42"/>
      <c r="RQA111" s="42"/>
      <c r="RQB111" s="42"/>
      <c r="RQC111" s="42"/>
      <c r="RQD111" s="42"/>
      <c r="RQE111" s="42"/>
      <c r="RQF111" s="42"/>
      <c r="RQG111" s="42"/>
      <c r="RQH111" s="42"/>
      <c r="RQI111" s="42"/>
      <c r="RQJ111" s="42"/>
      <c r="RQK111" s="42"/>
      <c r="RQL111" s="42"/>
      <c r="RQM111" s="42"/>
      <c r="RQN111" s="42"/>
      <c r="RQO111" s="42"/>
      <c r="RQP111" s="42"/>
      <c r="RQQ111" s="42"/>
      <c r="RQR111" s="42"/>
      <c r="RQS111" s="42"/>
      <c r="RQT111" s="42"/>
      <c r="RQU111" s="42"/>
      <c r="RQV111" s="42"/>
      <c r="RQW111" s="42"/>
      <c r="RQX111" s="42"/>
      <c r="RQY111" s="42"/>
      <c r="RQZ111" s="42"/>
      <c r="RRA111" s="42"/>
      <c r="RRB111" s="42"/>
      <c r="RRC111" s="42"/>
      <c r="RRD111" s="42"/>
      <c r="RRE111" s="42"/>
      <c r="RRF111" s="42"/>
      <c r="RRG111" s="42"/>
      <c r="RRH111" s="42"/>
      <c r="RRI111" s="42"/>
      <c r="RRJ111" s="42"/>
      <c r="RRK111" s="42"/>
      <c r="RRL111" s="42"/>
      <c r="RRM111" s="42"/>
      <c r="RRN111" s="42"/>
      <c r="RRO111" s="42"/>
      <c r="RRP111" s="42"/>
      <c r="RRQ111" s="42"/>
      <c r="RRR111" s="42"/>
      <c r="RRS111" s="42"/>
      <c r="RRT111" s="42"/>
      <c r="RRU111" s="42"/>
      <c r="RRV111" s="42"/>
      <c r="RRW111" s="42"/>
      <c r="RRX111" s="42"/>
      <c r="RRY111" s="42"/>
      <c r="RRZ111" s="42"/>
      <c r="RSA111" s="42"/>
      <c r="RSB111" s="42"/>
      <c r="RSC111" s="42"/>
      <c r="RSD111" s="42"/>
      <c r="RSE111" s="42"/>
      <c r="RSF111" s="42"/>
      <c r="RSG111" s="42"/>
      <c r="RSH111" s="42"/>
      <c r="RSI111" s="42"/>
      <c r="RSJ111" s="42"/>
      <c r="RSK111" s="42"/>
      <c r="RSL111" s="42"/>
      <c r="RSM111" s="42"/>
      <c r="RSN111" s="42"/>
      <c r="RSO111" s="42"/>
      <c r="RSP111" s="42"/>
      <c r="RSQ111" s="42"/>
      <c r="RSR111" s="42"/>
      <c r="RSS111" s="42"/>
      <c r="RST111" s="42"/>
      <c r="RSU111" s="42"/>
      <c r="RSV111" s="42"/>
      <c r="RSW111" s="42"/>
      <c r="RSX111" s="42"/>
      <c r="RSY111" s="42"/>
      <c r="RSZ111" s="42"/>
      <c r="RTA111" s="42"/>
      <c r="RTB111" s="42"/>
      <c r="RTC111" s="42"/>
      <c r="RTD111" s="42"/>
      <c r="RTE111" s="42"/>
      <c r="RTF111" s="42"/>
      <c r="RTG111" s="42"/>
      <c r="RTH111" s="42"/>
      <c r="RTI111" s="42"/>
      <c r="RTJ111" s="42"/>
      <c r="RTK111" s="42"/>
      <c r="RTL111" s="42"/>
      <c r="RTM111" s="42"/>
      <c r="RTN111" s="42"/>
      <c r="RTO111" s="42"/>
      <c r="RTP111" s="42"/>
      <c r="RTQ111" s="42"/>
      <c r="RTR111" s="42"/>
      <c r="RTS111" s="42"/>
      <c r="RTT111" s="42"/>
      <c r="RTU111" s="42"/>
      <c r="RTV111" s="42"/>
      <c r="RTW111" s="42"/>
      <c r="RTX111" s="42"/>
      <c r="RTY111" s="42"/>
      <c r="RTZ111" s="42"/>
      <c r="RUA111" s="42"/>
      <c r="RUB111" s="42"/>
      <c r="RUC111" s="42"/>
      <c r="RUD111" s="42"/>
      <c r="RUE111" s="42"/>
      <c r="RUF111" s="42"/>
      <c r="RUG111" s="42"/>
      <c r="RUH111" s="42"/>
      <c r="RUI111" s="42"/>
      <c r="RUJ111" s="42"/>
      <c r="RUK111" s="42"/>
      <c r="RUL111" s="42"/>
      <c r="RUM111" s="42"/>
      <c r="RUN111" s="42"/>
      <c r="RUO111" s="42"/>
      <c r="RUP111" s="42"/>
      <c r="RUQ111" s="42"/>
      <c r="RUR111" s="42"/>
      <c r="RUS111" s="42"/>
      <c r="RUT111" s="42"/>
      <c r="RUU111" s="42"/>
      <c r="RUV111" s="42"/>
      <c r="RUW111" s="42"/>
      <c r="RUX111" s="42"/>
      <c r="RUY111" s="42"/>
      <c r="RUZ111" s="42"/>
      <c r="RVA111" s="42"/>
      <c r="RVB111" s="42"/>
      <c r="RVC111" s="42"/>
      <c r="RVD111" s="42"/>
      <c r="RVE111" s="42"/>
      <c r="RVF111" s="42"/>
      <c r="RVG111" s="42"/>
      <c r="RVH111" s="42"/>
      <c r="RVI111" s="42"/>
      <c r="RVJ111" s="42"/>
      <c r="RVK111" s="42"/>
      <c r="RVL111" s="42"/>
      <c r="RVM111" s="42"/>
      <c r="RVN111" s="42"/>
      <c r="RVO111" s="42"/>
      <c r="RVP111" s="42"/>
      <c r="RVQ111" s="42"/>
      <c r="RVR111" s="42"/>
      <c r="RVS111" s="42"/>
      <c r="RVT111" s="42"/>
      <c r="RVU111" s="42"/>
      <c r="RVV111" s="42"/>
      <c r="RVW111" s="42"/>
      <c r="RVX111" s="42"/>
      <c r="RVY111" s="42"/>
      <c r="RVZ111" s="42"/>
      <c r="RWA111" s="42"/>
      <c r="RWB111" s="42"/>
      <c r="RWC111" s="42"/>
      <c r="RWD111" s="42"/>
      <c r="RWE111" s="42"/>
      <c r="RWF111" s="42"/>
      <c r="RWG111" s="42"/>
      <c r="RWH111" s="42"/>
      <c r="RWI111" s="42"/>
      <c r="RWJ111" s="42"/>
      <c r="RWK111" s="42"/>
      <c r="RWL111" s="42"/>
      <c r="RWM111" s="42"/>
      <c r="RWN111" s="42"/>
      <c r="RWO111" s="42"/>
      <c r="RWP111" s="42"/>
      <c r="RWQ111" s="42"/>
      <c r="RWR111" s="42"/>
      <c r="RWS111" s="42"/>
      <c r="RWT111" s="42"/>
      <c r="RWU111" s="42"/>
      <c r="RWV111" s="42"/>
      <c r="RWW111" s="42"/>
      <c r="RWX111" s="42"/>
      <c r="RWY111" s="42"/>
      <c r="RWZ111" s="42"/>
      <c r="RXA111" s="42"/>
      <c r="RXB111" s="42"/>
      <c r="RXC111" s="42"/>
      <c r="RXD111" s="42"/>
      <c r="RXE111" s="42"/>
      <c r="RXF111" s="42"/>
      <c r="RXG111" s="42"/>
      <c r="RXH111" s="42"/>
      <c r="RXI111" s="42"/>
      <c r="RXJ111" s="42"/>
      <c r="RXK111" s="42"/>
      <c r="RXL111" s="42"/>
      <c r="RXM111" s="42"/>
      <c r="RXN111" s="42"/>
      <c r="RXO111" s="42"/>
      <c r="RXP111" s="42"/>
      <c r="RXQ111" s="42"/>
      <c r="RXR111" s="42"/>
      <c r="RXS111" s="42"/>
      <c r="RXT111" s="42"/>
      <c r="RXU111" s="42"/>
      <c r="RXV111" s="42"/>
      <c r="RXW111" s="42"/>
      <c r="RXX111" s="42"/>
      <c r="RXY111" s="42"/>
      <c r="RXZ111" s="42"/>
      <c r="RYA111" s="42"/>
      <c r="RYB111" s="42"/>
      <c r="RYC111" s="42"/>
      <c r="RYD111" s="42"/>
      <c r="RYE111" s="42"/>
      <c r="RYF111" s="42"/>
      <c r="RYG111" s="42"/>
      <c r="RYH111" s="42"/>
      <c r="RYI111" s="42"/>
      <c r="RYJ111" s="42"/>
      <c r="RYK111" s="42"/>
      <c r="RYL111" s="42"/>
      <c r="RYM111" s="42"/>
      <c r="RYN111" s="42"/>
      <c r="RYO111" s="42"/>
      <c r="RYP111" s="42"/>
      <c r="RYQ111" s="42"/>
      <c r="RYR111" s="42"/>
      <c r="RYS111" s="42"/>
      <c r="RYT111" s="42"/>
      <c r="RYU111" s="42"/>
      <c r="RYV111" s="42"/>
      <c r="RYW111" s="42"/>
      <c r="RYX111" s="42"/>
      <c r="RYY111" s="42"/>
      <c r="RYZ111" s="42"/>
      <c r="RZA111" s="42"/>
      <c r="RZB111" s="42"/>
      <c r="RZC111" s="42"/>
      <c r="RZD111" s="42"/>
      <c r="RZE111" s="42"/>
      <c r="RZF111" s="42"/>
      <c r="RZG111" s="42"/>
      <c r="RZH111" s="42"/>
      <c r="RZI111" s="42"/>
      <c r="RZJ111" s="42"/>
      <c r="RZK111" s="42"/>
      <c r="RZL111" s="42"/>
      <c r="RZM111" s="42"/>
      <c r="RZN111" s="42"/>
      <c r="RZO111" s="42"/>
      <c r="RZP111" s="42"/>
      <c r="RZQ111" s="42"/>
      <c r="RZR111" s="42"/>
      <c r="RZS111" s="42"/>
      <c r="RZT111" s="42"/>
      <c r="RZU111" s="42"/>
      <c r="RZV111" s="42"/>
      <c r="RZW111" s="42"/>
      <c r="RZX111" s="42"/>
      <c r="RZY111" s="42"/>
      <c r="RZZ111" s="42"/>
      <c r="SAA111" s="42"/>
      <c r="SAB111" s="42"/>
      <c r="SAC111" s="42"/>
      <c r="SAD111" s="42"/>
      <c r="SAE111" s="42"/>
      <c r="SAF111" s="42"/>
      <c r="SAG111" s="42"/>
      <c r="SAH111" s="42"/>
      <c r="SAI111" s="42"/>
      <c r="SAJ111" s="42"/>
      <c r="SAK111" s="42"/>
      <c r="SAL111" s="42"/>
      <c r="SAM111" s="42"/>
      <c r="SAN111" s="42"/>
      <c r="SAO111" s="42"/>
      <c r="SAP111" s="42"/>
      <c r="SAQ111" s="42"/>
      <c r="SAR111" s="42"/>
      <c r="SAS111" s="42"/>
      <c r="SAT111" s="42"/>
      <c r="SAU111" s="42"/>
      <c r="SAV111" s="42"/>
      <c r="SAW111" s="42"/>
      <c r="SAX111" s="42"/>
      <c r="SAY111" s="42"/>
      <c r="SAZ111" s="42"/>
      <c r="SBA111" s="42"/>
      <c r="SBB111" s="42"/>
      <c r="SBC111" s="42"/>
      <c r="SBD111" s="42"/>
      <c r="SBE111" s="42"/>
      <c r="SBF111" s="42"/>
      <c r="SBG111" s="42"/>
      <c r="SBH111" s="42"/>
      <c r="SBI111" s="42"/>
      <c r="SBJ111" s="42"/>
      <c r="SBK111" s="42"/>
      <c r="SBL111" s="42"/>
      <c r="SBM111" s="42"/>
      <c r="SBN111" s="42"/>
      <c r="SBO111" s="42"/>
      <c r="SBP111" s="42"/>
      <c r="SBQ111" s="42"/>
      <c r="SBR111" s="42"/>
      <c r="SBS111" s="42"/>
      <c r="SBT111" s="42"/>
      <c r="SBU111" s="42"/>
      <c r="SBV111" s="42"/>
      <c r="SBW111" s="42"/>
      <c r="SBX111" s="42"/>
      <c r="SBY111" s="42"/>
      <c r="SBZ111" s="42"/>
      <c r="SCA111" s="42"/>
      <c r="SCB111" s="42"/>
      <c r="SCC111" s="42"/>
      <c r="SCD111" s="42"/>
      <c r="SCE111" s="42"/>
      <c r="SCF111" s="42"/>
      <c r="SCG111" s="42"/>
      <c r="SCH111" s="42"/>
      <c r="SCI111" s="42"/>
      <c r="SCJ111" s="42"/>
      <c r="SCK111" s="42"/>
      <c r="SCL111" s="42"/>
      <c r="SCM111" s="42"/>
      <c r="SCN111" s="42"/>
      <c r="SCO111" s="42"/>
      <c r="SCP111" s="42"/>
      <c r="SCQ111" s="42"/>
      <c r="SCR111" s="42"/>
      <c r="SCS111" s="42"/>
      <c r="SCT111" s="42"/>
      <c r="SCU111" s="42"/>
      <c r="SCV111" s="42"/>
      <c r="SCW111" s="42"/>
      <c r="SCX111" s="42"/>
      <c r="SCY111" s="42"/>
      <c r="SCZ111" s="42"/>
      <c r="SDA111" s="42"/>
      <c r="SDB111" s="42"/>
      <c r="SDC111" s="42"/>
      <c r="SDD111" s="42"/>
      <c r="SDE111" s="42"/>
      <c r="SDF111" s="42"/>
      <c r="SDG111" s="42"/>
      <c r="SDH111" s="42"/>
      <c r="SDI111" s="42"/>
      <c r="SDJ111" s="42"/>
      <c r="SDK111" s="42"/>
      <c r="SDL111" s="42"/>
      <c r="SDM111" s="42"/>
      <c r="SDN111" s="42"/>
      <c r="SDO111" s="42"/>
      <c r="SDP111" s="42"/>
      <c r="SDQ111" s="42"/>
      <c r="SDR111" s="42"/>
      <c r="SDS111" s="42"/>
      <c r="SDT111" s="42"/>
      <c r="SDU111" s="42"/>
      <c r="SDV111" s="42"/>
      <c r="SDW111" s="42"/>
      <c r="SDX111" s="42"/>
      <c r="SDY111" s="42"/>
      <c r="SDZ111" s="42"/>
      <c r="SEA111" s="42"/>
      <c r="SEB111" s="42"/>
      <c r="SEC111" s="42"/>
      <c r="SED111" s="42"/>
      <c r="SEE111" s="42"/>
      <c r="SEF111" s="42"/>
      <c r="SEG111" s="42"/>
      <c r="SEH111" s="42"/>
      <c r="SEI111" s="42"/>
      <c r="SEJ111" s="42"/>
      <c r="SEK111" s="42"/>
      <c r="SEL111" s="42"/>
      <c r="SEM111" s="42"/>
      <c r="SEN111" s="42"/>
      <c r="SEO111" s="42"/>
      <c r="SEP111" s="42"/>
      <c r="SEQ111" s="42"/>
      <c r="SER111" s="42"/>
      <c r="SES111" s="42"/>
      <c r="SET111" s="42"/>
      <c r="SEU111" s="42"/>
      <c r="SEV111" s="42"/>
      <c r="SEW111" s="42"/>
      <c r="SEX111" s="42"/>
      <c r="SEY111" s="42"/>
      <c r="SEZ111" s="42"/>
      <c r="SFA111" s="42"/>
      <c r="SFB111" s="42"/>
      <c r="SFC111" s="42"/>
      <c r="SFD111" s="42"/>
      <c r="SFE111" s="42"/>
      <c r="SFF111" s="42"/>
      <c r="SFG111" s="42"/>
      <c r="SFH111" s="42"/>
      <c r="SFI111" s="42"/>
      <c r="SFJ111" s="42"/>
      <c r="SFK111" s="42"/>
      <c r="SFL111" s="42"/>
      <c r="SFM111" s="42"/>
      <c r="SFN111" s="42"/>
      <c r="SFO111" s="42"/>
      <c r="SFP111" s="42"/>
      <c r="SFQ111" s="42"/>
      <c r="SFR111" s="42"/>
      <c r="SFS111" s="42"/>
      <c r="SFT111" s="42"/>
      <c r="SFU111" s="42"/>
      <c r="SFV111" s="42"/>
      <c r="SFW111" s="42"/>
      <c r="SFX111" s="42"/>
      <c r="SFY111" s="42"/>
      <c r="SFZ111" s="42"/>
      <c r="SGA111" s="42"/>
      <c r="SGB111" s="42"/>
      <c r="SGC111" s="42"/>
      <c r="SGD111" s="42"/>
      <c r="SGE111" s="42"/>
      <c r="SGF111" s="42"/>
      <c r="SGG111" s="42"/>
      <c r="SGH111" s="42"/>
      <c r="SGI111" s="42"/>
      <c r="SGJ111" s="42"/>
      <c r="SGK111" s="42"/>
      <c r="SGL111" s="42"/>
      <c r="SGM111" s="42"/>
      <c r="SGN111" s="42"/>
      <c r="SGO111" s="42"/>
      <c r="SGP111" s="42"/>
      <c r="SGQ111" s="42"/>
      <c r="SGR111" s="42"/>
      <c r="SGS111" s="42"/>
      <c r="SGT111" s="42"/>
      <c r="SGU111" s="42"/>
      <c r="SGV111" s="42"/>
      <c r="SGW111" s="42"/>
      <c r="SGX111" s="42"/>
      <c r="SGY111" s="42"/>
      <c r="SGZ111" s="42"/>
      <c r="SHA111" s="42"/>
      <c r="SHB111" s="42"/>
      <c r="SHC111" s="42"/>
      <c r="SHD111" s="42"/>
      <c r="SHE111" s="42"/>
      <c r="SHF111" s="42"/>
      <c r="SHG111" s="42"/>
      <c r="SHH111" s="42"/>
      <c r="SHI111" s="42"/>
      <c r="SHJ111" s="42"/>
      <c r="SHK111" s="42"/>
      <c r="SHL111" s="42"/>
      <c r="SHM111" s="42"/>
      <c r="SHN111" s="42"/>
      <c r="SHO111" s="42"/>
      <c r="SHP111" s="42"/>
      <c r="SHQ111" s="42"/>
      <c r="SHR111" s="42"/>
      <c r="SHS111" s="42"/>
      <c r="SHT111" s="42"/>
      <c r="SHU111" s="42"/>
      <c r="SHV111" s="42"/>
      <c r="SHW111" s="42"/>
      <c r="SHX111" s="42"/>
      <c r="SHY111" s="42"/>
      <c r="SHZ111" s="42"/>
      <c r="SIA111" s="42"/>
      <c r="SIB111" s="42"/>
      <c r="SIC111" s="42"/>
      <c r="SID111" s="42"/>
      <c r="SIE111" s="42"/>
      <c r="SIF111" s="42"/>
      <c r="SIG111" s="42"/>
      <c r="SIH111" s="42"/>
      <c r="SII111" s="42"/>
      <c r="SIJ111" s="42"/>
      <c r="SIK111" s="42"/>
      <c r="SIL111" s="42"/>
      <c r="SIM111" s="42"/>
      <c r="SIN111" s="42"/>
      <c r="SIO111" s="42"/>
      <c r="SIP111" s="42"/>
      <c r="SIQ111" s="42"/>
      <c r="SIR111" s="42"/>
      <c r="SIS111" s="42"/>
      <c r="SIT111" s="42"/>
      <c r="SIU111" s="42"/>
      <c r="SIV111" s="42"/>
      <c r="SIW111" s="42"/>
      <c r="SIX111" s="42"/>
      <c r="SIY111" s="42"/>
      <c r="SIZ111" s="42"/>
      <c r="SJA111" s="42"/>
      <c r="SJB111" s="42"/>
      <c r="SJC111" s="42"/>
      <c r="SJD111" s="42"/>
      <c r="SJE111" s="42"/>
      <c r="SJF111" s="42"/>
      <c r="SJG111" s="42"/>
      <c r="SJH111" s="42"/>
      <c r="SJI111" s="42"/>
      <c r="SJJ111" s="42"/>
      <c r="SJK111" s="42"/>
      <c r="SJL111" s="42"/>
      <c r="SJM111" s="42"/>
      <c r="SJN111" s="42"/>
      <c r="SJO111" s="42"/>
      <c r="SJP111" s="42"/>
      <c r="SJQ111" s="42"/>
      <c r="SJR111" s="42"/>
      <c r="SJS111" s="42"/>
      <c r="SJT111" s="42"/>
      <c r="SJU111" s="42"/>
      <c r="SJV111" s="42"/>
      <c r="SJW111" s="42"/>
      <c r="SJX111" s="42"/>
      <c r="SJY111" s="42"/>
      <c r="SJZ111" s="42"/>
      <c r="SKA111" s="42"/>
      <c r="SKB111" s="42"/>
      <c r="SKC111" s="42"/>
      <c r="SKD111" s="42"/>
      <c r="SKE111" s="42"/>
      <c r="SKF111" s="42"/>
      <c r="SKG111" s="42"/>
      <c r="SKH111" s="42"/>
      <c r="SKI111" s="42"/>
      <c r="SKJ111" s="42"/>
      <c r="SKK111" s="42"/>
      <c r="SKL111" s="42"/>
      <c r="SKM111" s="42"/>
      <c r="SKN111" s="42"/>
      <c r="SKO111" s="42"/>
      <c r="SKP111" s="42"/>
      <c r="SKQ111" s="42"/>
      <c r="SKR111" s="42"/>
      <c r="SKS111" s="42"/>
      <c r="SKT111" s="42"/>
      <c r="SKU111" s="42"/>
      <c r="SKV111" s="42"/>
      <c r="SKW111" s="42"/>
      <c r="SKX111" s="42"/>
      <c r="SKY111" s="42"/>
      <c r="SKZ111" s="42"/>
      <c r="SLA111" s="42"/>
      <c r="SLB111" s="42"/>
      <c r="SLC111" s="42"/>
      <c r="SLD111" s="42"/>
      <c r="SLE111" s="42"/>
      <c r="SLF111" s="42"/>
      <c r="SLG111" s="42"/>
      <c r="SLH111" s="42"/>
      <c r="SLI111" s="42"/>
      <c r="SLJ111" s="42"/>
      <c r="SLK111" s="42"/>
      <c r="SLL111" s="42"/>
      <c r="SLM111" s="42"/>
      <c r="SLN111" s="42"/>
      <c r="SLO111" s="42"/>
      <c r="SLP111" s="42"/>
      <c r="SLQ111" s="42"/>
      <c r="SLR111" s="42"/>
      <c r="SLS111" s="42"/>
      <c r="SLT111" s="42"/>
      <c r="SLU111" s="42"/>
      <c r="SLV111" s="42"/>
      <c r="SLW111" s="42"/>
      <c r="SLX111" s="42"/>
      <c r="SLY111" s="42"/>
      <c r="SLZ111" s="42"/>
      <c r="SMA111" s="42"/>
      <c r="SMB111" s="42"/>
      <c r="SMC111" s="42"/>
      <c r="SMD111" s="42"/>
      <c r="SME111" s="42"/>
      <c r="SMF111" s="42"/>
      <c r="SMG111" s="42"/>
      <c r="SMH111" s="42"/>
      <c r="SMI111" s="42"/>
      <c r="SMJ111" s="42"/>
      <c r="SMK111" s="42"/>
      <c r="SML111" s="42"/>
      <c r="SMM111" s="42"/>
      <c r="SMN111" s="42"/>
      <c r="SMO111" s="42"/>
      <c r="SMP111" s="42"/>
      <c r="SMQ111" s="42"/>
      <c r="SMR111" s="42"/>
      <c r="SMS111" s="42"/>
      <c r="SMT111" s="42"/>
      <c r="SMU111" s="42"/>
      <c r="SMV111" s="42"/>
      <c r="SMW111" s="42"/>
      <c r="SMX111" s="42"/>
      <c r="SMY111" s="42"/>
      <c r="SMZ111" s="42"/>
      <c r="SNA111" s="42"/>
      <c r="SNB111" s="42"/>
      <c r="SNC111" s="42"/>
      <c r="SND111" s="42"/>
      <c r="SNE111" s="42"/>
      <c r="SNF111" s="42"/>
      <c r="SNG111" s="42"/>
      <c r="SNH111" s="42"/>
      <c r="SNI111" s="42"/>
      <c r="SNJ111" s="42"/>
      <c r="SNK111" s="42"/>
      <c r="SNL111" s="42"/>
      <c r="SNM111" s="42"/>
      <c r="SNN111" s="42"/>
      <c r="SNO111" s="42"/>
      <c r="SNP111" s="42"/>
      <c r="SNQ111" s="42"/>
      <c r="SNR111" s="42"/>
      <c r="SNS111" s="42"/>
      <c r="SNT111" s="42"/>
      <c r="SNU111" s="42"/>
      <c r="SNV111" s="42"/>
      <c r="SNW111" s="42"/>
      <c r="SNX111" s="42"/>
      <c r="SNY111" s="42"/>
      <c r="SNZ111" s="42"/>
      <c r="SOA111" s="42"/>
      <c r="SOB111" s="42"/>
      <c r="SOC111" s="42"/>
      <c r="SOD111" s="42"/>
      <c r="SOE111" s="42"/>
      <c r="SOF111" s="42"/>
      <c r="SOG111" s="42"/>
      <c r="SOH111" s="42"/>
      <c r="SOI111" s="42"/>
      <c r="SOJ111" s="42"/>
      <c r="SOK111" s="42"/>
      <c r="SOL111" s="42"/>
      <c r="SOM111" s="42"/>
      <c r="SON111" s="42"/>
      <c r="SOO111" s="42"/>
      <c r="SOP111" s="42"/>
      <c r="SOQ111" s="42"/>
      <c r="SOR111" s="42"/>
      <c r="SOS111" s="42"/>
      <c r="SOT111" s="42"/>
      <c r="SOU111" s="42"/>
      <c r="SOV111" s="42"/>
      <c r="SOW111" s="42"/>
      <c r="SOX111" s="42"/>
      <c r="SOY111" s="42"/>
      <c r="SOZ111" s="42"/>
      <c r="SPA111" s="42"/>
      <c r="SPB111" s="42"/>
      <c r="SPC111" s="42"/>
      <c r="SPD111" s="42"/>
      <c r="SPE111" s="42"/>
      <c r="SPF111" s="42"/>
      <c r="SPG111" s="42"/>
      <c r="SPH111" s="42"/>
      <c r="SPI111" s="42"/>
      <c r="SPJ111" s="42"/>
      <c r="SPK111" s="42"/>
      <c r="SPL111" s="42"/>
      <c r="SPM111" s="42"/>
      <c r="SPN111" s="42"/>
      <c r="SPO111" s="42"/>
      <c r="SPP111" s="42"/>
      <c r="SPQ111" s="42"/>
      <c r="SPR111" s="42"/>
      <c r="SPS111" s="42"/>
      <c r="SPT111" s="42"/>
      <c r="SPU111" s="42"/>
      <c r="SPV111" s="42"/>
      <c r="SPW111" s="42"/>
      <c r="SPX111" s="42"/>
      <c r="SPY111" s="42"/>
      <c r="SPZ111" s="42"/>
      <c r="SQA111" s="42"/>
      <c r="SQB111" s="42"/>
      <c r="SQC111" s="42"/>
      <c r="SQD111" s="42"/>
      <c r="SQE111" s="42"/>
      <c r="SQF111" s="42"/>
      <c r="SQG111" s="42"/>
      <c r="SQH111" s="42"/>
      <c r="SQI111" s="42"/>
      <c r="SQJ111" s="42"/>
      <c r="SQK111" s="42"/>
      <c r="SQL111" s="42"/>
      <c r="SQM111" s="42"/>
      <c r="SQN111" s="42"/>
      <c r="SQO111" s="42"/>
      <c r="SQP111" s="42"/>
      <c r="SQQ111" s="42"/>
      <c r="SQR111" s="42"/>
      <c r="SQS111" s="42"/>
      <c r="SQT111" s="42"/>
      <c r="SQU111" s="42"/>
      <c r="SQV111" s="42"/>
      <c r="SQW111" s="42"/>
      <c r="SQX111" s="42"/>
      <c r="SQY111" s="42"/>
      <c r="SQZ111" s="42"/>
      <c r="SRA111" s="42"/>
      <c r="SRB111" s="42"/>
      <c r="SRC111" s="42"/>
      <c r="SRD111" s="42"/>
      <c r="SRE111" s="42"/>
      <c r="SRF111" s="42"/>
      <c r="SRG111" s="42"/>
      <c r="SRH111" s="42"/>
      <c r="SRI111" s="42"/>
      <c r="SRJ111" s="42"/>
      <c r="SRK111" s="42"/>
      <c r="SRL111" s="42"/>
      <c r="SRM111" s="42"/>
      <c r="SRN111" s="42"/>
      <c r="SRO111" s="42"/>
      <c r="SRP111" s="42"/>
      <c r="SRQ111" s="42"/>
      <c r="SRR111" s="42"/>
      <c r="SRS111" s="42"/>
      <c r="SRT111" s="42"/>
      <c r="SRU111" s="42"/>
      <c r="SRV111" s="42"/>
      <c r="SRW111" s="42"/>
      <c r="SRX111" s="42"/>
      <c r="SRY111" s="42"/>
      <c r="SRZ111" s="42"/>
      <c r="SSA111" s="42"/>
      <c r="SSB111" s="42"/>
      <c r="SSC111" s="42"/>
      <c r="SSD111" s="42"/>
      <c r="SSE111" s="42"/>
      <c r="SSF111" s="42"/>
      <c r="SSG111" s="42"/>
      <c r="SSH111" s="42"/>
      <c r="SSI111" s="42"/>
      <c r="SSJ111" s="42"/>
      <c r="SSK111" s="42"/>
      <c r="SSL111" s="42"/>
      <c r="SSM111" s="42"/>
      <c r="SSN111" s="42"/>
      <c r="SSO111" s="42"/>
      <c r="SSP111" s="42"/>
      <c r="SSQ111" s="42"/>
      <c r="SSR111" s="42"/>
      <c r="SSS111" s="42"/>
      <c r="SST111" s="42"/>
      <c r="SSU111" s="42"/>
      <c r="SSV111" s="42"/>
      <c r="SSW111" s="42"/>
      <c r="SSX111" s="42"/>
      <c r="SSY111" s="42"/>
      <c r="SSZ111" s="42"/>
      <c r="STA111" s="42"/>
      <c r="STB111" s="42"/>
      <c r="STC111" s="42"/>
      <c r="STD111" s="42"/>
      <c r="STE111" s="42"/>
      <c r="STF111" s="42"/>
      <c r="STG111" s="42"/>
      <c r="STH111" s="42"/>
      <c r="STI111" s="42"/>
      <c r="STJ111" s="42"/>
      <c r="STK111" s="42"/>
      <c r="STL111" s="42"/>
      <c r="STM111" s="42"/>
      <c r="STN111" s="42"/>
      <c r="STO111" s="42"/>
      <c r="STP111" s="42"/>
      <c r="STQ111" s="42"/>
      <c r="STR111" s="42"/>
      <c r="STS111" s="42"/>
      <c r="STT111" s="42"/>
      <c r="STU111" s="42"/>
      <c r="STV111" s="42"/>
      <c r="STW111" s="42"/>
      <c r="STX111" s="42"/>
      <c r="STY111" s="42"/>
      <c r="STZ111" s="42"/>
      <c r="SUA111" s="42"/>
      <c r="SUB111" s="42"/>
      <c r="SUC111" s="42"/>
      <c r="SUD111" s="42"/>
      <c r="SUE111" s="42"/>
      <c r="SUF111" s="42"/>
      <c r="SUG111" s="42"/>
      <c r="SUH111" s="42"/>
      <c r="SUI111" s="42"/>
      <c r="SUJ111" s="42"/>
      <c r="SUK111" s="42"/>
      <c r="SUL111" s="42"/>
      <c r="SUM111" s="42"/>
      <c r="SUN111" s="42"/>
      <c r="SUO111" s="42"/>
      <c r="SUP111" s="42"/>
      <c r="SUQ111" s="42"/>
      <c r="SUR111" s="42"/>
      <c r="SUS111" s="42"/>
      <c r="SUT111" s="42"/>
      <c r="SUU111" s="42"/>
      <c r="SUV111" s="42"/>
      <c r="SUW111" s="42"/>
      <c r="SUX111" s="42"/>
      <c r="SUY111" s="42"/>
      <c r="SUZ111" s="42"/>
      <c r="SVA111" s="42"/>
      <c r="SVB111" s="42"/>
      <c r="SVC111" s="42"/>
      <c r="SVD111" s="42"/>
      <c r="SVE111" s="42"/>
      <c r="SVF111" s="42"/>
      <c r="SVG111" s="42"/>
      <c r="SVH111" s="42"/>
      <c r="SVI111" s="42"/>
      <c r="SVJ111" s="42"/>
      <c r="SVK111" s="42"/>
      <c r="SVL111" s="42"/>
      <c r="SVM111" s="42"/>
      <c r="SVN111" s="42"/>
      <c r="SVO111" s="42"/>
      <c r="SVP111" s="42"/>
      <c r="SVQ111" s="42"/>
      <c r="SVR111" s="42"/>
      <c r="SVS111" s="42"/>
      <c r="SVT111" s="42"/>
      <c r="SVU111" s="42"/>
      <c r="SVV111" s="42"/>
      <c r="SVW111" s="42"/>
      <c r="SVX111" s="42"/>
      <c r="SVY111" s="42"/>
      <c r="SVZ111" s="42"/>
      <c r="SWA111" s="42"/>
      <c r="SWB111" s="42"/>
      <c r="SWC111" s="42"/>
      <c r="SWD111" s="42"/>
      <c r="SWE111" s="42"/>
      <c r="SWF111" s="42"/>
      <c r="SWG111" s="42"/>
      <c r="SWH111" s="42"/>
      <c r="SWI111" s="42"/>
      <c r="SWJ111" s="42"/>
      <c r="SWK111" s="42"/>
      <c r="SWL111" s="42"/>
      <c r="SWM111" s="42"/>
      <c r="SWN111" s="42"/>
      <c r="SWO111" s="42"/>
      <c r="SWP111" s="42"/>
      <c r="SWQ111" s="42"/>
      <c r="SWR111" s="42"/>
      <c r="SWS111" s="42"/>
      <c r="SWT111" s="42"/>
      <c r="SWU111" s="42"/>
      <c r="SWV111" s="42"/>
      <c r="SWW111" s="42"/>
      <c r="SWX111" s="42"/>
      <c r="SWY111" s="42"/>
      <c r="SWZ111" s="42"/>
      <c r="SXA111" s="42"/>
      <c r="SXB111" s="42"/>
      <c r="SXC111" s="42"/>
      <c r="SXD111" s="42"/>
      <c r="SXE111" s="42"/>
      <c r="SXF111" s="42"/>
      <c r="SXG111" s="42"/>
      <c r="SXH111" s="42"/>
      <c r="SXI111" s="42"/>
      <c r="SXJ111" s="42"/>
      <c r="SXK111" s="42"/>
      <c r="SXL111" s="42"/>
      <c r="SXM111" s="42"/>
      <c r="SXN111" s="42"/>
      <c r="SXO111" s="42"/>
      <c r="SXP111" s="42"/>
      <c r="SXQ111" s="42"/>
      <c r="SXR111" s="42"/>
      <c r="SXS111" s="42"/>
      <c r="SXT111" s="42"/>
      <c r="SXU111" s="42"/>
      <c r="SXV111" s="42"/>
      <c r="SXW111" s="42"/>
      <c r="SXX111" s="42"/>
      <c r="SXY111" s="42"/>
      <c r="SXZ111" s="42"/>
      <c r="SYA111" s="42"/>
      <c r="SYB111" s="42"/>
      <c r="SYC111" s="42"/>
      <c r="SYD111" s="42"/>
      <c r="SYE111" s="42"/>
      <c r="SYF111" s="42"/>
      <c r="SYG111" s="42"/>
      <c r="SYH111" s="42"/>
      <c r="SYI111" s="42"/>
      <c r="SYJ111" s="42"/>
      <c r="SYK111" s="42"/>
      <c r="SYL111" s="42"/>
      <c r="SYM111" s="42"/>
      <c r="SYN111" s="42"/>
      <c r="SYO111" s="42"/>
      <c r="SYP111" s="42"/>
      <c r="SYQ111" s="42"/>
      <c r="SYR111" s="42"/>
      <c r="SYS111" s="42"/>
      <c r="SYT111" s="42"/>
      <c r="SYU111" s="42"/>
      <c r="SYV111" s="42"/>
      <c r="SYW111" s="42"/>
      <c r="SYX111" s="42"/>
      <c r="SYY111" s="42"/>
      <c r="SYZ111" s="42"/>
      <c r="SZA111" s="42"/>
      <c r="SZB111" s="42"/>
      <c r="SZC111" s="42"/>
      <c r="SZD111" s="42"/>
      <c r="SZE111" s="42"/>
      <c r="SZF111" s="42"/>
      <c r="SZG111" s="42"/>
      <c r="SZH111" s="42"/>
      <c r="SZI111" s="42"/>
      <c r="SZJ111" s="42"/>
      <c r="SZK111" s="42"/>
      <c r="SZL111" s="42"/>
      <c r="SZM111" s="42"/>
      <c r="SZN111" s="42"/>
      <c r="SZO111" s="42"/>
      <c r="SZP111" s="42"/>
      <c r="SZQ111" s="42"/>
      <c r="SZR111" s="42"/>
      <c r="SZS111" s="42"/>
      <c r="SZT111" s="42"/>
      <c r="SZU111" s="42"/>
      <c r="SZV111" s="42"/>
      <c r="SZW111" s="42"/>
      <c r="SZX111" s="42"/>
      <c r="SZY111" s="42"/>
      <c r="SZZ111" s="42"/>
      <c r="TAA111" s="42"/>
      <c r="TAB111" s="42"/>
      <c r="TAC111" s="42"/>
      <c r="TAD111" s="42"/>
      <c r="TAE111" s="42"/>
      <c r="TAF111" s="42"/>
      <c r="TAG111" s="42"/>
      <c r="TAH111" s="42"/>
      <c r="TAI111" s="42"/>
      <c r="TAJ111" s="42"/>
      <c r="TAK111" s="42"/>
      <c r="TAL111" s="42"/>
      <c r="TAM111" s="42"/>
      <c r="TAN111" s="42"/>
      <c r="TAO111" s="42"/>
      <c r="TAP111" s="42"/>
      <c r="TAQ111" s="42"/>
      <c r="TAR111" s="42"/>
      <c r="TAS111" s="42"/>
      <c r="TAT111" s="42"/>
      <c r="TAU111" s="42"/>
      <c r="TAV111" s="42"/>
      <c r="TAW111" s="42"/>
      <c r="TAX111" s="42"/>
      <c r="TAY111" s="42"/>
      <c r="TAZ111" s="42"/>
      <c r="TBA111" s="42"/>
      <c r="TBB111" s="42"/>
      <c r="TBC111" s="42"/>
      <c r="TBD111" s="42"/>
      <c r="TBE111" s="42"/>
      <c r="TBF111" s="42"/>
      <c r="TBG111" s="42"/>
      <c r="TBH111" s="42"/>
      <c r="TBI111" s="42"/>
      <c r="TBJ111" s="42"/>
      <c r="TBK111" s="42"/>
      <c r="TBL111" s="42"/>
      <c r="TBM111" s="42"/>
      <c r="TBN111" s="42"/>
      <c r="TBO111" s="42"/>
      <c r="TBP111" s="42"/>
      <c r="TBQ111" s="42"/>
      <c r="TBR111" s="42"/>
      <c r="TBS111" s="42"/>
      <c r="TBT111" s="42"/>
      <c r="TBU111" s="42"/>
      <c r="TBV111" s="42"/>
      <c r="TBW111" s="42"/>
      <c r="TBX111" s="42"/>
      <c r="TBY111" s="42"/>
      <c r="TBZ111" s="42"/>
      <c r="TCA111" s="42"/>
      <c r="TCB111" s="42"/>
      <c r="TCC111" s="42"/>
      <c r="TCD111" s="42"/>
      <c r="TCE111" s="42"/>
      <c r="TCF111" s="42"/>
      <c r="TCG111" s="42"/>
      <c r="TCH111" s="42"/>
      <c r="TCI111" s="42"/>
      <c r="TCJ111" s="42"/>
      <c r="TCK111" s="42"/>
      <c r="TCL111" s="42"/>
      <c r="TCM111" s="42"/>
      <c r="TCN111" s="42"/>
      <c r="TCO111" s="42"/>
      <c r="TCP111" s="42"/>
      <c r="TCQ111" s="42"/>
      <c r="TCR111" s="42"/>
      <c r="TCS111" s="42"/>
      <c r="TCT111" s="42"/>
      <c r="TCU111" s="42"/>
      <c r="TCV111" s="42"/>
      <c r="TCW111" s="42"/>
      <c r="TCX111" s="42"/>
      <c r="TCY111" s="42"/>
      <c r="TCZ111" s="42"/>
      <c r="TDA111" s="42"/>
      <c r="TDB111" s="42"/>
      <c r="TDC111" s="42"/>
      <c r="TDD111" s="42"/>
      <c r="TDE111" s="42"/>
      <c r="TDF111" s="42"/>
      <c r="TDG111" s="42"/>
      <c r="TDH111" s="42"/>
      <c r="TDI111" s="42"/>
      <c r="TDJ111" s="42"/>
      <c r="TDK111" s="42"/>
      <c r="TDL111" s="42"/>
      <c r="TDM111" s="42"/>
      <c r="TDN111" s="42"/>
      <c r="TDO111" s="42"/>
      <c r="TDP111" s="42"/>
      <c r="TDQ111" s="42"/>
      <c r="TDR111" s="42"/>
      <c r="TDS111" s="42"/>
      <c r="TDT111" s="42"/>
      <c r="TDU111" s="42"/>
      <c r="TDV111" s="42"/>
      <c r="TDW111" s="42"/>
      <c r="TDX111" s="42"/>
      <c r="TDY111" s="42"/>
      <c r="TDZ111" s="42"/>
      <c r="TEA111" s="42"/>
      <c r="TEB111" s="42"/>
      <c r="TEC111" s="42"/>
      <c r="TED111" s="42"/>
      <c r="TEE111" s="42"/>
      <c r="TEF111" s="42"/>
      <c r="TEG111" s="42"/>
      <c r="TEH111" s="42"/>
      <c r="TEI111" s="42"/>
      <c r="TEJ111" s="42"/>
      <c r="TEK111" s="42"/>
      <c r="TEL111" s="42"/>
      <c r="TEM111" s="42"/>
      <c r="TEN111" s="42"/>
      <c r="TEO111" s="42"/>
      <c r="TEP111" s="42"/>
      <c r="TEQ111" s="42"/>
      <c r="TER111" s="42"/>
      <c r="TES111" s="42"/>
      <c r="TET111" s="42"/>
      <c r="TEU111" s="42"/>
      <c r="TEV111" s="42"/>
      <c r="TEW111" s="42"/>
      <c r="TEX111" s="42"/>
      <c r="TEY111" s="42"/>
      <c r="TEZ111" s="42"/>
      <c r="TFA111" s="42"/>
      <c r="TFB111" s="42"/>
      <c r="TFC111" s="42"/>
      <c r="TFD111" s="42"/>
      <c r="TFE111" s="42"/>
      <c r="TFF111" s="42"/>
      <c r="TFG111" s="42"/>
      <c r="TFH111" s="42"/>
      <c r="TFI111" s="42"/>
      <c r="TFJ111" s="42"/>
      <c r="TFK111" s="42"/>
      <c r="TFL111" s="42"/>
      <c r="TFM111" s="42"/>
      <c r="TFN111" s="42"/>
      <c r="TFO111" s="42"/>
      <c r="TFP111" s="42"/>
      <c r="TFQ111" s="42"/>
      <c r="TFR111" s="42"/>
      <c r="TFS111" s="42"/>
      <c r="TFT111" s="42"/>
      <c r="TFU111" s="42"/>
      <c r="TFV111" s="42"/>
      <c r="TFW111" s="42"/>
      <c r="TFX111" s="42"/>
      <c r="TFY111" s="42"/>
      <c r="TFZ111" s="42"/>
      <c r="TGA111" s="42"/>
      <c r="TGB111" s="42"/>
      <c r="TGC111" s="42"/>
      <c r="TGD111" s="42"/>
      <c r="TGE111" s="42"/>
      <c r="TGF111" s="42"/>
      <c r="TGG111" s="42"/>
      <c r="TGH111" s="42"/>
      <c r="TGI111" s="42"/>
      <c r="TGJ111" s="42"/>
      <c r="TGK111" s="42"/>
      <c r="TGL111" s="42"/>
      <c r="TGM111" s="42"/>
      <c r="TGN111" s="42"/>
      <c r="TGO111" s="42"/>
      <c r="TGP111" s="42"/>
      <c r="TGQ111" s="42"/>
      <c r="TGR111" s="42"/>
      <c r="TGS111" s="42"/>
      <c r="TGT111" s="42"/>
      <c r="TGU111" s="42"/>
      <c r="TGV111" s="42"/>
      <c r="TGW111" s="42"/>
      <c r="TGX111" s="42"/>
      <c r="TGY111" s="42"/>
      <c r="TGZ111" s="42"/>
      <c r="THA111" s="42"/>
      <c r="THB111" s="42"/>
      <c r="THC111" s="42"/>
      <c r="THD111" s="42"/>
      <c r="THE111" s="42"/>
      <c r="THF111" s="42"/>
      <c r="THG111" s="42"/>
      <c r="THH111" s="42"/>
      <c r="THI111" s="42"/>
      <c r="THJ111" s="42"/>
      <c r="THK111" s="42"/>
      <c r="THL111" s="42"/>
      <c r="THM111" s="42"/>
      <c r="THN111" s="42"/>
      <c r="THO111" s="42"/>
      <c r="THP111" s="42"/>
      <c r="THQ111" s="42"/>
      <c r="THR111" s="42"/>
      <c r="THS111" s="42"/>
      <c r="THT111" s="42"/>
      <c r="THU111" s="42"/>
      <c r="THV111" s="42"/>
      <c r="THW111" s="42"/>
      <c r="THX111" s="42"/>
      <c r="THY111" s="42"/>
      <c r="THZ111" s="42"/>
      <c r="TIA111" s="42"/>
      <c r="TIB111" s="42"/>
      <c r="TIC111" s="42"/>
      <c r="TID111" s="42"/>
      <c r="TIE111" s="42"/>
      <c r="TIF111" s="42"/>
      <c r="TIG111" s="42"/>
      <c r="TIH111" s="42"/>
      <c r="TII111" s="42"/>
      <c r="TIJ111" s="42"/>
      <c r="TIK111" s="42"/>
      <c r="TIL111" s="42"/>
      <c r="TIM111" s="42"/>
      <c r="TIN111" s="42"/>
      <c r="TIO111" s="42"/>
      <c r="TIP111" s="42"/>
      <c r="TIQ111" s="42"/>
      <c r="TIR111" s="42"/>
      <c r="TIS111" s="42"/>
      <c r="TIT111" s="42"/>
      <c r="TIU111" s="42"/>
      <c r="TIV111" s="42"/>
      <c r="TIW111" s="42"/>
      <c r="TIX111" s="42"/>
      <c r="TIY111" s="42"/>
      <c r="TIZ111" s="42"/>
      <c r="TJA111" s="42"/>
      <c r="TJB111" s="42"/>
      <c r="TJC111" s="42"/>
      <c r="TJD111" s="42"/>
      <c r="TJE111" s="42"/>
      <c r="TJF111" s="42"/>
      <c r="TJG111" s="42"/>
      <c r="TJH111" s="42"/>
      <c r="TJI111" s="42"/>
      <c r="TJJ111" s="42"/>
      <c r="TJK111" s="42"/>
      <c r="TJL111" s="42"/>
      <c r="TJM111" s="42"/>
      <c r="TJN111" s="42"/>
      <c r="TJO111" s="42"/>
      <c r="TJP111" s="42"/>
      <c r="TJQ111" s="42"/>
      <c r="TJR111" s="42"/>
      <c r="TJS111" s="42"/>
      <c r="TJT111" s="42"/>
      <c r="TJU111" s="42"/>
      <c r="TJV111" s="42"/>
      <c r="TJW111" s="42"/>
      <c r="TJX111" s="42"/>
      <c r="TJY111" s="42"/>
      <c r="TJZ111" s="42"/>
      <c r="TKA111" s="42"/>
      <c r="TKB111" s="42"/>
      <c r="TKC111" s="42"/>
      <c r="TKD111" s="42"/>
      <c r="TKE111" s="42"/>
      <c r="TKF111" s="42"/>
      <c r="TKG111" s="42"/>
      <c r="TKH111" s="42"/>
      <c r="TKI111" s="42"/>
      <c r="TKJ111" s="42"/>
      <c r="TKK111" s="42"/>
      <c r="TKL111" s="42"/>
      <c r="TKM111" s="42"/>
      <c r="TKN111" s="42"/>
      <c r="TKO111" s="42"/>
      <c r="TKP111" s="42"/>
      <c r="TKQ111" s="42"/>
      <c r="TKR111" s="42"/>
      <c r="TKS111" s="42"/>
      <c r="TKT111" s="42"/>
      <c r="TKU111" s="42"/>
      <c r="TKV111" s="42"/>
      <c r="TKW111" s="42"/>
      <c r="TKX111" s="42"/>
      <c r="TKY111" s="42"/>
      <c r="TKZ111" s="42"/>
      <c r="TLA111" s="42"/>
      <c r="TLB111" s="42"/>
      <c r="TLC111" s="42"/>
      <c r="TLD111" s="42"/>
      <c r="TLE111" s="42"/>
      <c r="TLF111" s="42"/>
      <c r="TLG111" s="42"/>
      <c r="TLH111" s="42"/>
      <c r="TLI111" s="42"/>
      <c r="TLJ111" s="42"/>
      <c r="TLK111" s="42"/>
      <c r="TLL111" s="42"/>
      <c r="TLM111" s="42"/>
      <c r="TLN111" s="42"/>
      <c r="TLO111" s="42"/>
      <c r="TLP111" s="42"/>
      <c r="TLQ111" s="42"/>
      <c r="TLR111" s="42"/>
      <c r="TLS111" s="42"/>
      <c r="TLT111" s="42"/>
      <c r="TLU111" s="42"/>
      <c r="TLV111" s="42"/>
      <c r="TLW111" s="42"/>
      <c r="TLX111" s="42"/>
      <c r="TLY111" s="42"/>
      <c r="TLZ111" s="42"/>
      <c r="TMA111" s="42"/>
      <c r="TMB111" s="42"/>
      <c r="TMC111" s="42"/>
      <c r="TMD111" s="42"/>
      <c r="TME111" s="42"/>
      <c r="TMF111" s="42"/>
      <c r="TMG111" s="42"/>
      <c r="TMH111" s="42"/>
      <c r="TMI111" s="42"/>
      <c r="TMJ111" s="42"/>
      <c r="TMK111" s="42"/>
      <c r="TML111" s="42"/>
      <c r="TMM111" s="42"/>
      <c r="TMN111" s="42"/>
      <c r="TMO111" s="42"/>
      <c r="TMP111" s="42"/>
      <c r="TMQ111" s="42"/>
      <c r="TMR111" s="42"/>
      <c r="TMS111" s="42"/>
      <c r="TMT111" s="42"/>
      <c r="TMU111" s="42"/>
      <c r="TMV111" s="42"/>
      <c r="TMW111" s="42"/>
      <c r="TMX111" s="42"/>
      <c r="TMY111" s="42"/>
      <c r="TMZ111" s="42"/>
      <c r="TNA111" s="42"/>
      <c r="TNB111" s="42"/>
      <c r="TNC111" s="42"/>
      <c r="TND111" s="42"/>
      <c r="TNE111" s="42"/>
      <c r="TNF111" s="42"/>
      <c r="TNG111" s="42"/>
      <c r="TNH111" s="42"/>
      <c r="TNI111" s="42"/>
      <c r="TNJ111" s="42"/>
      <c r="TNK111" s="42"/>
      <c r="TNL111" s="42"/>
      <c r="TNM111" s="42"/>
      <c r="TNN111" s="42"/>
      <c r="TNO111" s="42"/>
      <c r="TNP111" s="42"/>
      <c r="TNQ111" s="42"/>
      <c r="TNR111" s="42"/>
      <c r="TNS111" s="42"/>
      <c r="TNT111" s="42"/>
      <c r="TNU111" s="42"/>
      <c r="TNV111" s="42"/>
      <c r="TNW111" s="42"/>
      <c r="TNX111" s="42"/>
      <c r="TNY111" s="42"/>
      <c r="TNZ111" s="42"/>
      <c r="TOA111" s="42"/>
      <c r="TOB111" s="42"/>
      <c r="TOC111" s="42"/>
      <c r="TOD111" s="42"/>
      <c r="TOE111" s="42"/>
      <c r="TOF111" s="42"/>
      <c r="TOG111" s="42"/>
      <c r="TOH111" s="42"/>
      <c r="TOI111" s="42"/>
      <c r="TOJ111" s="42"/>
      <c r="TOK111" s="42"/>
      <c r="TOL111" s="42"/>
      <c r="TOM111" s="42"/>
      <c r="TON111" s="42"/>
      <c r="TOO111" s="42"/>
      <c r="TOP111" s="42"/>
      <c r="TOQ111" s="42"/>
      <c r="TOR111" s="42"/>
      <c r="TOS111" s="42"/>
      <c r="TOT111" s="42"/>
      <c r="TOU111" s="42"/>
      <c r="TOV111" s="42"/>
      <c r="TOW111" s="42"/>
      <c r="TOX111" s="42"/>
      <c r="TOY111" s="42"/>
      <c r="TOZ111" s="42"/>
      <c r="TPA111" s="42"/>
      <c r="TPB111" s="42"/>
      <c r="TPC111" s="42"/>
      <c r="TPD111" s="42"/>
      <c r="TPE111" s="42"/>
      <c r="TPF111" s="42"/>
      <c r="TPG111" s="42"/>
      <c r="TPH111" s="42"/>
      <c r="TPI111" s="42"/>
      <c r="TPJ111" s="42"/>
      <c r="TPK111" s="42"/>
      <c r="TPL111" s="42"/>
      <c r="TPM111" s="42"/>
      <c r="TPN111" s="42"/>
      <c r="TPO111" s="42"/>
      <c r="TPP111" s="42"/>
      <c r="TPQ111" s="42"/>
      <c r="TPR111" s="42"/>
      <c r="TPS111" s="42"/>
      <c r="TPT111" s="42"/>
      <c r="TPU111" s="42"/>
      <c r="TPV111" s="42"/>
      <c r="TPW111" s="42"/>
      <c r="TPX111" s="42"/>
      <c r="TPY111" s="42"/>
      <c r="TPZ111" s="42"/>
      <c r="TQA111" s="42"/>
      <c r="TQB111" s="42"/>
      <c r="TQC111" s="42"/>
      <c r="TQD111" s="42"/>
      <c r="TQE111" s="42"/>
      <c r="TQF111" s="42"/>
      <c r="TQG111" s="42"/>
      <c r="TQH111" s="42"/>
      <c r="TQI111" s="42"/>
      <c r="TQJ111" s="42"/>
      <c r="TQK111" s="42"/>
      <c r="TQL111" s="42"/>
      <c r="TQM111" s="42"/>
      <c r="TQN111" s="42"/>
      <c r="TQO111" s="42"/>
      <c r="TQP111" s="42"/>
      <c r="TQQ111" s="42"/>
      <c r="TQR111" s="42"/>
      <c r="TQS111" s="42"/>
      <c r="TQT111" s="42"/>
      <c r="TQU111" s="42"/>
      <c r="TQV111" s="42"/>
      <c r="TQW111" s="42"/>
      <c r="TQX111" s="42"/>
      <c r="TQY111" s="42"/>
      <c r="TQZ111" s="42"/>
      <c r="TRA111" s="42"/>
      <c r="TRB111" s="42"/>
      <c r="TRC111" s="42"/>
      <c r="TRD111" s="42"/>
      <c r="TRE111" s="42"/>
      <c r="TRF111" s="42"/>
      <c r="TRG111" s="42"/>
      <c r="TRH111" s="42"/>
      <c r="TRI111" s="42"/>
      <c r="TRJ111" s="42"/>
      <c r="TRK111" s="42"/>
      <c r="TRL111" s="42"/>
      <c r="TRM111" s="42"/>
      <c r="TRN111" s="42"/>
      <c r="TRO111" s="42"/>
      <c r="TRP111" s="42"/>
      <c r="TRQ111" s="42"/>
      <c r="TRR111" s="42"/>
      <c r="TRS111" s="42"/>
      <c r="TRT111" s="42"/>
      <c r="TRU111" s="42"/>
      <c r="TRV111" s="42"/>
      <c r="TRW111" s="42"/>
      <c r="TRX111" s="42"/>
      <c r="TRY111" s="42"/>
      <c r="TRZ111" s="42"/>
      <c r="TSA111" s="42"/>
      <c r="TSB111" s="42"/>
      <c r="TSC111" s="42"/>
      <c r="TSD111" s="42"/>
      <c r="TSE111" s="42"/>
      <c r="TSF111" s="42"/>
      <c r="TSG111" s="42"/>
      <c r="TSH111" s="42"/>
      <c r="TSI111" s="42"/>
      <c r="TSJ111" s="42"/>
      <c r="TSK111" s="42"/>
      <c r="TSL111" s="42"/>
      <c r="TSM111" s="42"/>
      <c r="TSN111" s="42"/>
      <c r="TSO111" s="42"/>
      <c r="TSP111" s="42"/>
      <c r="TSQ111" s="42"/>
      <c r="TSR111" s="42"/>
      <c r="TSS111" s="42"/>
      <c r="TST111" s="42"/>
      <c r="TSU111" s="42"/>
      <c r="TSV111" s="42"/>
      <c r="TSW111" s="42"/>
      <c r="TSX111" s="42"/>
      <c r="TSY111" s="42"/>
      <c r="TSZ111" s="42"/>
      <c r="TTA111" s="42"/>
      <c r="TTB111" s="42"/>
      <c r="TTC111" s="42"/>
      <c r="TTD111" s="42"/>
      <c r="TTE111" s="42"/>
      <c r="TTF111" s="42"/>
      <c r="TTG111" s="42"/>
      <c r="TTH111" s="42"/>
      <c r="TTI111" s="42"/>
      <c r="TTJ111" s="42"/>
      <c r="TTK111" s="42"/>
      <c r="TTL111" s="42"/>
      <c r="TTM111" s="42"/>
      <c r="TTN111" s="42"/>
      <c r="TTO111" s="42"/>
      <c r="TTP111" s="42"/>
      <c r="TTQ111" s="42"/>
      <c r="TTR111" s="42"/>
      <c r="TTS111" s="42"/>
      <c r="TTT111" s="42"/>
      <c r="TTU111" s="42"/>
      <c r="TTV111" s="42"/>
      <c r="TTW111" s="42"/>
      <c r="TTX111" s="42"/>
      <c r="TTY111" s="42"/>
      <c r="TTZ111" s="42"/>
      <c r="TUA111" s="42"/>
      <c r="TUB111" s="42"/>
      <c r="TUC111" s="42"/>
      <c r="TUD111" s="42"/>
      <c r="TUE111" s="42"/>
      <c r="TUF111" s="42"/>
      <c r="TUG111" s="42"/>
      <c r="TUH111" s="42"/>
      <c r="TUI111" s="42"/>
      <c r="TUJ111" s="42"/>
      <c r="TUK111" s="42"/>
      <c r="TUL111" s="42"/>
      <c r="TUM111" s="42"/>
      <c r="TUN111" s="42"/>
      <c r="TUO111" s="42"/>
      <c r="TUP111" s="42"/>
      <c r="TUQ111" s="42"/>
      <c r="TUR111" s="42"/>
      <c r="TUS111" s="42"/>
      <c r="TUT111" s="42"/>
      <c r="TUU111" s="42"/>
      <c r="TUV111" s="42"/>
      <c r="TUW111" s="42"/>
      <c r="TUX111" s="42"/>
      <c r="TUY111" s="42"/>
      <c r="TUZ111" s="42"/>
      <c r="TVA111" s="42"/>
      <c r="TVB111" s="42"/>
      <c r="TVC111" s="42"/>
      <c r="TVD111" s="42"/>
      <c r="TVE111" s="42"/>
      <c r="TVF111" s="42"/>
      <c r="TVG111" s="42"/>
      <c r="TVH111" s="42"/>
      <c r="TVI111" s="42"/>
      <c r="TVJ111" s="42"/>
      <c r="TVK111" s="42"/>
      <c r="TVL111" s="42"/>
      <c r="TVM111" s="42"/>
      <c r="TVN111" s="42"/>
      <c r="TVO111" s="42"/>
      <c r="TVP111" s="42"/>
      <c r="TVQ111" s="42"/>
      <c r="TVR111" s="42"/>
      <c r="TVS111" s="42"/>
      <c r="TVT111" s="42"/>
      <c r="TVU111" s="42"/>
      <c r="TVV111" s="42"/>
      <c r="TVW111" s="42"/>
      <c r="TVX111" s="42"/>
      <c r="TVY111" s="42"/>
      <c r="TVZ111" s="42"/>
      <c r="TWA111" s="42"/>
      <c r="TWB111" s="42"/>
      <c r="TWC111" s="42"/>
      <c r="TWD111" s="42"/>
      <c r="TWE111" s="42"/>
      <c r="TWF111" s="42"/>
      <c r="TWG111" s="42"/>
      <c r="TWH111" s="42"/>
      <c r="TWI111" s="42"/>
      <c r="TWJ111" s="42"/>
      <c r="TWK111" s="42"/>
      <c r="TWL111" s="42"/>
      <c r="TWM111" s="42"/>
      <c r="TWN111" s="42"/>
      <c r="TWO111" s="42"/>
      <c r="TWP111" s="42"/>
      <c r="TWQ111" s="42"/>
      <c r="TWR111" s="42"/>
      <c r="TWS111" s="42"/>
      <c r="TWT111" s="42"/>
      <c r="TWU111" s="42"/>
      <c r="TWV111" s="42"/>
      <c r="TWW111" s="42"/>
      <c r="TWX111" s="42"/>
      <c r="TWY111" s="42"/>
      <c r="TWZ111" s="42"/>
      <c r="TXA111" s="42"/>
      <c r="TXB111" s="42"/>
      <c r="TXC111" s="42"/>
      <c r="TXD111" s="42"/>
      <c r="TXE111" s="42"/>
      <c r="TXF111" s="42"/>
      <c r="TXG111" s="42"/>
      <c r="TXH111" s="42"/>
      <c r="TXI111" s="42"/>
      <c r="TXJ111" s="42"/>
      <c r="TXK111" s="42"/>
      <c r="TXL111" s="42"/>
      <c r="TXM111" s="42"/>
      <c r="TXN111" s="42"/>
      <c r="TXO111" s="42"/>
      <c r="TXP111" s="42"/>
      <c r="TXQ111" s="42"/>
      <c r="TXR111" s="42"/>
      <c r="TXS111" s="42"/>
      <c r="TXT111" s="42"/>
      <c r="TXU111" s="42"/>
      <c r="TXV111" s="42"/>
      <c r="TXW111" s="42"/>
      <c r="TXX111" s="42"/>
      <c r="TXY111" s="42"/>
      <c r="TXZ111" s="42"/>
      <c r="TYA111" s="42"/>
      <c r="TYB111" s="42"/>
      <c r="TYC111" s="42"/>
      <c r="TYD111" s="42"/>
      <c r="TYE111" s="42"/>
      <c r="TYF111" s="42"/>
      <c r="TYG111" s="42"/>
      <c r="TYH111" s="42"/>
      <c r="TYI111" s="42"/>
      <c r="TYJ111" s="42"/>
      <c r="TYK111" s="42"/>
      <c r="TYL111" s="42"/>
      <c r="TYM111" s="42"/>
      <c r="TYN111" s="42"/>
      <c r="TYO111" s="42"/>
      <c r="TYP111" s="42"/>
      <c r="TYQ111" s="42"/>
      <c r="TYR111" s="42"/>
      <c r="TYS111" s="42"/>
      <c r="TYT111" s="42"/>
      <c r="TYU111" s="42"/>
      <c r="TYV111" s="42"/>
      <c r="TYW111" s="42"/>
      <c r="TYX111" s="42"/>
      <c r="TYY111" s="42"/>
      <c r="TYZ111" s="42"/>
      <c r="TZA111" s="42"/>
      <c r="TZB111" s="42"/>
      <c r="TZC111" s="42"/>
      <c r="TZD111" s="42"/>
      <c r="TZE111" s="42"/>
      <c r="TZF111" s="42"/>
      <c r="TZG111" s="42"/>
      <c r="TZH111" s="42"/>
      <c r="TZI111" s="42"/>
      <c r="TZJ111" s="42"/>
      <c r="TZK111" s="42"/>
      <c r="TZL111" s="42"/>
      <c r="TZM111" s="42"/>
      <c r="TZN111" s="42"/>
      <c r="TZO111" s="42"/>
      <c r="TZP111" s="42"/>
      <c r="TZQ111" s="42"/>
      <c r="TZR111" s="42"/>
      <c r="TZS111" s="42"/>
      <c r="TZT111" s="42"/>
      <c r="TZU111" s="42"/>
      <c r="TZV111" s="42"/>
      <c r="TZW111" s="42"/>
      <c r="TZX111" s="42"/>
      <c r="TZY111" s="42"/>
      <c r="TZZ111" s="42"/>
      <c r="UAA111" s="42"/>
      <c r="UAB111" s="42"/>
      <c r="UAC111" s="42"/>
      <c r="UAD111" s="42"/>
      <c r="UAE111" s="42"/>
      <c r="UAF111" s="42"/>
      <c r="UAG111" s="42"/>
      <c r="UAH111" s="42"/>
      <c r="UAI111" s="42"/>
      <c r="UAJ111" s="42"/>
      <c r="UAK111" s="42"/>
      <c r="UAL111" s="42"/>
      <c r="UAM111" s="42"/>
      <c r="UAN111" s="42"/>
      <c r="UAO111" s="42"/>
      <c r="UAP111" s="42"/>
      <c r="UAQ111" s="42"/>
      <c r="UAR111" s="42"/>
      <c r="UAS111" s="42"/>
      <c r="UAT111" s="42"/>
      <c r="UAU111" s="42"/>
      <c r="UAV111" s="42"/>
      <c r="UAW111" s="42"/>
      <c r="UAX111" s="42"/>
      <c r="UAY111" s="42"/>
      <c r="UAZ111" s="42"/>
      <c r="UBA111" s="42"/>
      <c r="UBB111" s="42"/>
      <c r="UBC111" s="42"/>
      <c r="UBD111" s="42"/>
      <c r="UBE111" s="42"/>
      <c r="UBF111" s="42"/>
      <c r="UBG111" s="42"/>
      <c r="UBH111" s="42"/>
      <c r="UBI111" s="42"/>
      <c r="UBJ111" s="42"/>
      <c r="UBK111" s="42"/>
      <c r="UBL111" s="42"/>
      <c r="UBM111" s="42"/>
      <c r="UBN111" s="42"/>
      <c r="UBO111" s="42"/>
      <c r="UBP111" s="42"/>
      <c r="UBQ111" s="42"/>
      <c r="UBR111" s="42"/>
      <c r="UBS111" s="42"/>
      <c r="UBT111" s="42"/>
      <c r="UBU111" s="42"/>
      <c r="UBV111" s="42"/>
      <c r="UBW111" s="42"/>
      <c r="UBX111" s="42"/>
      <c r="UBY111" s="42"/>
      <c r="UBZ111" s="42"/>
      <c r="UCA111" s="42"/>
      <c r="UCB111" s="42"/>
      <c r="UCC111" s="42"/>
      <c r="UCD111" s="42"/>
      <c r="UCE111" s="42"/>
      <c r="UCF111" s="42"/>
      <c r="UCG111" s="42"/>
      <c r="UCH111" s="42"/>
      <c r="UCI111" s="42"/>
      <c r="UCJ111" s="42"/>
      <c r="UCK111" s="42"/>
      <c r="UCL111" s="42"/>
      <c r="UCM111" s="42"/>
      <c r="UCN111" s="42"/>
      <c r="UCO111" s="42"/>
      <c r="UCP111" s="42"/>
      <c r="UCQ111" s="42"/>
      <c r="UCR111" s="42"/>
      <c r="UCS111" s="42"/>
      <c r="UCT111" s="42"/>
      <c r="UCU111" s="42"/>
      <c r="UCV111" s="42"/>
      <c r="UCW111" s="42"/>
      <c r="UCX111" s="42"/>
      <c r="UCY111" s="42"/>
      <c r="UCZ111" s="42"/>
      <c r="UDA111" s="42"/>
      <c r="UDB111" s="42"/>
      <c r="UDC111" s="42"/>
      <c r="UDD111" s="42"/>
      <c r="UDE111" s="42"/>
      <c r="UDF111" s="42"/>
      <c r="UDG111" s="42"/>
      <c r="UDH111" s="42"/>
      <c r="UDI111" s="42"/>
      <c r="UDJ111" s="42"/>
      <c r="UDK111" s="42"/>
      <c r="UDL111" s="42"/>
      <c r="UDM111" s="42"/>
      <c r="UDN111" s="42"/>
      <c r="UDO111" s="42"/>
      <c r="UDP111" s="42"/>
      <c r="UDQ111" s="42"/>
      <c r="UDR111" s="42"/>
      <c r="UDS111" s="42"/>
      <c r="UDT111" s="42"/>
      <c r="UDU111" s="42"/>
      <c r="UDV111" s="42"/>
      <c r="UDW111" s="42"/>
      <c r="UDX111" s="42"/>
      <c r="UDY111" s="42"/>
      <c r="UDZ111" s="42"/>
      <c r="UEA111" s="42"/>
      <c r="UEB111" s="42"/>
      <c r="UEC111" s="42"/>
      <c r="UED111" s="42"/>
      <c r="UEE111" s="42"/>
      <c r="UEF111" s="42"/>
      <c r="UEG111" s="42"/>
      <c r="UEH111" s="42"/>
      <c r="UEI111" s="42"/>
      <c r="UEJ111" s="42"/>
      <c r="UEK111" s="42"/>
      <c r="UEL111" s="42"/>
      <c r="UEM111" s="42"/>
      <c r="UEN111" s="42"/>
      <c r="UEO111" s="42"/>
      <c r="UEP111" s="42"/>
      <c r="UEQ111" s="42"/>
      <c r="UER111" s="42"/>
      <c r="UES111" s="42"/>
      <c r="UET111" s="42"/>
      <c r="UEU111" s="42"/>
      <c r="UEV111" s="42"/>
      <c r="UEW111" s="42"/>
      <c r="UEX111" s="42"/>
      <c r="UEY111" s="42"/>
      <c r="UEZ111" s="42"/>
      <c r="UFA111" s="42"/>
      <c r="UFB111" s="42"/>
      <c r="UFC111" s="42"/>
      <c r="UFD111" s="42"/>
      <c r="UFE111" s="42"/>
      <c r="UFF111" s="42"/>
      <c r="UFG111" s="42"/>
      <c r="UFH111" s="42"/>
      <c r="UFI111" s="42"/>
      <c r="UFJ111" s="42"/>
      <c r="UFK111" s="42"/>
      <c r="UFL111" s="42"/>
      <c r="UFM111" s="42"/>
      <c r="UFN111" s="42"/>
      <c r="UFO111" s="42"/>
      <c r="UFP111" s="42"/>
      <c r="UFQ111" s="42"/>
      <c r="UFR111" s="42"/>
      <c r="UFS111" s="42"/>
      <c r="UFT111" s="42"/>
      <c r="UFU111" s="42"/>
      <c r="UFV111" s="42"/>
      <c r="UFW111" s="42"/>
      <c r="UFX111" s="42"/>
      <c r="UFY111" s="42"/>
      <c r="UFZ111" s="42"/>
      <c r="UGA111" s="42"/>
      <c r="UGB111" s="42"/>
      <c r="UGC111" s="42"/>
      <c r="UGD111" s="42"/>
      <c r="UGE111" s="42"/>
      <c r="UGF111" s="42"/>
      <c r="UGG111" s="42"/>
      <c r="UGH111" s="42"/>
      <c r="UGI111" s="42"/>
      <c r="UGJ111" s="42"/>
      <c r="UGK111" s="42"/>
      <c r="UGL111" s="42"/>
      <c r="UGM111" s="42"/>
      <c r="UGN111" s="42"/>
      <c r="UGO111" s="42"/>
      <c r="UGP111" s="42"/>
      <c r="UGQ111" s="42"/>
      <c r="UGR111" s="42"/>
      <c r="UGS111" s="42"/>
      <c r="UGT111" s="42"/>
      <c r="UGU111" s="42"/>
      <c r="UGV111" s="42"/>
      <c r="UGW111" s="42"/>
      <c r="UGX111" s="42"/>
      <c r="UGY111" s="42"/>
      <c r="UGZ111" s="42"/>
      <c r="UHA111" s="42"/>
      <c r="UHB111" s="42"/>
      <c r="UHC111" s="42"/>
      <c r="UHD111" s="42"/>
      <c r="UHE111" s="42"/>
      <c r="UHF111" s="42"/>
      <c r="UHG111" s="42"/>
      <c r="UHH111" s="42"/>
      <c r="UHI111" s="42"/>
      <c r="UHJ111" s="42"/>
      <c r="UHK111" s="42"/>
      <c r="UHL111" s="42"/>
      <c r="UHM111" s="42"/>
      <c r="UHN111" s="42"/>
      <c r="UHO111" s="42"/>
      <c r="UHP111" s="42"/>
      <c r="UHQ111" s="42"/>
      <c r="UHR111" s="42"/>
      <c r="UHS111" s="42"/>
      <c r="UHT111" s="42"/>
      <c r="UHU111" s="42"/>
      <c r="UHV111" s="42"/>
      <c r="UHW111" s="42"/>
      <c r="UHX111" s="42"/>
      <c r="UHY111" s="42"/>
      <c r="UHZ111" s="42"/>
      <c r="UIA111" s="42"/>
      <c r="UIB111" s="42"/>
      <c r="UIC111" s="42"/>
      <c r="UID111" s="42"/>
      <c r="UIE111" s="42"/>
      <c r="UIF111" s="42"/>
      <c r="UIG111" s="42"/>
      <c r="UIH111" s="42"/>
      <c r="UII111" s="42"/>
      <c r="UIJ111" s="42"/>
      <c r="UIK111" s="42"/>
      <c r="UIL111" s="42"/>
      <c r="UIM111" s="42"/>
      <c r="UIN111" s="42"/>
      <c r="UIO111" s="42"/>
      <c r="UIP111" s="42"/>
      <c r="UIQ111" s="42"/>
      <c r="UIR111" s="42"/>
      <c r="UIS111" s="42"/>
      <c r="UIT111" s="42"/>
      <c r="UIU111" s="42"/>
      <c r="UIV111" s="42"/>
      <c r="UIW111" s="42"/>
      <c r="UIX111" s="42"/>
      <c r="UIY111" s="42"/>
      <c r="UIZ111" s="42"/>
      <c r="UJA111" s="42"/>
      <c r="UJB111" s="42"/>
      <c r="UJC111" s="42"/>
      <c r="UJD111" s="42"/>
      <c r="UJE111" s="42"/>
      <c r="UJF111" s="42"/>
      <c r="UJG111" s="42"/>
      <c r="UJH111" s="42"/>
      <c r="UJI111" s="42"/>
      <c r="UJJ111" s="42"/>
      <c r="UJK111" s="42"/>
      <c r="UJL111" s="42"/>
      <c r="UJM111" s="42"/>
      <c r="UJN111" s="42"/>
      <c r="UJO111" s="42"/>
      <c r="UJP111" s="42"/>
      <c r="UJQ111" s="42"/>
      <c r="UJR111" s="42"/>
      <c r="UJS111" s="42"/>
      <c r="UJT111" s="42"/>
      <c r="UJU111" s="42"/>
      <c r="UJV111" s="42"/>
      <c r="UJW111" s="42"/>
      <c r="UJX111" s="42"/>
      <c r="UJY111" s="42"/>
      <c r="UJZ111" s="42"/>
      <c r="UKA111" s="42"/>
      <c r="UKB111" s="42"/>
      <c r="UKC111" s="42"/>
      <c r="UKD111" s="42"/>
      <c r="UKE111" s="42"/>
      <c r="UKF111" s="42"/>
      <c r="UKG111" s="42"/>
      <c r="UKH111" s="42"/>
      <c r="UKI111" s="42"/>
      <c r="UKJ111" s="42"/>
      <c r="UKK111" s="42"/>
      <c r="UKL111" s="42"/>
      <c r="UKM111" s="42"/>
      <c r="UKN111" s="42"/>
      <c r="UKO111" s="42"/>
      <c r="UKP111" s="42"/>
      <c r="UKQ111" s="42"/>
      <c r="UKR111" s="42"/>
      <c r="UKS111" s="42"/>
      <c r="UKT111" s="42"/>
      <c r="UKU111" s="42"/>
      <c r="UKV111" s="42"/>
      <c r="UKW111" s="42"/>
      <c r="UKX111" s="42"/>
      <c r="UKY111" s="42"/>
      <c r="UKZ111" s="42"/>
      <c r="ULA111" s="42"/>
      <c r="ULB111" s="42"/>
      <c r="ULC111" s="42"/>
      <c r="ULD111" s="42"/>
      <c r="ULE111" s="42"/>
      <c r="ULF111" s="42"/>
      <c r="ULG111" s="42"/>
      <c r="ULH111" s="42"/>
      <c r="ULI111" s="42"/>
      <c r="ULJ111" s="42"/>
      <c r="ULK111" s="42"/>
      <c r="ULL111" s="42"/>
      <c r="ULM111" s="42"/>
      <c r="ULN111" s="42"/>
      <c r="ULO111" s="42"/>
      <c r="ULP111" s="42"/>
      <c r="ULQ111" s="42"/>
      <c r="ULR111" s="42"/>
      <c r="ULS111" s="42"/>
      <c r="ULT111" s="42"/>
      <c r="ULU111" s="42"/>
      <c r="ULV111" s="42"/>
      <c r="ULW111" s="42"/>
      <c r="ULX111" s="42"/>
      <c r="ULY111" s="42"/>
      <c r="ULZ111" s="42"/>
      <c r="UMA111" s="42"/>
      <c r="UMB111" s="42"/>
      <c r="UMC111" s="42"/>
      <c r="UMD111" s="42"/>
      <c r="UME111" s="42"/>
      <c r="UMF111" s="42"/>
      <c r="UMG111" s="42"/>
      <c r="UMH111" s="42"/>
      <c r="UMI111" s="42"/>
      <c r="UMJ111" s="42"/>
      <c r="UMK111" s="42"/>
      <c r="UML111" s="42"/>
      <c r="UMM111" s="42"/>
      <c r="UMN111" s="42"/>
      <c r="UMO111" s="42"/>
      <c r="UMP111" s="42"/>
      <c r="UMQ111" s="42"/>
      <c r="UMR111" s="42"/>
      <c r="UMS111" s="42"/>
      <c r="UMT111" s="42"/>
      <c r="UMU111" s="42"/>
      <c r="UMV111" s="42"/>
      <c r="UMW111" s="42"/>
      <c r="UMX111" s="42"/>
      <c r="UMY111" s="42"/>
      <c r="UMZ111" s="42"/>
      <c r="UNA111" s="42"/>
      <c r="UNB111" s="42"/>
      <c r="UNC111" s="42"/>
      <c r="UND111" s="42"/>
      <c r="UNE111" s="42"/>
      <c r="UNF111" s="42"/>
      <c r="UNG111" s="42"/>
      <c r="UNH111" s="42"/>
      <c r="UNI111" s="42"/>
      <c r="UNJ111" s="42"/>
      <c r="UNK111" s="42"/>
      <c r="UNL111" s="42"/>
      <c r="UNM111" s="42"/>
      <c r="UNN111" s="42"/>
      <c r="UNO111" s="42"/>
      <c r="UNP111" s="42"/>
      <c r="UNQ111" s="42"/>
      <c r="UNR111" s="42"/>
      <c r="UNS111" s="42"/>
      <c r="UNT111" s="42"/>
      <c r="UNU111" s="42"/>
      <c r="UNV111" s="42"/>
      <c r="UNW111" s="42"/>
      <c r="UNX111" s="42"/>
      <c r="UNY111" s="42"/>
      <c r="UNZ111" s="42"/>
      <c r="UOA111" s="42"/>
      <c r="UOB111" s="42"/>
      <c r="UOC111" s="42"/>
      <c r="UOD111" s="42"/>
      <c r="UOE111" s="42"/>
      <c r="UOF111" s="42"/>
      <c r="UOG111" s="42"/>
      <c r="UOH111" s="42"/>
      <c r="UOI111" s="42"/>
      <c r="UOJ111" s="42"/>
      <c r="UOK111" s="42"/>
      <c r="UOL111" s="42"/>
      <c r="UOM111" s="42"/>
      <c r="UON111" s="42"/>
      <c r="UOO111" s="42"/>
      <c r="UOP111" s="42"/>
      <c r="UOQ111" s="42"/>
      <c r="UOR111" s="42"/>
      <c r="UOS111" s="42"/>
      <c r="UOT111" s="42"/>
      <c r="UOU111" s="42"/>
      <c r="UOV111" s="42"/>
      <c r="UOW111" s="42"/>
      <c r="UOX111" s="42"/>
      <c r="UOY111" s="42"/>
      <c r="UOZ111" s="42"/>
      <c r="UPA111" s="42"/>
      <c r="UPB111" s="42"/>
      <c r="UPC111" s="42"/>
      <c r="UPD111" s="42"/>
      <c r="UPE111" s="42"/>
      <c r="UPF111" s="42"/>
      <c r="UPG111" s="42"/>
      <c r="UPH111" s="42"/>
      <c r="UPI111" s="42"/>
      <c r="UPJ111" s="42"/>
      <c r="UPK111" s="42"/>
      <c r="UPL111" s="42"/>
      <c r="UPM111" s="42"/>
      <c r="UPN111" s="42"/>
      <c r="UPO111" s="42"/>
      <c r="UPP111" s="42"/>
      <c r="UPQ111" s="42"/>
      <c r="UPR111" s="42"/>
      <c r="UPS111" s="42"/>
      <c r="UPT111" s="42"/>
      <c r="UPU111" s="42"/>
      <c r="UPV111" s="42"/>
      <c r="UPW111" s="42"/>
      <c r="UPX111" s="42"/>
      <c r="UPY111" s="42"/>
      <c r="UPZ111" s="42"/>
      <c r="UQA111" s="42"/>
      <c r="UQB111" s="42"/>
      <c r="UQC111" s="42"/>
      <c r="UQD111" s="42"/>
      <c r="UQE111" s="42"/>
      <c r="UQF111" s="42"/>
      <c r="UQG111" s="42"/>
      <c r="UQH111" s="42"/>
      <c r="UQI111" s="42"/>
      <c r="UQJ111" s="42"/>
      <c r="UQK111" s="42"/>
      <c r="UQL111" s="42"/>
      <c r="UQM111" s="42"/>
      <c r="UQN111" s="42"/>
      <c r="UQO111" s="42"/>
      <c r="UQP111" s="42"/>
      <c r="UQQ111" s="42"/>
      <c r="UQR111" s="42"/>
      <c r="UQS111" s="42"/>
      <c r="UQT111" s="42"/>
      <c r="UQU111" s="42"/>
      <c r="UQV111" s="42"/>
      <c r="UQW111" s="42"/>
      <c r="UQX111" s="42"/>
      <c r="UQY111" s="42"/>
      <c r="UQZ111" s="42"/>
      <c r="URA111" s="42"/>
      <c r="URB111" s="42"/>
      <c r="URC111" s="42"/>
      <c r="URD111" s="42"/>
      <c r="URE111" s="42"/>
      <c r="URF111" s="42"/>
      <c r="URG111" s="42"/>
      <c r="URH111" s="42"/>
      <c r="URI111" s="42"/>
      <c r="URJ111" s="42"/>
      <c r="URK111" s="42"/>
      <c r="URL111" s="42"/>
      <c r="URM111" s="42"/>
      <c r="URN111" s="42"/>
      <c r="URO111" s="42"/>
      <c r="URP111" s="42"/>
      <c r="URQ111" s="42"/>
      <c r="URR111" s="42"/>
      <c r="URS111" s="42"/>
      <c r="URT111" s="42"/>
      <c r="URU111" s="42"/>
      <c r="URV111" s="42"/>
      <c r="URW111" s="42"/>
      <c r="URX111" s="42"/>
      <c r="URY111" s="42"/>
      <c r="URZ111" s="42"/>
      <c r="USA111" s="42"/>
      <c r="USB111" s="42"/>
      <c r="USC111" s="42"/>
      <c r="USD111" s="42"/>
      <c r="USE111" s="42"/>
      <c r="USF111" s="42"/>
      <c r="USG111" s="42"/>
      <c r="USH111" s="42"/>
      <c r="USI111" s="42"/>
      <c r="USJ111" s="42"/>
      <c r="USK111" s="42"/>
      <c r="USL111" s="42"/>
      <c r="USM111" s="42"/>
      <c r="USN111" s="42"/>
      <c r="USO111" s="42"/>
      <c r="USP111" s="42"/>
      <c r="USQ111" s="42"/>
      <c r="USR111" s="42"/>
      <c r="USS111" s="42"/>
      <c r="UST111" s="42"/>
      <c r="USU111" s="42"/>
      <c r="USV111" s="42"/>
      <c r="USW111" s="42"/>
      <c r="USX111" s="42"/>
      <c r="USY111" s="42"/>
      <c r="USZ111" s="42"/>
      <c r="UTA111" s="42"/>
      <c r="UTB111" s="42"/>
      <c r="UTC111" s="42"/>
      <c r="UTD111" s="42"/>
      <c r="UTE111" s="42"/>
      <c r="UTF111" s="42"/>
      <c r="UTG111" s="42"/>
      <c r="UTH111" s="42"/>
      <c r="UTI111" s="42"/>
      <c r="UTJ111" s="42"/>
      <c r="UTK111" s="42"/>
      <c r="UTL111" s="42"/>
      <c r="UTM111" s="42"/>
      <c r="UTN111" s="42"/>
      <c r="UTO111" s="42"/>
      <c r="UTP111" s="42"/>
      <c r="UTQ111" s="42"/>
      <c r="UTR111" s="42"/>
      <c r="UTS111" s="42"/>
      <c r="UTT111" s="42"/>
      <c r="UTU111" s="42"/>
      <c r="UTV111" s="42"/>
      <c r="UTW111" s="42"/>
      <c r="UTX111" s="42"/>
      <c r="UTY111" s="42"/>
      <c r="UTZ111" s="42"/>
      <c r="UUA111" s="42"/>
      <c r="UUB111" s="42"/>
      <c r="UUC111" s="42"/>
      <c r="UUD111" s="42"/>
      <c r="UUE111" s="42"/>
      <c r="UUF111" s="42"/>
      <c r="UUG111" s="42"/>
      <c r="UUH111" s="42"/>
      <c r="UUI111" s="42"/>
      <c r="UUJ111" s="42"/>
      <c r="UUK111" s="42"/>
      <c r="UUL111" s="42"/>
      <c r="UUM111" s="42"/>
      <c r="UUN111" s="42"/>
      <c r="UUO111" s="42"/>
      <c r="UUP111" s="42"/>
      <c r="UUQ111" s="42"/>
      <c r="UUR111" s="42"/>
      <c r="UUS111" s="42"/>
      <c r="UUT111" s="42"/>
      <c r="UUU111" s="42"/>
      <c r="UUV111" s="42"/>
      <c r="UUW111" s="42"/>
      <c r="UUX111" s="42"/>
      <c r="UUY111" s="42"/>
      <c r="UUZ111" s="42"/>
      <c r="UVA111" s="42"/>
      <c r="UVB111" s="42"/>
      <c r="UVC111" s="42"/>
      <c r="UVD111" s="42"/>
      <c r="UVE111" s="42"/>
      <c r="UVF111" s="42"/>
      <c r="UVG111" s="42"/>
      <c r="UVH111" s="42"/>
      <c r="UVI111" s="42"/>
      <c r="UVJ111" s="42"/>
      <c r="UVK111" s="42"/>
      <c r="UVL111" s="42"/>
      <c r="UVM111" s="42"/>
      <c r="UVN111" s="42"/>
      <c r="UVO111" s="42"/>
      <c r="UVP111" s="42"/>
      <c r="UVQ111" s="42"/>
      <c r="UVR111" s="42"/>
      <c r="UVS111" s="42"/>
      <c r="UVT111" s="42"/>
      <c r="UVU111" s="42"/>
      <c r="UVV111" s="42"/>
      <c r="UVW111" s="42"/>
      <c r="UVX111" s="42"/>
      <c r="UVY111" s="42"/>
      <c r="UVZ111" s="42"/>
      <c r="UWA111" s="42"/>
      <c r="UWB111" s="42"/>
      <c r="UWC111" s="42"/>
      <c r="UWD111" s="42"/>
      <c r="UWE111" s="42"/>
      <c r="UWF111" s="42"/>
      <c r="UWG111" s="42"/>
      <c r="UWH111" s="42"/>
      <c r="UWI111" s="42"/>
      <c r="UWJ111" s="42"/>
      <c r="UWK111" s="42"/>
      <c r="UWL111" s="42"/>
      <c r="UWM111" s="42"/>
      <c r="UWN111" s="42"/>
      <c r="UWO111" s="42"/>
      <c r="UWP111" s="42"/>
      <c r="UWQ111" s="42"/>
      <c r="UWR111" s="42"/>
      <c r="UWS111" s="42"/>
      <c r="UWT111" s="42"/>
      <c r="UWU111" s="42"/>
      <c r="UWV111" s="42"/>
      <c r="UWW111" s="42"/>
      <c r="UWX111" s="42"/>
      <c r="UWY111" s="42"/>
      <c r="UWZ111" s="42"/>
      <c r="UXA111" s="42"/>
      <c r="UXB111" s="42"/>
      <c r="UXC111" s="42"/>
      <c r="UXD111" s="42"/>
      <c r="UXE111" s="42"/>
      <c r="UXF111" s="42"/>
      <c r="UXG111" s="42"/>
      <c r="UXH111" s="42"/>
      <c r="UXI111" s="42"/>
      <c r="UXJ111" s="42"/>
      <c r="UXK111" s="42"/>
      <c r="UXL111" s="42"/>
      <c r="UXM111" s="42"/>
      <c r="UXN111" s="42"/>
      <c r="UXO111" s="42"/>
      <c r="UXP111" s="42"/>
      <c r="UXQ111" s="42"/>
      <c r="UXR111" s="42"/>
      <c r="UXS111" s="42"/>
      <c r="UXT111" s="42"/>
      <c r="UXU111" s="42"/>
      <c r="UXV111" s="42"/>
      <c r="UXW111" s="42"/>
      <c r="UXX111" s="42"/>
      <c r="UXY111" s="42"/>
      <c r="UXZ111" s="42"/>
      <c r="UYA111" s="42"/>
      <c r="UYB111" s="42"/>
      <c r="UYC111" s="42"/>
      <c r="UYD111" s="42"/>
      <c r="UYE111" s="42"/>
      <c r="UYF111" s="42"/>
      <c r="UYG111" s="42"/>
      <c r="UYH111" s="42"/>
      <c r="UYI111" s="42"/>
      <c r="UYJ111" s="42"/>
      <c r="UYK111" s="42"/>
      <c r="UYL111" s="42"/>
      <c r="UYM111" s="42"/>
      <c r="UYN111" s="42"/>
      <c r="UYO111" s="42"/>
      <c r="UYP111" s="42"/>
      <c r="UYQ111" s="42"/>
      <c r="UYR111" s="42"/>
      <c r="UYS111" s="42"/>
      <c r="UYT111" s="42"/>
      <c r="UYU111" s="42"/>
      <c r="UYV111" s="42"/>
      <c r="UYW111" s="42"/>
      <c r="UYX111" s="42"/>
      <c r="UYY111" s="42"/>
      <c r="UYZ111" s="42"/>
      <c r="UZA111" s="42"/>
      <c r="UZB111" s="42"/>
      <c r="UZC111" s="42"/>
      <c r="UZD111" s="42"/>
      <c r="UZE111" s="42"/>
      <c r="UZF111" s="42"/>
      <c r="UZG111" s="42"/>
      <c r="UZH111" s="42"/>
      <c r="UZI111" s="42"/>
      <c r="UZJ111" s="42"/>
      <c r="UZK111" s="42"/>
      <c r="UZL111" s="42"/>
      <c r="UZM111" s="42"/>
      <c r="UZN111" s="42"/>
      <c r="UZO111" s="42"/>
      <c r="UZP111" s="42"/>
      <c r="UZQ111" s="42"/>
      <c r="UZR111" s="42"/>
      <c r="UZS111" s="42"/>
      <c r="UZT111" s="42"/>
      <c r="UZU111" s="42"/>
      <c r="UZV111" s="42"/>
      <c r="UZW111" s="42"/>
      <c r="UZX111" s="42"/>
      <c r="UZY111" s="42"/>
      <c r="UZZ111" s="42"/>
      <c r="VAA111" s="42"/>
      <c r="VAB111" s="42"/>
      <c r="VAC111" s="42"/>
      <c r="VAD111" s="42"/>
      <c r="VAE111" s="42"/>
      <c r="VAF111" s="42"/>
      <c r="VAG111" s="42"/>
      <c r="VAH111" s="42"/>
      <c r="VAI111" s="42"/>
      <c r="VAJ111" s="42"/>
      <c r="VAK111" s="42"/>
      <c r="VAL111" s="42"/>
      <c r="VAM111" s="42"/>
      <c r="VAN111" s="42"/>
      <c r="VAO111" s="42"/>
      <c r="VAP111" s="42"/>
      <c r="VAQ111" s="42"/>
      <c r="VAR111" s="42"/>
      <c r="VAS111" s="42"/>
      <c r="VAT111" s="42"/>
      <c r="VAU111" s="42"/>
      <c r="VAV111" s="42"/>
      <c r="VAW111" s="42"/>
      <c r="VAX111" s="42"/>
      <c r="VAY111" s="42"/>
      <c r="VAZ111" s="42"/>
      <c r="VBA111" s="42"/>
      <c r="VBB111" s="42"/>
      <c r="VBC111" s="42"/>
      <c r="VBD111" s="42"/>
      <c r="VBE111" s="42"/>
      <c r="VBF111" s="42"/>
      <c r="VBG111" s="42"/>
      <c r="VBH111" s="42"/>
      <c r="VBI111" s="42"/>
      <c r="VBJ111" s="42"/>
      <c r="VBK111" s="42"/>
      <c r="VBL111" s="42"/>
      <c r="VBM111" s="42"/>
      <c r="VBN111" s="42"/>
      <c r="VBO111" s="42"/>
      <c r="VBP111" s="42"/>
      <c r="VBQ111" s="42"/>
      <c r="VBR111" s="42"/>
      <c r="VBS111" s="42"/>
      <c r="VBT111" s="42"/>
      <c r="VBU111" s="42"/>
      <c r="VBV111" s="42"/>
      <c r="VBW111" s="42"/>
      <c r="VBX111" s="42"/>
      <c r="VBY111" s="42"/>
      <c r="VBZ111" s="42"/>
      <c r="VCA111" s="42"/>
      <c r="VCB111" s="42"/>
      <c r="VCC111" s="42"/>
      <c r="VCD111" s="42"/>
      <c r="VCE111" s="42"/>
      <c r="VCF111" s="42"/>
      <c r="VCG111" s="42"/>
      <c r="VCH111" s="42"/>
      <c r="VCI111" s="42"/>
      <c r="VCJ111" s="42"/>
      <c r="VCK111" s="42"/>
      <c r="VCL111" s="42"/>
      <c r="VCM111" s="42"/>
      <c r="VCN111" s="42"/>
      <c r="VCO111" s="42"/>
      <c r="VCP111" s="42"/>
      <c r="VCQ111" s="42"/>
      <c r="VCR111" s="42"/>
      <c r="VCS111" s="42"/>
      <c r="VCT111" s="42"/>
      <c r="VCU111" s="42"/>
      <c r="VCV111" s="42"/>
      <c r="VCW111" s="42"/>
      <c r="VCX111" s="42"/>
      <c r="VCY111" s="42"/>
      <c r="VCZ111" s="42"/>
      <c r="VDA111" s="42"/>
      <c r="VDB111" s="42"/>
      <c r="VDC111" s="42"/>
      <c r="VDD111" s="42"/>
      <c r="VDE111" s="42"/>
      <c r="VDF111" s="42"/>
      <c r="VDG111" s="42"/>
      <c r="VDH111" s="42"/>
      <c r="VDI111" s="42"/>
      <c r="VDJ111" s="42"/>
      <c r="VDK111" s="42"/>
      <c r="VDL111" s="42"/>
      <c r="VDM111" s="42"/>
      <c r="VDN111" s="42"/>
      <c r="VDO111" s="42"/>
      <c r="VDP111" s="42"/>
      <c r="VDQ111" s="42"/>
      <c r="VDR111" s="42"/>
      <c r="VDS111" s="42"/>
      <c r="VDT111" s="42"/>
      <c r="VDU111" s="42"/>
      <c r="VDV111" s="42"/>
      <c r="VDW111" s="42"/>
      <c r="VDX111" s="42"/>
      <c r="VDY111" s="42"/>
      <c r="VDZ111" s="42"/>
      <c r="VEA111" s="42"/>
      <c r="VEB111" s="42"/>
      <c r="VEC111" s="42"/>
      <c r="VED111" s="42"/>
      <c r="VEE111" s="42"/>
      <c r="VEF111" s="42"/>
      <c r="VEG111" s="42"/>
      <c r="VEH111" s="42"/>
      <c r="VEI111" s="42"/>
      <c r="VEJ111" s="42"/>
      <c r="VEK111" s="42"/>
      <c r="VEL111" s="42"/>
      <c r="VEM111" s="42"/>
      <c r="VEN111" s="42"/>
      <c r="VEO111" s="42"/>
      <c r="VEP111" s="42"/>
      <c r="VEQ111" s="42"/>
      <c r="VER111" s="42"/>
      <c r="VES111" s="42"/>
      <c r="VET111" s="42"/>
      <c r="VEU111" s="42"/>
      <c r="VEV111" s="42"/>
      <c r="VEW111" s="42"/>
      <c r="VEX111" s="42"/>
      <c r="VEY111" s="42"/>
      <c r="VEZ111" s="42"/>
      <c r="VFA111" s="42"/>
      <c r="VFB111" s="42"/>
      <c r="VFC111" s="42"/>
      <c r="VFD111" s="42"/>
      <c r="VFE111" s="42"/>
      <c r="VFF111" s="42"/>
      <c r="VFG111" s="42"/>
      <c r="VFH111" s="42"/>
      <c r="VFI111" s="42"/>
      <c r="VFJ111" s="42"/>
      <c r="VFK111" s="42"/>
      <c r="VFL111" s="42"/>
      <c r="VFM111" s="42"/>
      <c r="VFN111" s="42"/>
      <c r="VFO111" s="42"/>
      <c r="VFP111" s="42"/>
      <c r="VFQ111" s="42"/>
      <c r="VFR111" s="42"/>
      <c r="VFS111" s="42"/>
      <c r="VFT111" s="42"/>
      <c r="VFU111" s="42"/>
      <c r="VFV111" s="42"/>
      <c r="VFW111" s="42"/>
      <c r="VFX111" s="42"/>
      <c r="VFY111" s="42"/>
      <c r="VFZ111" s="42"/>
      <c r="VGA111" s="42"/>
      <c r="VGB111" s="42"/>
      <c r="VGC111" s="42"/>
      <c r="VGD111" s="42"/>
      <c r="VGE111" s="42"/>
      <c r="VGF111" s="42"/>
      <c r="VGG111" s="42"/>
      <c r="VGH111" s="42"/>
      <c r="VGI111" s="42"/>
      <c r="VGJ111" s="42"/>
      <c r="VGK111" s="42"/>
      <c r="VGL111" s="42"/>
      <c r="VGM111" s="42"/>
      <c r="VGN111" s="42"/>
      <c r="VGO111" s="42"/>
      <c r="VGP111" s="42"/>
      <c r="VGQ111" s="42"/>
      <c r="VGR111" s="42"/>
      <c r="VGS111" s="42"/>
      <c r="VGT111" s="42"/>
      <c r="VGU111" s="42"/>
      <c r="VGV111" s="42"/>
      <c r="VGW111" s="42"/>
      <c r="VGX111" s="42"/>
      <c r="VGY111" s="42"/>
      <c r="VGZ111" s="42"/>
      <c r="VHA111" s="42"/>
      <c r="VHB111" s="42"/>
      <c r="VHC111" s="42"/>
      <c r="VHD111" s="42"/>
      <c r="VHE111" s="42"/>
      <c r="VHF111" s="42"/>
      <c r="VHG111" s="42"/>
      <c r="VHH111" s="42"/>
      <c r="VHI111" s="42"/>
      <c r="VHJ111" s="42"/>
      <c r="VHK111" s="42"/>
      <c r="VHL111" s="42"/>
      <c r="VHM111" s="42"/>
      <c r="VHN111" s="42"/>
      <c r="VHO111" s="42"/>
      <c r="VHP111" s="42"/>
      <c r="VHQ111" s="42"/>
      <c r="VHR111" s="42"/>
      <c r="VHS111" s="42"/>
      <c r="VHT111" s="42"/>
      <c r="VHU111" s="42"/>
      <c r="VHV111" s="42"/>
      <c r="VHW111" s="42"/>
      <c r="VHX111" s="42"/>
      <c r="VHY111" s="42"/>
      <c r="VHZ111" s="42"/>
      <c r="VIA111" s="42"/>
      <c r="VIB111" s="42"/>
      <c r="VIC111" s="42"/>
      <c r="VID111" s="42"/>
      <c r="VIE111" s="42"/>
      <c r="VIF111" s="42"/>
      <c r="VIG111" s="42"/>
      <c r="VIH111" s="42"/>
      <c r="VII111" s="42"/>
      <c r="VIJ111" s="42"/>
      <c r="VIK111" s="42"/>
      <c r="VIL111" s="42"/>
      <c r="VIM111" s="42"/>
      <c r="VIN111" s="42"/>
      <c r="VIO111" s="42"/>
      <c r="VIP111" s="42"/>
      <c r="VIQ111" s="42"/>
      <c r="VIR111" s="42"/>
      <c r="VIS111" s="42"/>
      <c r="VIT111" s="42"/>
      <c r="VIU111" s="42"/>
      <c r="VIV111" s="42"/>
      <c r="VIW111" s="42"/>
      <c r="VIX111" s="42"/>
      <c r="VIY111" s="42"/>
      <c r="VIZ111" s="42"/>
      <c r="VJA111" s="42"/>
      <c r="VJB111" s="42"/>
      <c r="VJC111" s="42"/>
      <c r="VJD111" s="42"/>
      <c r="VJE111" s="42"/>
      <c r="VJF111" s="42"/>
      <c r="VJG111" s="42"/>
      <c r="VJH111" s="42"/>
      <c r="VJI111" s="42"/>
      <c r="VJJ111" s="42"/>
      <c r="VJK111" s="42"/>
      <c r="VJL111" s="42"/>
      <c r="VJM111" s="42"/>
      <c r="VJN111" s="42"/>
      <c r="VJO111" s="42"/>
      <c r="VJP111" s="42"/>
      <c r="VJQ111" s="42"/>
      <c r="VJR111" s="42"/>
      <c r="VJS111" s="42"/>
      <c r="VJT111" s="42"/>
      <c r="VJU111" s="42"/>
      <c r="VJV111" s="42"/>
      <c r="VJW111" s="42"/>
      <c r="VJX111" s="42"/>
      <c r="VJY111" s="42"/>
      <c r="VJZ111" s="42"/>
      <c r="VKA111" s="42"/>
      <c r="VKB111" s="42"/>
      <c r="VKC111" s="42"/>
      <c r="VKD111" s="42"/>
      <c r="VKE111" s="42"/>
      <c r="VKF111" s="42"/>
      <c r="VKG111" s="42"/>
      <c r="VKH111" s="42"/>
      <c r="VKI111" s="42"/>
      <c r="VKJ111" s="42"/>
      <c r="VKK111" s="42"/>
      <c r="VKL111" s="42"/>
      <c r="VKM111" s="42"/>
      <c r="VKN111" s="42"/>
      <c r="VKO111" s="42"/>
      <c r="VKP111" s="42"/>
      <c r="VKQ111" s="42"/>
      <c r="VKR111" s="42"/>
      <c r="VKS111" s="42"/>
      <c r="VKT111" s="42"/>
      <c r="VKU111" s="42"/>
      <c r="VKV111" s="42"/>
      <c r="VKW111" s="42"/>
      <c r="VKX111" s="42"/>
      <c r="VKY111" s="42"/>
      <c r="VKZ111" s="42"/>
      <c r="VLA111" s="42"/>
      <c r="VLB111" s="42"/>
      <c r="VLC111" s="42"/>
      <c r="VLD111" s="42"/>
      <c r="VLE111" s="42"/>
      <c r="VLF111" s="42"/>
      <c r="VLG111" s="42"/>
      <c r="VLH111" s="42"/>
      <c r="VLI111" s="42"/>
      <c r="VLJ111" s="42"/>
      <c r="VLK111" s="42"/>
      <c r="VLL111" s="42"/>
      <c r="VLM111" s="42"/>
      <c r="VLN111" s="42"/>
      <c r="VLO111" s="42"/>
      <c r="VLP111" s="42"/>
      <c r="VLQ111" s="42"/>
      <c r="VLR111" s="42"/>
      <c r="VLS111" s="42"/>
      <c r="VLT111" s="42"/>
      <c r="VLU111" s="42"/>
      <c r="VLV111" s="42"/>
      <c r="VLW111" s="42"/>
      <c r="VLX111" s="42"/>
      <c r="VLY111" s="42"/>
      <c r="VLZ111" s="42"/>
      <c r="VMA111" s="42"/>
      <c r="VMB111" s="42"/>
      <c r="VMC111" s="42"/>
      <c r="VMD111" s="42"/>
      <c r="VME111" s="42"/>
      <c r="VMF111" s="42"/>
      <c r="VMG111" s="42"/>
      <c r="VMH111" s="42"/>
      <c r="VMI111" s="42"/>
      <c r="VMJ111" s="42"/>
      <c r="VMK111" s="42"/>
      <c r="VML111" s="42"/>
      <c r="VMM111" s="42"/>
      <c r="VMN111" s="42"/>
      <c r="VMO111" s="42"/>
      <c r="VMP111" s="42"/>
      <c r="VMQ111" s="42"/>
      <c r="VMR111" s="42"/>
      <c r="VMS111" s="42"/>
      <c r="VMT111" s="42"/>
      <c r="VMU111" s="42"/>
      <c r="VMV111" s="42"/>
      <c r="VMW111" s="42"/>
      <c r="VMX111" s="42"/>
      <c r="VMY111" s="42"/>
      <c r="VMZ111" s="42"/>
      <c r="VNA111" s="42"/>
      <c r="VNB111" s="42"/>
      <c r="VNC111" s="42"/>
      <c r="VND111" s="42"/>
      <c r="VNE111" s="42"/>
      <c r="VNF111" s="42"/>
      <c r="VNG111" s="42"/>
      <c r="VNH111" s="42"/>
      <c r="VNI111" s="42"/>
      <c r="VNJ111" s="42"/>
      <c r="VNK111" s="42"/>
      <c r="VNL111" s="42"/>
      <c r="VNM111" s="42"/>
      <c r="VNN111" s="42"/>
      <c r="VNO111" s="42"/>
      <c r="VNP111" s="42"/>
      <c r="VNQ111" s="42"/>
      <c r="VNR111" s="42"/>
      <c r="VNS111" s="42"/>
      <c r="VNT111" s="42"/>
      <c r="VNU111" s="42"/>
      <c r="VNV111" s="42"/>
      <c r="VNW111" s="42"/>
      <c r="VNX111" s="42"/>
      <c r="VNY111" s="42"/>
      <c r="VNZ111" s="42"/>
      <c r="VOA111" s="42"/>
      <c r="VOB111" s="42"/>
      <c r="VOC111" s="42"/>
      <c r="VOD111" s="42"/>
      <c r="VOE111" s="42"/>
      <c r="VOF111" s="42"/>
      <c r="VOG111" s="42"/>
      <c r="VOH111" s="42"/>
      <c r="VOI111" s="42"/>
      <c r="VOJ111" s="42"/>
      <c r="VOK111" s="42"/>
      <c r="VOL111" s="42"/>
      <c r="VOM111" s="42"/>
      <c r="VON111" s="42"/>
      <c r="VOO111" s="42"/>
      <c r="VOP111" s="42"/>
      <c r="VOQ111" s="42"/>
      <c r="VOR111" s="42"/>
      <c r="VOS111" s="42"/>
      <c r="VOT111" s="42"/>
      <c r="VOU111" s="42"/>
      <c r="VOV111" s="42"/>
      <c r="VOW111" s="42"/>
      <c r="VOX111" s="42"/>
      <c r="VOY111" s="42"/>
      <c r="VOZ111" s="42"/>
      <c r="VPA111" s="42"/>
      <c r="VPB111" s="42"/>
      <c r="VPC111" s="42"/>
      <c r="VPD111" s="42"/>
      <c r="VPE111" s="42"/>
      <c r="VPF111" s="42"/>
      <c r="VPG111" s="42"/>
      <c r="VPH111" s="42"/>
      <c r="VPI111" s="42"/>
      <c r="VPJ111" s="42"/>
      <c r="VPK111" s="42"/>
      <c r="VPL111" s="42"/>
      <c r="VPM111" s="42"/>
      <c r="VPN111" s="42"/>
      <c r="VPO111" s="42"/>
      <c r="VPP111" s="42"/>
      <c r="VPQ111" s="42"/>
      <c r="VPR111" s="42"/>
      <c r="VPS111" s="42"/>
      <c r="VPT111" s="42"/>
      <c r="VPU111" s="42"/>
      <c r="VPV111" s="42"/>
      <c r="VPW111" s="42"/>
      <c r="VPX111" s="42"/>
      <c r="VPY111" s="42"/>
      <c r="VPZ111" s="42"/>
      <c r="VQA111" s="42"/>
      <c r="VQB111" s="42"/>
      <c r="VQC111" s="42"/>
      <c r="VQD111" s="42"/>
      <c r="VQE111" s="42"/>
      <c r="VQF111" s="42"/>
      <c r="VQG111" s="42"/>
      <c r="VQH111" s="42"/>
      <c r="VQI111" s="42"/>
      <c r="VQJ111" s="42"/>
      <c r="VQK111" s="42"/>
      <c r="VQL111" s="42"/>
      <c r="VQM111" s="42"/>
      <c r="VQN111" s="42"/>
      <c r="VQO111" s="42"/>
      <c r="VQP111" s="42"/>
      <c r="VQQ111" s="42"/>
      <c r="VQR111" s="42"/>
      <c r="VQS111" s="42"/>
      <c r="VQT111" s="42"/>
      <c r="VQU111" s="42"/>
      <c r="VQV111" s="42"/>
      <c r="VQW111" s="42"/>
      <c r="VQX111" s="42"/>
      <c r="VQY111" s="42"/>
      <c r="VQZ111" s="42"/>
      <c r="VRA111" s="42"/>
      <c r="VRB111" s="42"/>
      <c r="VRC111" s="42"/>
      <c r="VRD111" s="42"/>
      <c r="VRE111" s="42"/>
      <c r="VRF111" s="42"/>
      <c r="VRG111" s="42"/>
      <c r="VRH111" s="42"/>
      <c r="VRI111" s="42"/>
      <c r="VRJ111" s="42"/>
      <c r="VRK111" s="42"/>
      <c r="VRL111" s="42"/>
      <c r="VRM111" s="42"/>
      <c r="VRN111" s="42"/>
      <c r="VRO111" s="42"/>
      <c r="VRP111" s="42"/>
      <c r="VRQ111" s="42"/>
      <c r="VRR111" s="42"/>
      <c r="VRS111" s="42"/>
      <c r="VRT111" s="42"/>
      <c r="VRU111" s="42"/>
      <c r="VRV111" s="42"/>
      <c r="VRW111" s="42"/>
      <c r="VRX111" s="42"/>
      <c r="VRY111" s="42"/>
      <c r="VRZ111" s="42"/>
      <c r="VSA111" s="42"/>
      <c r="VSB111" s="42"/>
      <c r="VSC111" s="42"/>
      <c r="VSD111" s="42"/>
      <c r="VSE111" s="42"/>
      <c r="VSF111" s="42"/>
      <c r="VSG111" s="42"/>
      <c r="VSH111" s="42"/>
      <c r="VSI111" s="42"/>
      <c r="VSJ111" s="42"/>
      <c r="VSK111" s="42"/>
      <c r="VSL111" s="42"/>
      <c r="VSM111" s="42"/>
      <c r="VSN111" s="42"/>
      <c r="VSO111" s="42"/>
      <c r="VSP111" s="42"/>
      <c r="VSQ111" s="42"/>
      <c r="VSR111" s="42"/>
      <c r="VSS111" s="42"/>
      <c r="VST111" s="42"/>
      <c r="VSU111" s="42"/>
      <c r="VSV111" s="42"/>
      <c r="VSW111" s="42"/>
      <c r="VSX111" s="42"/>
      <c r="VSY111" s="42"/>
      <c r="VSZ111" s="42"/>
      <c r="VTA111" s="42"/>
      <c r="VTB111" s="42"/>
      <c r="VTC111" s="42"/>
      <c r="VTD111" s="42"/>
      <c r="VTE111" s="42"/>
      <c r="VTF111" s="42"/>
      <c r="VTG111" s="42"/>
      <c r="VTH111" s="42"/>
      <c r="VTI111" s="42"/>
      <c r="VTJ111" s="42"/>
      <c r="VTK111" s="42"/>
      <c r="VTL111" s="42"/>
      <c r="VTM111" s="42"/>
      <c r="VTN111" s="42"/>
      <c r="VTO111" s="42"/>
      <c r="VTP111" s="42"/>
      <c r="VTQ111" s="42"/>
      <c r="VTR111" s="42"/>
      <c r="VTS111" s="42"/>
      <c r="VTT111" s="42"/>
      <c r="VTU111" s="42"/>
      <c r="VTV111" s="42"/>
      <c r="VTW111" s="42"/>
      <c r="VTX111" s="42"/>
      <c r="VTY111" s="42"/>
      <c r="VTZ111" s="42"/>
      <c r="VUA111" s="42"/>
      <c r="VUB111" s="42"/>
      <c r="VUC111" s="42"/>
      <c r="VUD111" s="42"/>
      <c r="VUE111" s="42"/>
      <c r="VUF111" s="42"/>
      <c r="VUG111" s="42"/>
      <c r="VUH111" s="42"/>
      <c r="VUI111" s="42"/>
      <c r="VUJ111" s="42"/>
      <c r="VUK111" s="42"/>
      <c r="VUL111" s="42"/>
      <c r="VUM111" s="42"/>
      <c r="VUN111" s="42"/>
      <c r="VUO111" s="42"/>
      <c r="VUP111" s="42"/>
      <c r="VUQ111" s="42"/>
      <c r="VUR111" s="42"/>
      <c r="VUS111" s="42"/>
      <c r="VUT111" s="42"/>
      <c r="VUU111" s="42"/>
      <c r="VUV111" s="42"/>
      <c r="VUW111" s="42"/>
      <c r="VUX111" s="42"/>
      <c r="VUY111" s="42"/>
      <c r="VUZ111" s="42"/>
      <c r="VVA111" s="42"/>
      <c r="VVB111" s="42"/>
      <c r="VVC111" s="42"/>
      <c r="VVD111" s="42"/>
      <c r="VVE111" s="42"/>
      <c r="VVF111" s="42"/>
      <c r="VVG111" s="42"/>
      <c r="VVH111" s="42"/>
      <c r="VVI111" s="42"/>
      <c r="VVJ111" s="42"/>
      <c r="VVK111" s="42"/>
      <c r="VVL111" s="42"/>
      <c r="VVM111" s="42"/>
      <c r="VVN111" s="42"/>
      <c r="VVO111" s="42"/>
      <c r="VVP111" s="42"/>
      <c r="VVQ111" s="42"/>
      <c r="VVR111" s="42"/>
      <c r="VVS111" s="42"/>
      <c r="VVT111" s="42"/>
      <c r="VVU111" s="42"/>
      <c r="VVV111" s="42"/>
      <c r="VVW111" s="42"/>
      <c r="VVX111" s="42"/>
      <c r="VVY111" s="42"/>
      <c r="VVZ111" s="42"/>
      <c r="VWA111" s="42"/>
      <c r="VWB111" s="42"/>
      <c r="VWC111" s="42"/>
      <c r="VWD111" s="42"/>
      <c r="VWE111" s="42"/>
      <c r="VWF111" s="42"/>
      <c r="VWG111" s="42"/>
      <c r="VWH111" s="42"/>
      <c r="VWI111" s="42"/>
      <c r="VWJ111" s="42"/>
      <c r="VWK111" s="42"/>
      <c r="VWL111" s="42"/>
      <c r="VWM111" s="42"/>
      <c r="VWN111" s="42"/>
      <c r="VWO111" s="42"/>
      <c r="VWP111" s="42"/>
      <c r="VWQ111" s="42"/>
      <c r="VWR111" s="42"/>
      <c r="VWS111" s="42"/>
      <c r="VWT111" s="42"/>
      <c r="VWU111" s="42"/>
      <c r="VWV111" s="42"/>
      <c r="VWW111" s="42"/>
      <c r="VWX111" s="42"/>
      <c r="VWY111" s="42"/>
      <c r="VWZ111" s="42"/>
      <c r="VXA111" s="42"/>
      <c r="VXB111" s="42"/>
      <c r="VXC111" s="42"/>
      <c r="VXD111" s="42"/>
      <c r="VXE111" s="42"/>
      <c r="VXF111" s="42"/>
      <c r="VXG111" s="42"/>
      <c r="VXH111" s="42"/>
      <c r="VXI111" s="42"/>
      <c r="VXJ111" s="42"/>
      <c r="VXK111" s="42"/>
      <c r="VXL111" s="42"/>
      <c r="VXM111" s="42"/>
      <c r="VXN111" s="42"/>
      <c r="VXO111" s="42"/>
      <c r="VXP111" s="42"/>
      <c r="VXQ111" s="42"/>
      <c r="VXR111" s="42"/>
      <c r="VXS111" s="42"/>
      <c r="VXT111" s="42"/>
      <c r="VXU111" s="42"/>
      <c r="VXV111" s="42"/>
      <c r="VXW111" s="42"/>
      <c r="VXX111" s="42"/>
      <c r="VXY111" s="42"/>
      <c r="VXZ111" s="42"/>
      <c r="VYA111" s="42"/>
      <c r="VYB111" s="42"/>
      <c r="VYC111" s="42"/>
      <c r="VYD111" s="42"/>
      <c r="VYE111" s="42"/>
      <c r="VYF111" s="42"/>
      <c r="VYG111" s="42"/>
      <c r="VYH111" s="42"/>
      <c r="VYI111" s="42"/>
      <c r="VYJ111" s="42"/>
      <c r="VYK111" s="42"/>
      <c r="VYL111" s="42"/>
      <c r="VYM111" s="42"/>
      <c r="VYN111" s="42"/>
      <c r="VYO111" s="42"/>
      <c r="VYP111" s="42"/>
      <c r="VYQ111" s="42"/>
      <c r="VYR111" s="42"/>
      <c r="VYS111" s="42"/>
      <c r="VYT111" s="42"/>
      <c r="VYU111" s="42"/>
      <c r="VYV111" s="42"/>
      <c r="VYW111" s="42"/>
      <c r="VYX111" s="42"/>
      <c r="VYY111" s="42"/>
      <c r="VYZ111" s="42"/>
      <c r="VZA111" s="42"/>
      <c r="VZB111" s="42"/>
      <c r="VZC111" s="42"/>
      <c r="VZD111" s="42"/>
      <c r="VZE111" s="42"/>
      <c r="VZF111" s="42"/>
      <c r="VZG111" s="42"/>
      <c r="VZH111" s="42"/>
      <c r="VZI111" s="42"/>
      <c r="VZJ111" s="42"/>
      <c r="VZK111" s="42"/>
      <c r="VZL111" s="42"/>
      <c r="VZM111" s="42"/>
      <c r="VZN111" s="42"/>
      <c r="VZO111" s="42"/>
      <c r="VZP111" s="42"/>
      <c r="VZQ111" s="42"/>
      <c r="VZR111" s="42"/>
      <c r="VZS111" s="42"/>
      <c r="VZT111" s="42"/>
      <c r="VZU111" s="42"/>
      <c r="VZV111" s="42"/>
      <c r="VZW111" s="42"/>
      <c r="VZX111" s="42"/>
      <c r="VZY111" s="42"/>
      <c r="VZZ111" s="42"/>
      <c r="WAA111" s="42"/>
      <c r="WAB111" s="42"/>
      <c r="WAC111" s="42"/>
      <c r="WAD111" s="42"/>
      <c r="WAE111" s="42"/>
      <c r="WAF111" s="42"/>
      <c r="WAG111" s="42"/>
      <c r="WAH111" s="42"/>
      <c r="WAI111" s="42"/>
      <c r="WAJ111" s="42"/>
      <c r="WAK111" s="42"/>
      <c r="WAL111" s="42"/>
      <c r="WAM111" s="42"/>
      <c r="WAN111" s="42"/>
      <c r="WAO111" s="42"/>
      <c r="WAP111" s="42"/>
      <c r="WAQ111" s="42"/>
      <c r="WAR111" s="42"/>
      <c r="WAS111" s="42"/>
      <c r="WAT111" s="42"/>
      <c r="WAU111" s="42"/>
      <c r="WAV111" s="42"/>
      <c r="WAW111" s="42"/>
      <c r="WAX111" s="42"/>
      <c r="WAY111" s="42"/>
      <c r="WAZ111" s="42"/>
      <c r="WBA111" s="42"/>
      <c r="WBB111" s="42"/>
      <c r="WBC111" s="42"/>
      <c r="WBD111" s="42"/>
      <c r="WBE111" s="42"/>
      <c r="WBF111" s="42"/>
      <c r="WBG111" s="42"/>
      <c r="WBH111" s="42"/>
      <c r="WBI111" s="42"/>
      <c r="WBJ111" s="42"/>
      <c r="WBK111" s="42"/>
      <c r="WBL111" s="42"/>
      <c r="WBM111" s="42"/>
      <c r="WBN111" s="42"/>
      <c r="WBO111" s="42"/>
      <c r="WBP111" s="42"/>
      <c r="WBQ111" s="42"/>
      <c r="WBR111" s="42"/>
      <c r="WBS111" s="42"/>
      <c r="WBT111" s="42"/>
      <c r="WBU111" s="42"/>
      <c r="WBV111" s="42"/>
      <c r="WBW111" s="42"/>
      <c r="WBX111" s="42"/>
      <c r="WBY111" s="42"/>
      <c r="WBZ111" s="42"/>
      <c r="WCA111" s="42"/>
      <c r="WCB111" s="42"/>
      <c r="WCC111" s="42"/>
      <c r="WCD111" s="42"/>
      <c r="WCE111" s="42"/>
      <c r="WCF111" s="42"/>
      <c r="WCG111" s="42"/>
      <c r="WCH111" s="42"/>
      <c r="WCI111" s="42"/>
      <c r="WCJ111" s="42"/>
      <c r="WCK111" s="42"/>
      <c r="WCL111" s="42"/>
      <c r="WCM111" s="42"/>
      <c r="WCN111" s="42"/>
      <c r="WCO111" s="42"/>
      <c r="WCP111" s="42"/>
      <c r="WCQ111" s="42"/>
      <c r="WCR111" s="42"/>
      <c r="WCS111" s="42"/>
      <c r="WCT111" s="42"/>
      <c r="WCU111" s="42"/>
      <c r="WCV111" s="42"/>
      <c r="WCW111" s="42"/>
      <c r="WCX111" s="42"/>
      <c r="WCY111" s="42"/>
      <c r="WCZ111" s="42"/>
      <c r="WDA111" s="42"/>
      <c r="WDB111" s="42"/>
      <c r="WDC111" s="42"/>
      <c r="WDD111" s="42"/>
      <c r="WDE111" s="42"/>
      <c r="WDF111" s="42"/>
      <c r="WDG111" s="42"/>
      <c r="WDH111" s="42"/>
      <c r="WDI111" s="42"/>
      <c r="WDJ111" s="42"/>
      <c r="WDK111" s="42"/>
      <c r="WDL111" s="42"/>
      <c r="WDM111" s="42"/>
      <c r="WDN111" s="42"/>
      <c r="WDO111" s="42"/>
      <c r="WDP111" s="42"/>
      <c r="WDQ111" s="42"/>
      <c r="WDR111" s="42"/>
      <c r="WDS111" s="42"/>
      <c r="WDT111" s="42"/>
      <c r="WDU111" s="42"/>
      <c r="WDV111" s="42"/>
      <c r="WDW111" s="42"/>
      <c r="WDX111" s="42"/>
      <c r="WDY111" s="42"/>
      <c r="WDZ111" s="42"/>
      <c r="WEA111" s="42"/>
      <c r="WEB111" s="42"/>
      <c r="WEC111" s="42"/>
      <c r="WED111" s="42"/>
      <c r="WEE111" s="42"/>
      <c r="WEF111" s="42"/>
      <c r="WEG111" s="42"/>
      <c r="WEH111" s="42"/>
      <c r="WEI111" s="42"/>
      <c r="WEJ111" s="42"/>
      <c r="WEK111" s="42"/>
      <c r="WEL111" s="42"/>
      <c r="WEM111" s="42"/>
      <c r="WEN111" s="42"/>
      <c r="WEO111" s="42"/>
      <c r="WEP111" s="42"/>
      <c r="WEQ111" s="42"/>
      <c r="WER111" s="42"/>
      <c r="WES111" s="42"/>
      <c r="WET111" s="42"/>
      <c r="WEU111" s="42"/>
      <c r="WEV111" s="42"/>
      <c r="WEW111" s="42"/>
      <c r="WEX111" s="42"/>
      <c r="WEY111" s="42"/>
      <c r="WEZ111" s="42"/>
      <c r="WFA111" s="42"/>
      <c r="WFB111" s="42"/>
      <c r="WFC111" s="42"/>
      <c r="WFD111" s="42"/>
      <c r="WFE111" s="42"/>
      <c r="WFF111" s="42"/>
      <c r="WFG111" s="42"/>
      <c r="WFH111" s="42"/>
      <c r="WFI111" s="42"/>
      <c r="WFJ111" s="42"/>
      <c r="WFK111" s="42"/>
      <c r="WFL111" s="42"/>
      <c r="WFM111" s="42"/>
      <c r="WFN111" s="42"/>
      <c r="WFO111" s="42"/>
      <c r="WFP111" s="42"/>
      <c r="WFQ111" s="42"/>
      <c r="WFR111" s="42"/>
      <c r="WFS111" s="42"/>
      <c r="WFT111" s="42"/>
      <c r="WFU111" s="42"/>
      <c r="WFV111" s="42"/>
      <c r="WFW111" s="42"/>
      <c r="WFX111" s="42"/>
      <c r="WFY111" s="42"/>
      <c r="WFZ111" s="42"/>
      <c r="WGA111" s="42"/>
      <c r="WGB111" s="42"/>
      <c r="WGC111" s="42"/>
      <c r="WGD111" s="42"/>
      <c r="WGE111" s="42"/>
      <c r="WGF111" s="42"/>
      <c r="WGG111" s="42"/>
      <c r="WGH111" s="42"/>
      <c r="WGI111" s="42"/>
      <c r="WGJ111" s="42"/>
      <c r="WGK111" s="42"/>
      <c r="WGL111" s="42"/>
      <c r="WGM111" s="42"/>
      <c r="WGN111" s="42"/>
      <c r="WGO111" s="42"/>
      <c r="WGP111" s="42"/>
      <c r="WGQ111" s="42"/>
      <c r="WGR111" s="42"/>
      <c r="WGS111" s="42"/>
      <c r="WGT111" s="42"/>
      <c r="WGU111" s="42"/>
      <c r="WGV111" s="42"/>
      <c r="WGW111" s="42"/>
      <c r="WGX111" s="42"/>
      <c r="WGY111" s="42"/>
      <c r="WGZ111" s="42"/>
      <c r="WHA111" s="42"/>
      <c r="WHB111" s="42"/>
      <c r="WHC111" s="42"/>
      <c r="WHD111" s="42"/>
      <c r="WHE111" s="42"/>
      <c r="WHF111" s="42"/>
      <c r="WHG111" s="42"/>
      <c r="WHH111" s="42"/>
      <c r="WHI111" s="42"/>
      <c r="WHJ111" s="42"/>
      <c r="WHK111" s="42"/>
      <c r="WHL111" s="42"/>
      <c r="WHM111" s="42"/>
      <c r="WHN111" s="42"/>
      <c r="WHO111" s="42"/>
      <c r="WHP111" s="42"/>
      <c r="WHQ111" s="42"/>
      <c r="WHR111" s="42"/>
      <c r="WHS111" s="42"/>
      <c r="WHT111" s="42"/>
      <c r="WHU111" s="42"/>
      <c r="WHV111" s="42"/>
      <c r="WHW111" s="42"/>
      <c r="WHX111" s="42"/>
      <c r="WHY111" s="42"/>
      <c r="WHZ111" s="42"/>
      <c r="WIA111" s="42"/>
      <c r="WIB111" s="42"/>
      <c r="WIC111" s="42"/>
      <c r="WID111" s="42"/>
      <c r="WIE111" s="42"/>
      <c r="WIF111" s="42"/>
      <c r="WIG111" s="42"/>
      <c r="WIH111" s="42"/>
      <c r="WII111" s="42"/>
      <c r="WIJ111" s="42"/>
      <c r="WIK111" s="42"/>
      <c r="WIL111" s="42"/>
      <c r="WIM111" s="42"/>
      <c r="WIN111" s="42"/>
      <c r="WIO111" s="42"/>
      <c r="WIP111" s="42"/>
      <c r="WIQ111" s="42"/>
      <c r="WIR111" s="42"/>
      <c r="WIS111" s="42"/>
      <c r="WIT111" s="42"/>
      <c r="WIU111" s="42"/>
      <c r="WIV111" s="42"/>
      <c r="WIW111" s="42"/>
      <c r="WIX111" s="42"/>
      <c r="WIY111" s="42"/>
      <c r="WIZ111" s="42"/>
      <c r="WJA111" s="42"/>
      <c r="WJB111" s="42"/>
      <c r="WJC111" s="42"/>
      <c r="WJD111" s="42"/>
      <c r="WJE111" s="42"/>
      <c r="WJF111" s="42"/>
      <c r="WJG111" s="42"/>
      <c r="WJH111" s="42"/>
      <c r="WJI111" s="42"/>
      <c r="WJJ111" s="42"/>
      <c r="WJK111" s="42"/>
      <c r="WJL111" s="42"/>
      <c r="WJM111" s="42"/>
      <c r="WJN111" s="42"/>
      <c r="WJO111" s="42"/>
      <c r="WJP111" s="42"/>
      <c r="WJQ111" s="42"/>
      <c r="WJR111" s="42"/>
      <c r="WJS111" s="42"/>
      <c r="WJT111" s="42"/>
      <c r="WJU111" s="42"/>
      <c r="WJV111" s="42"/>
      <c r="WJW111" s="42"/>
      <c r="WJX111" s="42"/>
      <c r="WJY111" s="42"/>
      <c r="WJZ111" s="42"/>
      <c r="WKA111" s="42"/>
      <c r="WKB111" s="42"/>
      <c r="WKC111" s="42"/>
      <c r="WKD111" s="42"/>
      <c r="WKE111" s="42"/>
      <c r="WKF111" s="42"/>
      <c r="WKG111" s="42"/>
      <c r="WKH111" s="42"/>
      <c r="WKI111" s="42"/>
      <c r="WKJ111" s="42"/>
      <c r="WKK111" s="42"/>
      <c r="WKL111" s="42"/>
      <c r="WKM111" s="42"/>
      <c r="WKN111" s="42"/>
      <c r="WKO111" s="42"/>
      <c r="WKP111" s="42"/>
      <c r="WKQ111" s="42"/>
      <c r="WKR111" s="42"/>
      <c r="WKS111" s="42"/>
      <c r="WKT111" s="42"/>
      <c r="WKU111" s="42"/>
      <c r="WKV111" s="42"/>
      <c r="WKW111" s="42"/>
      <c r="WKX111" s="42"/>
      <c r="WKY111" s="42"/>
      <c r="WKZ111" s="42"/>
      <c r="WLA111" s="42"/>
      <c r="WLB111" s="42"/>
      <c r="WLC111" s="42"/>
      <c r="WLD111" s="42"/>
      <c r="WLE111" s="42"/>
      <c r="WLF111" s="42"/>
      <c r="WLG111" s="42"/>
      <c r="WLH111" s="42"/>
      <c r="WLI111" s="42"/>
      <c r="WLJ111" s="42"/>
      <c r="WLK111" s="42"/>
      <c r="WLL111" s="42"/>
      <c r="WLM111" s="42"/>
      <c r="WLN111" s="42"/>
      <c r="WLO111" s="42"/>
      <c r="WLP111" s="42"/>
      <c r="WLQ111" s="42"/>
      <c r="WLR111" s="42"/>
      <c r="WLS111" s="42"/>
      <c r="WLT111" s="42"/>
      <c r="WLU111" s="42"/>
      <c r="WLV111" s="42"/>
      <c r="WLW111" s="42"/>
      <c r="WLX111" s="42"/>
      <c r="WLY111" s="42"/>
      <c r="WLZ111" s="42"/>
      <c r="WMA111" s="42"/>
      <c r="WMB111" s="42"/>
      <c r="WMC111" s="42"/>
      <c r="WMD111" s="42"/>
      <c r="WME111" s="42"/>
      <c r="WMF111" s="42"/>
      <c r="WMG111" s="42"/>
      <c r="WMH111" s="42"/>
      <c r="WMI111" s="42"/>
      <c r="WMJ111" s="42"/>
      <c r="WMK111" s="42"/>
      <c r="WML111" s="42"/>
      <c r="WMM111" s="42"/>
      <c r="WMN111" s="42"/>
      <c r="WMO111" s="42"/>
      <c r="WMP111" s="42"/>
      <c r="WMQ111" s="42"/>
      <c r="WMR111" s="42"/>
      <c r="WMS111" s="42"/>
      <c r="WMT111" s="42"/>
      <c r="WMU111" s="42"/>
      <c r="WMV111" s="42"/>
      <c r="WMW111" s="42"/>
      <c r="WMX111" s="42"/>
      <c r="WMY111" s="42"/>
      <c r="WMZ111" s="42"/>
      <c r="WNA111" s="42"/>
      <c r="WNB111" s="42"/>
      <c r="WNC111" s="42"/>
      <c r="WND111" s="42"/>
      <c r="WNE111" s="42"/>
      <c r="WNF111" s="42"/>
      <c r="WNG111" s="42"/>
      <c r="WNH111" s="42"/>
      <c r="WNI111" s="42"/>
      <c r="WNJ111" s="42"/>
      <c r="WNK111" s="42"/>
      <c r="WNL111" s="42"/>
      <c r="WNM111" s="42"/>
      <c r="WNN111" s="42"/>
      <c r="WNO111" s="42"/>
      <c r="WNP111" s="42"/>
      <c r="WNQ111" s="42"/>
      <c r="WNR111" s="42"/>
      <c r="WNS111" s="42"/>
      <c r="WNT111" s="42"/>
      <c r="WNU111" s="42"/>
      <c r="WNV111" s="42"/>
      <c r="WNW111" s="42"/>
      <c r="WNX111" s="42"/>
      <c r="WNY111" s="42"/>
      <c r="WNZ111" s="42"/>
      <c r="WOA111" s="42"/>
      <c r="WOB111" s="42"/>
      <c r="WOC111" s="42"/>
      <c r="WOD111" s="42"/>
      <c r="WOE111" s="42"/>
      <c r="WOF111" s="42"/>
      <c r="WOG111" s="42"/>
      <c r="WOH111" s="42"/>
      <c r="WOI111" s="42"/>
      <c r="WOJ111" s="42"/>
      <c r="WOK111" s="42"/>
      <c r="WOL111" s="42"/>
      <c r="WOM111" s="42"/>
      <c r="WON111" s="42"/>
      <c r="WOO111" s="42"/>
      <c r="WOP111" s="42"/>
      <c r="WOQ111" s="42"/>
      <c r="WOR111" s="42"/>
      <c r="WOS111" s="42"/>
      <c r="WOT111" s="42"/>
      <c r="WOU111" s="42"/>
      <c r="WOV111" s="42"/>
      <c r="WOW111" s="42"/>
      <c r="WOX111" s="42"/>
      <c r="WOY111" s="42"/>
      <c r="WOZ111" s="42"/>
      <c r="WPA111" s="42"/>
      <c r="WPB111" s="42"/>
      <c r="WPC111" s="42"/>
      <c r="WPD111" s="42"/>
      <c r="WPE111" s="42"/>
      <c r="WPF111" s="42"/>
      <c r="WPG111" s="42"/>
      <c r="WPH111" s="42"/>
      <c r="WPI111" s="42"/>
      <c r="WPJ111" s="42"/>
      <c r="WPK111" s="42"/>
      <c r="WPL111" s="42"/>
      <c r="WPM111" s="42"/>
      <c r="WPN111" s="42"/>
      <c r="WPO111" s="42"/>
      <c r="WPP111" s="42"/>
      <c r="WPQ111" s="42"/>
      <c r="WPR111" s="42"/>
      <c r="WPS111" s="42"/>
      <c r="WPT111" s="42"/>
      <c r="WPU111" s="42"/>
      <c r="WPV111" s="42"/>
      <c r="WPW111" s="42"/>
      <c r="WPX111" s="42"/>
      <c r="WPY111" s="42"/>
      <c r="WPZ111" s="42"/>
      <c r="WQA111" s="42"/>
      <c r="WQB111" s="42"/>
      <c r="WQC111" s="42"/>
      <c r="WQD111" s="42"/>
      <c r="WQE111" s="42"/>
      <c r="WQF111" s="42"/>
      <c r="WQG111" s="42"/>
      <c r="WQH111" s="42"/>
      <c r="WQI111" s="42"/>
      <c r="WQJ111" s="42"/>
      <c r="WQK111" s="42"/>
      <c r="WQL111" s="42"/>
      <c r="WQM111" s="42"/>
      <c r="WQN111" s="42"/>
      <c r="WQO111" s="42"/>
      <c r="WQP111" s="42"/>
      <c r="WQQ111" s="42"/>
      <c r="WQR111" s="42"/>
      <c r="WQS111" s="42"/>
      <c r="WQT111" s="42"/>
      <c r="WQU111" s="42"/>
      <c r="WQV111" s="42"/>
      <c r="WQW111" s="42"/>
      <c r="WQX111" s="42"/>
      <c r="WQY111" s="42"/>
      <c r="WQZ111" s="42"/>
      <c r="WRA111" s="42"/>
      <c r="WRB111" s="42"/>
      <c r="WRC111" s="42"/>
      <c r="WRD111" s="42"/>
      <c r="WRE111" s="42"/>
      <c r="WRF111" s="42"/>
      <c r="WRG111" s="42"/>
      <c r="WRH111" s="42"/>
      <c r="WRI111" s="42"/>
      <c r="WRJ111" s="42"/>
      <c r="WRK111" s="42"/>
      <c r="WRL111" s="42"/>
      <c r="WRM111" s="42"/>
      <c r="WRN111" s="42"/>
      <c r="WRO111" s="42"/>
      <c r="WRP111" s="42"/>
      <c r="WRQ111" s="42"/>
      <c r="WRR111" s="42"/>
      <c r="WRS111" s="42"/>
      <c r="WRT111" s="42"/>
      <c r="WRU111" s="42"/>
      <c r="WRV111" s="42"/>
      <c r="WRW111" s="42"/>
      <c r="WRX111" s="42"/>
      <c r="WRY111" s="42"/>
      <c r="WRZ111" s="42"/>
      <c r="WSA111" s="42"/>
      <c r="WSB111" s="42"/>
      <c r="WSC111" s="42"/>
      <c r="WSD111" s="42"/>
      <c r="WSE111" s="42"/>
      <c r="WSF111" s="42"/>
      <c r="WSG111" s="42"/>
      <c r="WSH111" s="42"/>
      <c r="WSI111" s="42"/>
      <c r="WSJ111" s="42"/>
      <c r="WSK111" s="42"/>
      <c r="WSL111" s="42"/>
      <c r="WSM111" s="42"/>
      <c r="WSN111" s="42"/>
      <c r="WSO111" s="42"/>
      <c r="WSP111" s="42"/>
      <c r="WSQ111" s="42"/>
      <c r="WSR111" s="42"/>
      <c r="WSS111" s="42"/>
      <c r="WST111" s="42"/>
      <c r="WSU111" s="42"/>
      <c r="WSV111" s="42"/>
      <c r="WSW111" s="42"/>
      <c r="WSX111" s="42"/>
      <c r="WSY111" s="42"/>
      <c r="WSZ111" s="42"/>
      <c r="WTA111" s="42"/>
      <c r="WTB111" s="42"/>
      <c r="WTC111" s="42"/>
      <c r="WTD111" s="42"/>
      <c r="WTE111" s="42"/>
      <c r="WTF111" s="42"/>
      <c r="WTG111" s="42"/>
      <c r="WTH111" s="42"/>
      <c r="WTI111" s="42"/>
      <c r="WTJ111" s="42"/>
      <c r="WTK111" s="42"/>
      <c r="WTL111" s="42"/>
      <c r="WTM111" s="42"/>
      <c r="WTN111" s="42"/>
      <c r="WTO111" s="42"/>
      <c r="WTP111" s="42"/>
      <c r="WTQ111" s="42"/>
      <c r="WTR111" s="42"/>
      <c r="WTS111" s="42"/>
      <c r="WTT111" s="42"/>
      <c r="WTU111" s="42"/>
      <c r="WTV111" s="42"/>
      <c r="WTW111" s="42"/>
      <c r="WTX111" s="42"/>
      <c r="WTY111" s="42"/>
      <c r="WTZ111" s="42"/>
      <c r="WUA111" s="42"/>
      <c r="WUB111" s="42"/>
      <c r="WUC111" s="42"/>
      <c r="WUD111" s="42"/>
      <c r="WUE111" s="42"/>
      <c r="WUF111" s="42"/>
      <c r="WUG111" s="42"/>
      <c r="WUH111" s="42"/>
      <c r="WUI111" s="42"/>
      <c r="WUJ111" s="42"/>
      <c r="WUK111" s="42"/>
      <c r="WUL111" s="42"/>
      <c r="WUM111" s="42"/>
      <c r="WUN111" s="42"/>
      <c r="WUO111" s="42"/>
      <c r="WUP111" s="42"/>
      <c r="WUQ111" s="42"/>
      <c r="WUR111" s="42"/>
      <c r="WUS111" s="42"/>
      <c r="WUT111" s="42"/>
      <c r="WUU111" s="42"/>
      <c r="WUV111" s="42"/>
      <c r="WUW111" s="42"/>
      <c r="WUX111" s="42"/>
      <c r="WUY111" s="42"/>
      <c r="WUZ111" s="42"/>
      <c r="WVA111" s="42"/>
      <c r="WVB111" s="42"/>
      <c r="WVC111" s="42"/>
      <c r="WVD111" s="42"/>
      <c r="WVE111" s="42"/>
      <c r="WVF111" s="42"/>
      <c r="WVG111" s="42"/>
      <c r="WVH111" s="42"/>
      <c r="WVI111" s="42"/>
      <c r="WVJ111" s="42"/>
      <c r="WVK111" s="42"/>
      <c r="WVL111" s="42"/>
      <c r="WVM111" s="42"/>
      <c r="WVN111" s="42"/>
      <c r="WVO111" s="42"/>
      <c r="WVP111" s="42"/>
      <c r="WVQ111" s="42"/>
      <c r="WVR111" s="42"/>
      <c r="WVS111" s="42"/>
      <c r="WVT111" s="42"/>
      <c r="WVU111" s="42"/>
      <c r="WVV111" s="42"/>
      <c r="WVW111" s="42"/>
      <c r="WVX111" s="42"/>
      <c r="WVY111" s="42"/>
      <c r="WVZ111" s="42"/>
      <c r="WWA111" s="42"/>
      <c r="WWB111" s="42"/>
      <c r="WWC111" s="42"/>
      <c r="WWD111" s="42"/>
      <c r="WWE111" s="42"/>
      <c r="WWF111" s="42"/>
      <c r="WWG111" s="42"/>
      <c r="WWH111" s="42"/>
      <c r="WWI111" s="42"/>
      <c r="WWJ111" s="42"/>
      <c r="WWK111" s="42"/>
      <c r="WWL111" s="42"/>
      <c r="WWM111" s="42"/>
      <c r="WWN111" s="42"/>
      <c r="WWO111" s="42"/>
      <c r="WWP111" s="42"/>
      <c r="WWQ111" s="42"/>
      <c r="WWR111" s="42"/>
      <c r="WWS111" s="42"/>
      <c r="WWT111" s="42"/>
      <c r="WWU111" s="42"/>
      <c r="WWV111" s="42"/>
      <c r="WWW111" s="42"/>
      <c r="WWX111" s="42"/>
      <c r="WWY111" s="42"/>
      <c r="WWZ111" s="42"/>
      <c r="WXA111" s="42"/>
      <c r="WXB111" s="42"/>
      <c r="WXC111" s="42"/>
      <c r="WXD111" s="42"/>
      <c r="WXE111" s="42"/>
      <c r="WXF111" s="42"/>
      <c r="WXG111" s="42"/>
      <c r="WXH111" s="42"/>
      <c r="WXI111" s="42"/>
      <c r="WXJ111" s="42"/>
      <c r="WXK111" s="42"/>
      <c r="WXL111" s="42"/>
      <c r="WXM111" s="42"/>
      <c r="WXN111" s="42"/>
      <c r="WXO111" s="42"/>
      <c r="WXP111" s="42"/>
      <c r="WXQ111" s="42"/>
      <c r="WXR111" s="42"/>
      <c r="WXS111" s="42"/>
      <c r="WXT111" s="42"/>
      <c r="WXU111" s="42"/>
      <c r="WXV111" s="42"/>
      <c r="WXW111" s="42"/>
      <c r="WXX111" s="42"/>
      <c r="WXY111" s="42"/>
      <c r="WXZ111" s="42"/>
      <c r="WYA111" s="42"/>
      <c r="WYB111" s="42"/>
      <c r="WYC111" s="42"/>
      <c r="WYD111" s="42"/>
      <c r="WYE111" s="42"/>
      <c r="WYF111" s="42"/>
      <c r="WYG111" s="42"/>
      <c r="WYH111" s="42"/>
      <c r="WYI111" s="42"/>
      <c r="WYJ111" s="42"/>
      <c r="WYK111" s="42"/>
      <c r="WYL111" s="42"/>
      <c r="WYM111" s="42"/>
      <c r="WYN111" s="42"/>
      <c r="WYO111" s="42"/>
      <c r="WYP111" s="42"/>
      <c r="WYQ111" s="42"/>
      <c r="WYR111" s="42"/>
      <c r="WYS111" s="42"/>
      <c r="WYT111" s="42"/>
      <c r="WYU111" s="42"/>
      <c r="WYV111" s="42"/>
      <c r="WYW111" s="42"/>
      <c r="WYX111" s="42"/>
      <c r="WYY111" s="42"/>
      <c r="WYZ111" s="42"/>
      <c r="WZA111" s="42"/>
      <c r="WZB111" s="42"/>
      <c r="WZC111" s="42"/>
      <c r="WZD111" s="42"/>
      <c r="WZE111" s="42"/>
      <c r="WZF111" s="42"/>
      <c r="WZG111" s="42"/>
      <c r="WZH111" s="42"/>
      <c r="WZI111" s="42"/>
      <c r="WZJ111" s="42"/>
      <c r="WZK111" s="42"/>
      <c r="WZL111" s="42"/>
      <c r="WZM111" s="42"/>
      <c r="WZN111" s="42"/>
      <c r="WZO111" s="42"/>
      <c r="WZP111" s="42"/>
      <c r="WZQ111" s="42"/>
      <c r="WZR111" s="42"/>
      <c r="WZS111" s="42"/>
      <c r="WZT111" s="42"/>
      <c r="WZU111" s="42"/>
      <c r="WZV111" s="42"/>
      <c r="WZW111" s="42"/>
      <c r="WZX111" s="42"/>
      <c r="WZY111" s="42"/>
      <c r="WZZ111" s="42"/>
      <c r="XAA111" s="42"/>
      <c r="XAB111" s="42"/>
      <c r="XAC111" s="42"/>
      <c r="XAD111" s="42"/>
      <c r="XAE111" s="42"/>
      <c r="XAF111" s="42"/>
      <c r="XAG111" s="42"/>
      <c r="XAH111" s="42"/>
      <c r="XAI111" s="42"/>
      <c r="XAJ111" s="42"/>
      <c r="XAK111" s="42"/>
      <c r="XAL111" s="42"/>
      <c r="XAM111" s="42"/>
      <c r="XAN111" s="42"/>
      <c r="XAO111" s="42"/>
      <c r="XAP111" s="42"/>
      <c r="XAQ111" s="42"/>
      <c r="XAR111" s="42"/>
      <c r="XAS111" s="42"/>
      <c r="XAT111" s="42"/>
      <c r="XAU111" s="42"/>
      <c r="XAV111" s="42"/>
      <c r="XAW111" s="42"/>
      <c r="XAX111" s="42"/>
      <c r="XAY111" s="42"/>
      <c r="XAZ111" s="42"/>
      <c r="XBA111" s="42"/>
      <c r="XBB111" s="42"/>
      <c r="XBC111" s="42"/>
      <c r="XBD111" s="42"/>
      <c r="XBE111" s="42"/>
      <c r="XBF111" s="42"/>
      <c r="XBG111" s="42"/>
      <c r="XBH111" s="42"/>
      <c r="XBI111" s="42"/>
      <c r="XBJ111" s="42"/>
      <c r="XBK111" s="42"/>
      <c r="XBL111" s="42"/>
      <c r="XBM111" s="42"/>
      <c r="XBN111" s="42"/>
      <c r="XBO111" s="42"/>
      <c r="XBP111" s="42"/>
      <c r="XBQ111" s="42"/>
      <c r="XBR111" s="42"/>
      <c r="XBS111" s="42"/>
      <c r="XBT111" s="42"/>
      <c r="XBU111" s="42"/>
      <c r="XBV111" s="42"/>
      <c r="XBW111" s="42"/>
      <c r="XBX111" s="42"/>
      <c r="XBY111" s="42"/>
      <c r="XBZ111" s="42"/>
      <c r="XCA111" s="42"/>
      <c r="XCB111" s="42"/>
      <c r="XCC111" s="42"/>
      <c r="XCD111" s="42"/>
      <c r="XCE111" s="42"/>
      <c r="XCF111" s="42"/>
      <c r="XCG111" s="42"/>
      <c r="XCH111" s="42"/>
      <c r="XCI111" s="42"/>
      <c r="XCJ111" s="42"/>
      <c r="XCK111" s="42"/>
      <c r="XCL111" s="42"/>
      <c r="XCM111" s="42"/>
      <c r="XCN111" s="42"/>
      <c r="XCO111" s="42"/>
      <c r="XCP111" s="42"/>
      <c r="XCQ111" s="42"/>
      <c r="XCR111" s="42"/>
      <c r="XCS111" s="42"/>
      <c r="XCT111" s="42"/>
      <c r="XCU111" s="42"/>
      <c r="XCV111" s="42"/>
      <c r="XCW111" s="42"/>
      <c r="XCX111" s="42"/>
      <c r="XCY111" s="42"/>
      <c r="XCZ111" s="42"/>
      <c r="XDA111" s="42"/>
      <c r="XDB111" s="42"/>
      <c r="XDC111" s="42"/>
      <c r="XDD111" s="42"/>
      <c r="XDE111" s="42"/>
      <c r="XDF111" s="42"/>
      <c r="XDG111" s="42"/>
      <c r="XDH111" s="42"/>
      <c r="XDI111" s="42"/>
      <c r="XDJ111" s="42"/>
      <c r="XDK111" s="42"/>
      <c r="XDL111" s="42"/>
      <c r="XDM111" s="42"/>
      <c r="XDN111" s="42"/>
      <c r="XDO111" s="42"/>
      <c r="XDP111" s="42"/>
      <c r="XDQ111" s="42"/>
      <c r="XDR111" s="42"/>
      <c r="XDS111" s="42"/>
      <c r="XDT111" s="42"/>
      <c r="XDU111" s="42"/>
      <c r="XDV111" s="42"/>
      <c r="XDW111" s="42"/>
      <c r="XDX111" s="42"/>
      <c r="XDY111" s="42"/>
      <c r="XDZ111" s="42"/>
      <c r="XEA111" s="42"/>
      <c r="XEB111" s="42"/>
      <c r="XEC111" s="42"/>
      <c r="XED111" s="42"/>
      <c r="XEE111" s="42"/>
      <c r="XEF111" s="42"/>
      <c r="XEG111" s="42"/>
      <c r="XEH111" s="42"/>
      <c r="XEI111" s="42"/>
      <c r="XEJ111" s="42"/>
      <c r="XEK111" s="42"/>
      <c r="XEL111" s="42"/>
      <c r="XEM111" s="42"/>
      <c r="XEN111" s="42"/>
      <c r="XEO111" s="42"/>
      <c r="XEP111" s="42"/>
      <c r="XEQ111" s="42"/>
      <c r="XER111" s="42"/>
      <c r="XES111" s="42"/>
      <c r="XET111" s="42"/>
      <c r="XEU111" s="42"/>
      <c r="XEV111" s="42"/>
      <c r="XEW111" s="42"/>
      <c r="XEX111" s="42"/>
      <c r="XEY111" s="42"/>
      <c r="XEZ111" s="42"/>
    </row>
    <row r="113" spans="12:12" x14ac:dyDescent="0.2">
      <c r="L113" t="s">
        <v>293</v>
      </c>
    </row>
    <row r="115" spans="12:12" x14ac:dyDescent="0.2">
      <c r="L115" t="s">
        <v>293</v>
      </c>
    </row>
    <row r="118" spans="12:12" x14ac:dyDescent="0.2">
      <c r="L118" t="s">
        <v>293</v>
      </c>
    </row>
    <row r="119" spans="12:12" x14ac:dyDescent="0.2">
      <c r="L119" t="s">
        <v>293</v>
      </c>
    </row>
    <row r="122" spans="12:12" x14ac:dyDescent="0.2">
      <c r="L122" t="s">
        <v>293</v>
      </c>
    </row>
    <row r="123" spans="12:12" x14ac:dyDescent="0.2">
      <c r="L123" t="s">
        <v>293</v>
      </c>
    </row>
    <row r="127" spans="12:12" x14ac:dyDescent="0.2">
      <c r="L127" t="s">
        <v>293</v>
      </c>
    </row>
    <row r="129" spans="12:12" x14ac:dyDescent="0.2">
      <c r="L129" t="s">
        <v>293</v>
      </c>
    </row>
    <row r="130" spans="12:12" x14ac:dyDescent="0.2">
      <c r="L130" t="s">
        <v>293</v>
      </c>
    </row>
    <row r="132" spans="12:12" x14ac:dyDescent="0.2">
      <c r="L132" t="s">
        <v>293</v>
      </c>
    </row>
    <row r="135" spans="12:12" x14ac:dyDescent="0.2">
      <c r="L135" t="s">
        <v>293</v>
      </c>
    </row>
    <row r="136" spans="12:12" x14ac:dyDescent="0.2">
      <c r="L136" t="s">
        <v>293</v>
      </c>
    </row>
    <row r="140" spans="12:12" x14ac:dyDescent="0.2">
      <c r="L140" t="s">
        <v>293</v>
      </c>
    </row>
    <row r="142" spans="12:12" x14ac:dyDescent="0.2">
      <c r="L142" t="s">
        <v>294</v>
      </c>
    </row>
    <row r="143" spans="12:12" x14ac:dyDescent="0.2">
      <c r="L143" t="s">
        <v>294</v>
      </c>
    </row>
    <row r="144" spans="12:12" x14ac:dyDescent="0.2">
      <c r="L144" t="s">
        <v>294</v>
      </c>
    </row>
    <row r="145" spans="12:12" x14ac:dyDescent="0.2">
      <c r="L145" t="s">
        <v>294</v>
      </c>
    </row>
    <row r="146" spans="12:12" x14ac:dyDescent="0.2">
      <c r="L146" t="s">
        <v>294</v>
      </c>
    </row>
    <row r="148" spans="12:12" x14ac:dyDescent="0.2">
      <c r="L148" t="s">
        <v>294</v>
      </c>
    </row>
    <row r="150" spans="12:12" x14ac:dyDescent="0.2">
      <c r="L150" t="s">
        <v>294</v>
      </c>
    </row>
    <row r="151" spans="12:12" x14ac:dyDescent="0.2">
      <c r="L151" t="s">
        <v>294</v>
      </c>
    </row>
    <row r="152" spans="12:12" x14ac:dyDescent="0.2">
      <c r="L152" t="s">
        <v>294</v>
      </c>
    </row>
    <row r="154" spans="12:12" x14ac:dyDescent="0.2">
      <c r="L154" t="s">
        <v>294</v>
      </c>
    </row>
    <row r="157" spans="12:12" x14ac:dyDescent="0.2">
      <c r="L157" t="s">
        <v>294</v>
      </c>
    </row>
    <row r="159" spans="12:12" x14ac:dyDescent="0.2">
      <c r="L159" t="s">
        <v>294</v>
      </c>
    </row>
    <row r="160" spans="12:12" x14ac:dyDescent="0.2">
      <c r="L160" t="s">
        <v>294</v>
      </c>
    </row>
    <row r="161" spans="12:12" x14ac:dyDescent="0.2">
      <c r="L161" t="s">
        <v>294</v>
      </c>
    </row>
    <row r="162" spans="12:12" x14ac:dyDescent="0.2">
      <c r="L162" t="s">
        <v>294</v>
      </c>
    </row>
    <row r="163" spans="12:12" x14ac:dyDescent="0.2">
      <c r="L163" t="s">
        <v>294</v>
      </c>
    </row>
    <row r="164" spans="12:12" x14ac:dyDescent="0.2">
      <c r="L164" t="s">
        <v>294</v>
      </c>
    </row>
    <row r="165" spans="12:12" x14ac:dyDescent="0.2">
      <c r="L165" t="s">
        <v>294</v>
      </c>
    </row>
    <row r="166" spans="12:12" x14ac:dyDescent="0.2">
      <c r="L166" t="s">
        <v>294</v>
      </c>
    </row>
    <row r="167" spans="12:12" x14ac:dyDescent="0.2">
      <c r="L167" t="s">
        <v>294</v>
      </c>
    </row>
    <row r="168" spans="12:12" x14ac:dyDescent="0.2">
      <c r="L168" t="s">
        <v>294</v>
      </c>
    </row>
    <row r="169" spans="12:12" x14ac:dyDescent="0.2">
      <c r="L169" t="s">
        <v>294</v>
      </c>
    </row>
    <row r="170" spans="12:12" x14ac:dyDescent="0.2">
      <c r="L170" t="s">
        <v>294</v>
      </c>
    </row>
    <row r="173" spans="12:12" x14ac:dyDescent="0.2">
      <c r="L173" t="s">
        <v>294</v>
      </c>
    </row>
    <row r="174" spans="12:12" x14ac:dyDescent="0.2">
      <c r="L174" t="s">
        <v>294</v>
      </c>
    </row>
    <row r="175" spans="12:12" x14ac:dyDescent="0.2">
      <c r="L175" t="s">
        <v>294</v>
      </c>
    </row>
    <row r="176" spans="12:12" x14ac:dyDescent="0.2">
      <c r="L176" t="s">
        <v>294</v>
      </c>
    </row>
    <row r="177" spans="12:12" x14ac:dyDescent="0.2">
      <c r="L177" t="s">
        <v>294</v>
      </c>
    </row>
    <row r="178" spans="12:12" x14ac:dyDescent="0.2">
      <c r="L178" t="s">
        <v>294</v>
      </c>
    </row>
    <row r="179" spans="12:12" x14ac:dyDescent="0.2">
      <c r="L179" t="s">
        <v>294</v>
      </c>
    </row>
    <row r="180" spans="12:12" x14ac:dyDescent="0.2">
      <c r="L180" t="s">
        <v>294</v>
      </c>
    </row>
    <row r="181" spans="12:12" x14ac:dyDescent="0.2">
      <c r="L181" t="s">
        <v>294</v>
      </c>
    </row>
    <row r="183" spans="12:12" x14ac:dyDescent="0.2">
      <c r="L183" t="s">
        <v>294</v>
      </c>
    </row>
    <row r="184" spans="12:12" x14ac:dyDescent="0.2">
      <c r="L184" t="s">
        <v>294</v>
      </c>
    </row>
    <row r="185" spans="12:12" x14ac:dyDescent="0.2">
      <c r="L185" t="s">
        <v>294</v>
      </c>
    </row>
    <row r="186" spans="12:12" x14ac:dyDescent="0.2">
      <c r="L186" t="s">
        <v>294</v>
      </c>
    </row>
    <row r="188" spans="12:12" x14ac:dyDescent="0.2">
      <c r="L188" t="s">
        <v>294</v>
      </c>
    </row>
    <row r="191" spans="12:12" x14ac:dyDescent="0.2">
      <c r="L191" t="s">
        <v>294</v>
      </c>
    </row>
    <row r="192" spans="12:12" x14ac:dyDescent="0.2">
      <c r="L192" t="s">
        <v>294</v>
      </c>
    </row>
    <row r="193" spans="12:12" x14ac:dyDescent="0.2">
      <c r="L193" t="s">
        <v>294</v>
      </c>
    </row>
    <row r="195" spans="12:12" x14ac:dyDescent="0.2">
      <c r="L195" t="s">
        <v>294</v>
      </c>
    </row>
    <row r="196" spans="12:12" x14ac:dyDescent="0.2">
      <c r="L196" t="s">
        <v>294</v>
      </c>
    </row>
    <row r="197" spans="12:12" x14ac:dyDescent="0.2">
      <c r="L197" t="s">
        <v>294</v>
      </c>
    </row>
    <row r="198" spans="12:12" x14ac:dyDescent="0.2">
      <c r="L198" t="s">
        <v>294</v>
      </c>
    </row>
    <row r="200" spans="12:12" x14ac:dyDescent="0.2">
      <c r="L200" t="s">
        <v>294</v>
      </c>
    </row>
    <row r="201" spans="12:12" x14ac:dyDescent="0.2">
      <c r="L201" t="s">
        <v>294</v>
      </c>
    </row>
    <row r="202" spans="12:12" x14ac:dyDescent="0.2">
      <c r="L202" t="s">
        <v>294</v>
      </c>
    </row>
    <row r="203" spans="12:12" x14ac:dyDescent="0.2">
      <c r="L203" t="s">
        <v>294</v>
      </c>
    </row>
    <row r="204" spans="12:12" x14ac:dyDescent="0.2">
      <c r="L204" t="s">
        <v>294</v>
      </c>
    </row>
    <row r="205" spans="12:12" x14ac:dyDescent="0.2">
      <c r="L205" t="s">
        <v>294</v>
      </c>
    </row>
    <row r="206" spans="12:12" x14ac:dyDescent="0.2">
      <c r="L206" t="s">
        <v>294</v>
      </c>
    </row>
    <row r="207" spans="12:12" x14ac:dyDescent="0.2">
      <c r="L207" t="s">
        <v>294</v>
      </c>
    </row>
    <row r="208" spans="12:12" x14ac:dyDescent="0.2">
      <c r="L208" t="s">
        <v>294</v>
      </c>
    </row>
    <row r="210" spans="12:12" x14ac:dyDescent="0.2">
      <c r="L210" t="s">
        <v>294</v>
      </c>
    </row>
    <row r="212" spans="12:12" x14ac:dyDescent="0.2">
      <c r="L212" t="s">
        <v>294</v>
      </c>
    </row>
    <row r="213" spans="12:12" x14ac:dyDescent="0.2">
      <c r="L213" t="s">
        <v>294</v>
      </c>
    </row>
    <row r="215" spans="12:12" x14ac:dyDescent="0.2">
      <c r="L215" t="s">
        <v>294</v>
      </c>
    </row>
    <row r="216" spans="12:12" x14ac:dyDescent="0.2">
      <c r="L216" t="s">
        <v>294</v>
      </c>
    </row>
    <row r="217" spans="12:12" x14ac:dyDescent="0.2">
      <c r="L217" t="s">
        <v>294</v>
      </c>
    </row>
    <row r="218" spans="12:12" x14ac:dyDescent="0.2">
      <c r="L218" t="s">
        <v>294</v>
      </c>
    </row>
    <row r="219" spans="12:12" x14ac:dyDescent="0.2">
      <c r="L219" t="s">
        <v>294</v>
      </c>
    </row>
    <row r="220" spans="12:12" x14ac:dyDescent="0.2">
      <c r="L220" t="s">
        <v>294</v>
      </c>
    </row>
    <row r="221" spans="12:12" x14ac:dyDescent="0.2">
      <c r="L221" t="s">
        <v>294</v>
      </c>
    </row>
    <row r="222" spans="12:12" x14ac:dyDescent="0.2">
      <c r="L222" t="s">
        <v>294</v>
      </c>
    </row>
    <row r="223" spans="12:12" x14ac:dyDescent="0.2">
      <c r="L223" t="s">
        <v>294</v>
      </c>
    </row>
    <row r="224" spans="12:12" x14ac:dyDescent="0.2">
      <c r="L224" t="s">
        <v>294</v>
      </c>
    </row>
    <row r="225" spans="12:12" x14ac:dyDescent="0.2">
      <c r="L225" t="s">
        <v>294</v>
      </c>
    </row>
    <row r="226" spans="12:12" x14ac:dyDescent="0.2">
      <c r="L226" t="s">
        <v>294</v>
      </c>
    </row>
    <row r="228" spans="12:12" x14ac:dyDescent="0.2">
      <c r="L228" t="s">
        <v>295</v>
      </c>
    </row>
    <row r="229" spans="12:12" x14ac:dyDescent="0.2">
      <c r="L229" t="s">
        <v>295</v>
      </c>
    </row>
    <row r="230" spans="12:12" x14ac:dyDescent="0.2">
      <c r="L230" t="s">
        <v>295</v>
      </c>
    </row>
    <row r="231" spans="12:12" x14ac:dyDescent="0.2">
      <c r="L231" t="s">
        <v>295</v>
      </c>
    </row>
    <row r="232" spans="12:12" x14ac:dyDescent="0.2">
      <c r="L232" t="s">
        <v>295</v>
      </c>
    </row>
    <row r="233" spans="12:12" x14ac:dyDescent="0.2">
      <c r="L233" t="s">
        <v>295</v>
      </c>
    </row>
    <row r="234" spans="12:12" x14ac:dyDescent="0.2">
      <c r="L234" t="s">
        <v>295</v>
      </c>
    </row>
    <row r="235" spans="12:12" x14ac:dyDescent="0.2">
      <c r="L235" t="s">
        <v>295</v>
      </c>
    </row>
    <row r="238" spans="12:12" x14ac:dyDescent="0.2">
      <c r="L238" t="s">
        <v>295</v>
      </c>
    </row>
    <row r="239" spans="12:12" x14ac:dyDescent="0.2">
      <c r="L239" t="s">
        <v>295</v>
      </c>
    </row>
    <row r="242" spans="12:12" x14ac:dyDescent="0.2">
      <c r="L242" t="s">
        <v>295</v>
      </c>
    </row>
    <row r="244" spans="12:12" x14ac:dyDescent="0.2">
      <c r="L244" t="s">
        <v>295</v>
      </c>
    </row>
    <row r="245" spans="12:12" x14ac:dyDescent="0.2">
      <c r="L245" t="s">
        <v>295</v>
      </c>
    </row>
    <row r="247" spans="12:12" x14ac:dyDescent="0.2">
      <c r="L247" t="s">
        <v>295</v>
      </c>
    </row>
    <row r="249" spans="12:12" x14ac:dyDescent="0.2">
      <c r="L249" t="s">
        <v>295</v>
      </c>
    </row>
    <row r="250" spans="12:12" x14ac:dyDescent="0.2">
      <c r="L250" t="s">
        <v>295</v>
      </c>
    </row>
    <row r="254" spans="12:12" x14ac:dyDescent="0.2">
      <c r="L254" t="s">
        <v>295</v>
      </c>
    </row>
    <row r="255" spans="12:12" x14ac:dyDescent="0.2">
      <c r="L255" t="s">
        <v>295</v>
      </c>
    </row>
    <row r="257" spans="12:12" x14ac:dyDescent="0.2">
      <c r="L257" t="s">
        <v>295</v>
      </c>
    </row>
    <row r="258" spans="12:12" x14ac:dyDescent="0.2">
      <c r="L258" t="s">
        <v>295</v>
      </c>
    </row>
    <row r="259" spans="12:12" x14ac:dyDescent="0.2">
      <c r="L259" t="s">
        <v>295</v>
      </c>
    </row>
    <row r="260" spans="12:12" x14ac:dyDescent="0.2">
      <c r="L260" t="s">
        <v>295</v>
      </c>
    </row>
    <row r="261" spans="12:12" x14ac:dyDescent="0.2">
      <c r="L261" t="s">
        <v>295</v>
      </c>
    </row>
    <row r="262" spans="12:12" x14ac:dyDescent="0.2">
      <c r="L262" t="s">
        <v>295</v>
      </c>
    </row>
    <row r="265" spans="12:12" x14ac:dyDescent="0.2">
      <c r="L265" t="s">
        <v>295</v>
      </c>
    </row>
    <row r="268" spans="12:12" x14ac:dyDescent="0.2">
      <c r="L268" t="s">
        <v>295</v>
      </c>
    </row>
    <row r="269" spans="12:12" x14ac:dyDescent="0.2">
      <c r="L269" t="s">
        <v>295</v>
      </c>
    </row>
    <row r="273" spans="12:12" x14ac:dyDescent="0.2">
      <c r="L273" t="s">
        <v>295</v>
      </c>
    </row>
    <row r="275" spans="12:12" x14ac:dyDescent="0.2">
      <c r="L275" t="s">
        <v>295</v>
      </c>
    </row>
    <row r="277" spans="12:12" x14ac:dyDescent="0.2">
      <c r="L277" t="s">
        <v>295</v>
      </c>
    </row>
    <row r="280" spans="12:12" x14ac:dyDescent="0.2">
      <c r="L280" t="s">
        <v>295</v>
      </c>
    </row>
    <row r="281" spans="12:12" x14ac:dyDescent="0.2">
      <c r="L281" t="s">
        <v>295</v>
      </c>
    </row>
    <row r="282" spans="12:12" x14ac:dyDescent="0.2">
      <c r="L282" t="s">
        <v>295</v>
      </c>
    </row>
    <row r="285" spans="12:12" x14ac:dyDescent="0.2">
      <c r="L285" t="s">
        <v>295</v>
      </c>
    </row>
    <row r="286" spans="12:12" x14ac:dyDescent="0.2">
      <c r="L286" t="s">
        <v>295</v>
      </c>
    </row>
    <row r="288" spans="12:12" x14ac:dyDescent="0.2">
      <c r="L288" t="s">
        <v>295</v>
      </c>
    </row>
    <row r="290" spans="12:12" x14ac:dyDescent="0.2">
      <c r="L290" t="s">
        <v>295</v>
      </c>
    </row>
    <row r="291" spans="12:12" x14ac:dyDescent="0.2">
      <c r="L291" t="s">
        <v>295</v>
      </c>
    </row>
    <row r="293" spans="12:12" x14ac:dyDescent="0.2">
      <c r="L293" t="s">
        <v>295</v>
      </c>
    </row>
    <row r="294" spans="12:12" x14ac:dyDescent="0.2">
      <c r="L294" t="s">
        <v>295</v>
      </c>
    </row>
    <row r="295" spans="12:12" x14ac:dyDescent="0.2">
      <c r="L295" t="s">
        <v>295</v>
      </c>
    </row>
    <row r="296" spans="12:12" x14ac:dyDescent="0.2">
      <c r="L296" t="s">
        <v>295</v>
      </c>
    </row>
    <row r="297" spans="12:12" x14ac:dyDescent="0.2">
      <c r="L297" t="s">
        <v>295</v>
      </c>
    </row>
    <row r="299" spans="12:12" x14ac:dyDescent="0.2">
      <c r="L299" t="s">
        <v>295</v>
      </c>
    </row>
    <row r="300" spans="12:12" x14ac:dyDescent="0.2">
      <c r="L300" t="s">
        <v>295</v>
      </c>
    </row>
    <row r="303" spans="12:12" x14ac:dyDescent="0.2">
      <c r="L303" t="s">
        <v>295</v>
      </c>
    </row>
    <row r="304" spans="12:12" x14ac:dyDescent="0.2">
      <c r="L304" t="s">
        <v>295</v>
      </c>
    </row>
    <row r="306" spans="12:12" x14ac:dyDescent="0.2">
      <c r="L306" t="s">
        <v>295</v>
      </c>
    </row>
    <row r="307" spans="12:12" x14ac:dyDescent="0.2">
      <c r="L307" t="s">
        <v>295</v>
      </c>
    </row>
    <row r="313" spans="12:12" x14ac:dyDescent="0.2">
      <c r="L313" t="s">
        <v>295</v>
      </c>
    </row>
    <row r="314" spans="12:12" x14ac:dyDescent="0.2">
      <c r="L314" t="s">
        <v>295</v>
      </c>
    </row>
    <row r="316" spans="12:12" x14ac:dyDescent="0.2">
      <c r="L316" t="s">
        <v>295</v>
      </c>
    </row>
    <row r="317" spans="12:12" x14ac:dyDescent="0.2">
      <c r="L317" t="s">
        <v>295</v>
      </c>
    </row>
    <row r="318" spans="12:12" x14ac:dyDescent="0.2">
      <c r="L318" t="s">
        <v>295</v>
      </c>
    </row>
    <row r="319" spans="12:12" x14ac:dyDescent="0.2">
      <c r="L319" t="s">
        <v>295</v>
      </c>
    </row>
    <row r="321" spans="12:12" x14ac:dyDescent="0.2">
      <c r="L321" t="s">
        <v>295</v>
      </c>
    </row>
    <row r="325" spans="12:12" x14ac:dyDescent="0.2">
      <c r="L325" t="s">
        <v>295</v>
      </c>
    </row>
    <row r="326" spans="12:12" x14ac:dyDescent="0.2">
      <c r="L326" t="s">
        <v>295</v>
      </c>
    </row>
    <row r="327" spans="12:12" x14ac:dyDescent="0.2">
      <c r="L327" t="s">
        <v>295</v>
      </c>
    </row>
    <row r="328" spans="12:12" x14ac:dyDescent="0.2">
      <c r="L328" t="s">
        <v>295</v>
      </c>
    </row>
    <row r="332" spans="12:12" x14ac:dyDescent="0.2">
      <c r="L332" t="s">
        <v>295</v>
      </c>
    </row>
    <row r="335" spans="12:12" x14ac:dyDescent="0.2">
      <c r="L335" t="s">
        <v>295</v>
      </c>
    </row>
    <row r="336" spans="12:12" x14ac:dyDescent="0.2">
      <c r="L336" t="s">
        <v>295</v>
      </c>
    </row>
    <row r="341" spans="12:12" x14ac:dyDescent="0.2">
      <c r="L341" t="s">
        <v>295</v>
      </c>
    </row>
    <row r="346" spans="12:12" x14ac:dyDescent="0.2">
      <c r="L346" t="s">
        <v>295</v>
      </c>
    </row>
    <row r="347" spans="12:12" x14ac:dyDescent="0.2">
      <c r="L347" t="s">
        <v>295</v>
      </c>
    </row>
    <row r="348" spans="12:12" x14ac:dyDescent="0.2">
      <c r="L348" t="s">
        <v>295</v>
      </c>
    </row>
    <row r="350" spans="12:12" x14ac:dyDescent="0.2">
      <c r="L350" t="s">
        <v>295</v>
      </c>
    </row>
    <row r="354" spans="12:12" x14ac:dyDescent="0.2">
      <c r="L354" t="s">
        <v>295</v>
      </c>
    </row>
    <row r="355" spans="12:12" x14ac:dyDescent="0.2">
      <c r="L355" t="s">
        <v>295</v>
      </c>
    </row>
    <row r="356" spans="12:12" x14ac:dyDescent="0.2">
      <c r="L356" t="s">
        <v>295</v>
      </c>
    </row>
    <row r="358" spans="12:12" x14ac:dyDescent="0.2">
      <c r="L358" t="s">
        <v>295</v>
      </c>
    </row>
    <row r="362" spans="12:12" x14ac:dyDescent="0.2">
      <c r="L362" t="s">
        <v>295</v>
      </c>
    </row>
    <row r="365" spans="12:12" x14ac:dyDescent="0.2">
      <c r="L365" t="s">
        <v>295</v>
      </c>
    </row>
    <row r="367" spans="12:12" x14ac:dyDescent="0.2">
      <c r="L367" t="s">
        <v>295</v>
      </c>
    </row>
    <row r="370" spans="12:12" x14ac:dyDescent="0.2">
      <c r="L370" t="s">
        <v>295</v>
      </c>
    </row>
    <row r="371" spans="12:12" x14ac:dyDescent="0.2">
      <c r="L371" t="s">
        <v>295</v>
      </c>
    </row>
    <row r="374" spans="12:12" x14ac:dyDescent="0.2">
      <c r="L374" t="s">
        <v>295</v>
      </c>
    </row>
    <row r="375" spans="12:12" x14ac:dyDescent="0.2">
      <c r="L375" t="s">
        <v>295</v>
      </c>
    </row>
    <row r="378" spans="12:12" x14ac:dyDescent="0.2">
      <c r="L378" t="s">
        <v>295</v>
      </c>
    </row>
    <row r="379" spans="12:12" x14ac:dyDescent="0.2">
      <c r="L379" t="s">
        <v>295</v>
      </c>
    </row>
    <row r="380" spans="12:12" x14ac:dyDescent="0.2">
      <c r="L380" t="s">
        <v>295</v>
      </c>
    </row>
    <row r="385" spans="12:12" x14ac:dyDescent="0.2">
      <c r="L385" t="s">
        <v>295</v>
      </c>
    </row>
    <row r="386" spans="12:12" x14ac:dyDescent="0.2">
      <c r="L386" t="s">
        <v>295</v>
      </c>
    </row>
    <row r="388" spans="12:12" x14ac:dyDescent="0.2">
      <c r="L388" t="s">
        <v>295</v>
      </c>
    </row>
    <row r="389" spans="12:12" x14ac:dyDescent="0.2">
      <c r="L389" t="s">
        <v>295</v>
      </c>
    </row>
    <row r="390" spans="12:12" x14ac:dyDescent="0.2">
      <c r="L390" t="s">
        <v>295</v>
      </c>
    </row>
    <row r="391" spans="12:12" x14ac:dyDescent="0.2">
      <c r="L391" t="s">
        <v>295</v>
      </c>
    </row>
    <row r="392" spans="12:12" x14ac:dyDescent="0.2">
      <c r="L392" t="s">
        <v>295</v>
      </c>
    </row>
    <row r="393" spans="12:12" x14ac:dyDescent="0.2">
      <c r="L393" t="s">
        <v>295</v>
      </c>
    </row>
    <row r="394" spans="12:12" x14ac:dyDescent="0.2">
      <c r="L394" t="s">
        <v>295</v>
      </c>
    </row>
    <row r="397" spans="12:12" x14ac:dyDescent="0.2">
      <c r="L397" t="s">
        <v>295</v>
      </c>
    </row>
    <row r="398" spans="12:12" x14ac:dyDescent="0.2">
      <c r="L398" t="s">
        <v>295</v>
      </c>
    </row>
    <row r="399" spans="12:12" x14ac:dyDescent="0.2">
      <c r="L399" t="s">
        <v>295</v>
      </c>
    </row>
    <row r="401" spans="12:12" x14ac:dyDescent="0.2">
      <c r="L401" t="s">
        <v>295</v>
      </c>
    </row>
    <row r="402" spans="12:12" x14ac:dyDescent="0.2">
      <c r="L402" t="s">
        <v>295</v>
      </c>
    </row>
    <row r="403" spans="12:12" x14ac:dyDescent="0.2">
      <c r="L403" t="s">
        <v>295</v>
      </c>
    </row>
    <row r="405" spans="12:12" x14ac:dyDescent="0.2">
      <c r="L405" t="s">
        <v>295</v>
      </c>
    </row>
    <row r="409" spans="12:12" x14ac:dyDescent="0.2">
      <c r="L409" t="s">
        <v>295</v>
      </c>
    </row>
    <row r="410" spans="12:12" x14ac:dyDescent="0.2">
      <c r="L410" t="s">
        <v>295</v>
      </c>
    </row>
    <row r="411" spans="12:12" x14ac:dyDescent="0.2">
      <c r="L411" t="s">
        <v>295</v>
      </c>
    </row>
    <row r="413" spans="12:12" x14ac:dyDescent="0.2">
      <c r="L413" t="s">
        <v>295</v>
      </c>
    </row>
    <row r="414" spans="12:12" x14ac:dyDescent="0.2">
      <c r="L414" t="s">
        <v>295</v>
      </c>
    </row>
    <row r="416" spans="12:12" x14ac:dyDescent="0.2">
      <c r="L416" t="s">
        <v>295</v>
      </c>
    </row>
    <row r="417" spans="12:12" x14ac:dyDescent="0.2">
      <c r="L417" t="s">
        <v>295</v>
      </c>
    </row>
    <row r="418" spans="12:12" x14ac:dyDescent="0.2">
      <c r="L418" t="s">
        <v>295</v>
      </c>
    </row>
    <row r="419" spans="12:12" x14ac:dyDescent="0.2">
      <c r="L419" t="s">
        <v>295</v>
      </c>
    </row>
    <row r="420" spans="12:12" x14ac:dyDescent="0.2">
      <c r="L420" t="s">
        <v>295</v>
      </c>
    </row>
    <row r="421" spans="12:12" x14ac:dyDescent="0.2">
      <c r="L421" t="s">
        <v>295</v>
      </c>
    </row>
    <row r="422" spans="12:12" x14ac:dyDescent="0.2">
      <c r="L422" t="s">
        <v>295</v>
      </c>
    </row>
    <row r="423" spans="12:12" x14ac:dyDescent="0.2">
      <c r="L423" t="s">
        <v>295</v>
      </c>
    </row>
    <row r="424" spans="12:12" x14ac:dyDescent="0.2">
      <c r="L424" t="s">
        <v>295</v>
      </c>
    </row>
    <row r="426" spans="12:12" x14ac:dyDescent="0.2">
      <c r="L426" t="s">
        <v>295</v>
      </c>
    </row>
    <row r="427" spans="12:12" x14ac:dyDescent="0.2">
      <c r="L427" t="s">
        <v>295</v>
      </c>
    </row>
    <row r="428" spans="12:12" x14ac:dyDescent="0.2">
      <c r="L428" t="s">
        <v>295</v>
      </c>
    </row>
    <row r="430" spans="12:12" x14ac:dyDescent="0.2">
      <c r="L430" t="s">
        <v>295</v>
      </c>
    </row>
    <row r="433" spans="12:12" x14ac:dyDescent="0.2">
      <c r="L433" t="s">
        <v>295</v>
      </c>
    </row>
    <row r="434" spans="12:12" x14ac:dyDescent="0.2">
      <c r="L434" t="s">
        <v>295</v>
      </c>
    </row>
    <row r="436" spans="12:12" x14ac:dyDescent="0.2">
      <c r="L436" t="s">
        <v>295</v>
      </c>
    </row>
    <row r="438" spans="12:12" x14ac:dyDescent="0.2">
      <c r="L438" t="s">
        <v>295</v>
      </c>
    </row>
    <row r="439" spans="12:12" x14ac:dyDescent="0.2">
      <c r="L439" t="s">
        <v>295</v>
      </c>
    </row>
    <row r="441" spans="12:12" x14ac:dyDescent="0.2">
      <c r="L441" t="s">
        <v>295</v>
      </c>
    </row>
    <row r="444" spans="12:12" x14ac:dyDescent="0.2">
      <c r="L444" t="s">
        <v>295</v>
      </c>
    </row>
    <row r="448" spans="12:12" x14ac:dyDescent="0.2">
      <c r="L448" t="s">
        <v>295</v>
      </c>
    </row>
    <row r="451" spans="12:12" x14ac:dyDescent="0.2">
      <c r="L451" t="s">
        <v>295</v>
      </c>
    </row>
    <row r="452" spans="12:12" x14ac:dyDescent="0.2">
      <c r="L452" t="s">
        <v>295</v>
      </c>
    </row>
    <row r="454" spans="12:12" x14ac:dyDescent="0.2">
      <c r="L454" t="s">
        <v>295</v>
      </c>
    </row>
    <row r="457" spans="12:12" x14ac:dyDescent="0.2">
      <c r="L457" t="s">
        <v>295</v>
      </c>
    </row>
    <row r="458" spans="12:12" x14ac:dyDescent="0.2">
      <c r="L458" t="s">
        <v>295</v>
      </c>
    </row>
    <row r="459" spans="12:12" x14ac:dyDescent="0.2">
      <c r="L459" t="s">
        <v>295</v>
      </c>
    </row>
    <row r="460" spans="12:12" x14ac:dyDescent="0.2">
      <c r="L460" t="s">
        <v>295</v>
      </c>
    </row>
    <row r="472" spans="12:12" x14ac:dyDescent="0.2">
      <c r="L472" t="s">
        <v>296</v>
      </c>
    </row>
    <row r="473" spans="12:12" x14ac:dyDescent="0.2">
      <c r="L473" t="s">
        <v>296</v>
      </c>
    </row>
    <row r="475" spans="12:12" x14ac:dyDescent="0.2">
      <c r="L475" t="s">
        <v>296</v>
      </c>
    </row>
    <row r="476" spans="12:12" x14ac:dyDescent="0.2">
      <c r="L476" t="s">
        <v>296</v>
      </c>
    </row>
    <row r="477" spans="12:12" x14ac:dyDescent="0.2">
      <c r="L477" t="s">
        <v>296</v>
      </c>
    </row>
    <row r="480" spans="12:12" x14ac:dyDescent="0.2">
      <c r="L480" t="s">
        <v>296</v>
      </c>
    </row>
    <row r="481" spans="12:12" x14ac:dyDescent="0.2">
      <c r="L481" t="s">
        <v>296</v>
      </c>
    </row>
    <row r="482" spans="12:12" x14ac:dyDescent="0.2">
      <c r="L482" t="s">
        <v>296</v>
      </c>
    </row>
    <row r="483" spans="12:12" x14ac:dyDescent="0.2">
      <c r="L483" t="s">
        <v>296</v>
      </c>
    </row>
    <row r="487" spans="12:12" x14ac:dyDescent="0.2">
      <c r="L487" t="s">
        <v>296</v>
      </c>
    </row>
    <row r="490" spans="12:12" x14ac:dyDescent="0.2">
      <c r="L490" t="s">
        <v>296</v>
      </c>
    </row>
    <row r="493" spans="12:12" x14ac:dyDescent="0.2">
      <c r="L493" t="s">
        <v>296</v>
      </c>
    </row>
    <row r="494" spans="12:12" x14ac:dyDescent="0.2">
      <c r="L494" t="s">
        <v>296</v>
      </c>
    </row>
    <row r="495" spans="12:12" x14ac:dyDescent="0.2">
      <c r="L495" t="s">
        <v>296</v>
      </c>
    </row>
    <row r="496" spans="12:12" x14ac:dyDescent="0.2">
      <c r="L496" t="s">
        <v>296</v>
      </c>
    </row>
    <row r="497" spans="12:12" x14ac:dyDescent="0.2">
      <c r="L497" t="s">
        <v>296</v>
      </c>
    </row>
    <row r="498" spans="12:12" x14ac:dyDescent="0.2">
      <c r="L498" t="s">
        <v>296</v>
      </c>
    </row>
    <row r="499" spans="12:12" x14ac:dyDescent="0.2">
      <c r="L499" t="s">
        <v>296</v>
      </c>
    </row>
    <row r="504" spans="12:12" x14ac:dyDescent="0.2">
      <c r="L504" t="s">
        <v>296</v>
      </c>
    </row>
    <row r="505" spans="12:12" x14ac:dyDescent="0.2">
      <c r="L505" t="s">
        <v>296</v>
      </c>
    </row>
    <row r="518" spans="1:1" x14ac:dyDescent="0.2">
      <c r="A518">
        <v>5028679.9800000004</v>
      </c>
    </row>
  </sheetData>
  <autoFilter ref="A1:K1" xr:uid="{00000000-0009-0000-0000-00001F000000}"/>
  <pageMargins left="0" right="0" top="1" bottom="0.6" header="0.3" footer="0.3"/>
  <pageSetup scale="65" fitToHeight="0" orientation="portrait" r:id="rId1"/>
  <headerFooter>
    <oddHeader>&amp;C&amp;"Arial,Bold"LINCOLN UNIVERSITY
CONTRACTUAL AGREEMENT FOR FISCAL YEAR 2017/18
GOODS CONTRACT</oddHeader>
    <oddFooter>&amp;L&amp;P of &amp;N&amp;R&amp;Z&amp;F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K298"/>
  <sheetViews>
    <sheetView topLeftCell="A289" workbookViewId="0">
      <selection activeCell="A87" sqref="A87:B196"/>
    </sheetView>
  </sheetViews>
  <sheetFormatPr defaultRowHeight="12.75" x14ac:dyDescent="0.2"/>
  <cols>
    <col min="1" max="1" width="29.85546875" customWidth="1"/>
    <col min="2" max="2" width="15.140625" customWidth="1"/>
    <col min="3" max="3" width="28.85546875" bestFit="1" customWidth="1"/>
    <col min="4" max="4" width="18.42578125" customWidth="1"/>
    <col min="5" max="5" width="16.140625" bestFit="1" customWidth="1"/>
    <col min="6" max="6" width="7" bestFit="1" customWidth="1"/>
    <col min="7" max="7" width="10.42578125" customWidth="1"/>
    <col min="8" max="9" width="6.42578125" hidden="1" customWidth="1"/>
    <col min="10" max="10" width="12.85546875" hidden="1" customWidth="1"/>
    <col min="11" max="11" width="36.5703125" bestFit="1" customWidth="1"/>
  </cols>
  <sheetData>
    <row r="1" spans="1:11" x14ac:dyDescent="0.2">
      <c r="A1" s="77" t="s">
        <v>209</v>
      </c>
      <c r="B1" s="77" t="s">
        <v>208</v>
      </c>
      <c r="C1" s="77" t="s">
        <v>210</v>
      </c>
      <c r="D1" s="77" t="s">
        <v>211</v>
      </c>
      <c r="E1" s="77" t="s">
        <v>212</v>
      </c>
      <c r="F1" s="77" t="s">
        <v>213</v>
      </c>
      <c r="G1" s="77" t="s">
        <v>214</v>
      </c>
      <c r="H1" s="77" t="s">
        <v>1117</v>
      </c>
      <c r="I1" s="77" t="s">
        <v>548</v>
      </c>
      <c r="J1" s="77" t="s">
        <v>549</v>
      </c>
      <c r="K1" s="77" t="s">
        <v>411</v>
      </c>
    </row>
    <row r="2" spans="1:11" ht="13.5" x14ac:dyDescent="0.25">
      <c r="A2" s="99" t="s">
        <v>535</v>
      </c>
      <c r="B2" s="100">
        <v>19051.3</v>
      </c>
      <c r="C2" s="99" t="s">
        <v>74</v>
      </c>
      <c r="D2" s="99"/>
      <c r="E2" s="99" t="s">
        <v>192</v>
      </c>
      <c r="F2" s="99" t="s">
        <v>149</v>
      </c>
      <c r="G2" s="99" t="s">
        <v>290</v>
      </c>
      <c r="H2" s="99">
        <v>5</v>
      </c>
      <c r="I2" s="99" t="s">
        <v>298</v>
      </c>
      <c r="J2" s="99" t="s">
        <v>299</v>
      </c>
      <c r="K2" s="99" t="s">
        <v>1293</v>
      </c>
    </row>
    <row r="3" spans="1:11" ht="13.5" x14ac:dyDescent="0.25">
      <c r="A3" s="99" t="s">
        <v>1295</v>
      </c>
      <c r="B3" s="100">
        <v>1353.75</v>
      </c>
      <c r="C3" s="99" t="s">
        <v>1296</v>
      </c>
      <c r="D3" s="99" t="s">
        <v>1297</v>
      </c>
      <c r="E3" s="99" t="s">
        <v>1298</v>
      </c>
      <c r="F3" s="99" t="s">
        <v>153</v>
      </c>
      <c r="G3" s="99" t="s">
        <v>1299</v>
      </c>
      <c r="H3" s="99">
        <v>5</v>
      </c>
      <c r="I3" s="99" t="s">
        <v>298</v>
      </c>
      <c r="J3" s="99" t="s">
        <v>299</v>
      </c>
      <c r="K3" s="99" t="s">
        <v>1300</v>
      </c>
    </row>
    <row r="4" spans="1:11" ht="13.5" x14ac:dyDescent="0.25">
      <c r="A4" s="99" t="s">
        <v>459</v>
      </c>
      <c r="B4" s="100">
        <v>143620</v>
      </c>
      <c r="C4" s="99" t="s">
        <v>846</v>
      </c>
      <c r="D4" s="99" t="s">
        <v>635</v>
      </c>
      <c r="E4" s="99" t="s">
        <v>4</v>
      </c>
      <c r="F4" s="99" t="s">
        <v>165</v>
      </c>
      <c r="G4" s="99" t="s">
        <v>847</v>
      </c>
      <c r="H4" s="99">
        <v>5</v>
      </c>
      <c r="I4" s="99" t="s">
        <v>298</v>
      </c>
      <c r="J4" s="99" t="s">
        <v>299</v>
      </c>
      <c r="K4" s="99" t="s">
        <v>460</v>
      </c>
    </row>
    <row r="5" spans="1:11" ht="13.5" x14ac:dyDescent="0.25">
      <c r="A5" s="99" t="s">
        <v>540</v>
      </c>
      <c r="B5" s="100">
        <v>1439.18</v>
      </c>
      <c r="C5" s="99" t="s">
        <v>75</v>
      </c>
      <c r="D5" s="99"/>
      <c r="E5" s="99" t="s">
        <v>164</v>
      </c>
      <c r="F5" s="99" t="s">
        <v>153</v>
      </c>
      <c r="G5" s="99" t="s">
        <v>224</v>
      </c>
      <c r="H5" s="99">
        <v>5</v>
      </c>
      <c r="I5" s="99" t="s">
        <v>298</v>
      </c>
      <c r="J5" s="99" t="s">
        <v>299</v>
      </c>
      <c r="K5" s="99" t="s">
        <v>1293</v>
      </c>
    </row>
    <row r="6" spans="1:11" ht="13.5" x14ac:dyDescent="0.25">
      <c r="A6" s="99" t="s">
        <v>1307</v>
      </c>
      <c r="B6" s="100">
        <v>1800</v>
      </c>
      <c r="C6" s="99" t="s">
        <v>1308</v>
      </c>
      <c r="D6" s="99"/>
      <c r="E6" s="99" t="s">
        <v>1309</v>
      </c>
      <c r="F6" s="99" t="s">
        <v>185</v>
      </c>
      <c r="G6" s="99" t="s">
        <v>1310</v>
      </c>
      <c r="H6" s="99">
        <v>5</v>
      </c>
      <c r="I6" s="99" t="s">
        <v>298</v>
      </c>
      <c r="J6" s="99" t="s">
        <v>299</v>
      </c>
      <c r="K6" s="99" t="s">
        <v>571</v>
      </c>
    </row>
    <row r="7" spans="1:11" ht="13.5" x14ac:dyDescent="0.25">
      <c r="A7" s="99" t="s">
        <v>461</v>
      </c>
      <c r="B7" s="100">
        <v>132750</v>
      </c>
      <c r="C7" s="99" t="s">
        <v>633</v>
      </c>
      <c r="D7" s="99"/>
      <c r="E7" s="99" t="s">
        <v>462</v>
      </c>
      <c r="F7" s="99" t="s">
        <v>153</v>
      </c>
      <c r="G7" s="99" t="s">
        <v>463</v>
      </c>
      <c r="H7" s="99">
        <v>5</v>
      </c>
      <c r="I7" s="99" t="s">
        <v>298</v>
      </c>
      <c r="J7" s="99" t="s">
        <v>299</v>
      </c>
      <c r="K7" s="99" t="s">
        <v>0</v>
      </c>
    </row>
    <row r="8" spans="1:11" ht="13.5" x14ac:dyDescent="0.25">
      <c r="A8" s="99" t="s">
        <v>464</v>
      </c>
      <c r="B8" s="100">
        <v>4800</v>
      </c>
      <c r="C8" s="99" t="s">
        <v>465</v>
      </c>
      <c r="D8" s="99"/>
      <c r="E8" s="99" t="s">
        <v>301</v>
      </c>
      <c r="F8" s="99" t="s">
        <v>170</v>
      </c>
      <c r="G8" s="99" t="s">
        <v>466</v>
      </c>
      <c r="H8" s="99">
        <v>5</v>
      </c>
      <c r="I8" s="99" t="s">
        <v>298</v>
      </c>
      <c r="J8" s="99" t="s">
        <v>299</v>
      </c>
      <c r="K8" s="99" t="s">
        <v>571</v>
      </c>
    </row>
    <row r="9" spans="1:11" ht="13.5" x14ac:dyDescent="0.25">
      <c r="A9" s="99" t="s">
        <v>704</v>
      </c>
      <c r="B9" s="100">
        <v>7393.33</v>
      </c>
      <c r="C9" s="99" t="s">
        <v>705</v>
      </c>
      <c r="D9" s="99"/>
      <c r="E9" s="99" t="s">
        <v>706</v>
      </c>
      <c r="F9" s="99" t="s">
        <v>149</v>
      </c>
      <c r="G9" s="99" t="s">
        <v>238</v>
      </c>
      <c r="H9" s="99">
        <v>5</v>
      </c>
      <c r="I9" s="99" t="s">
        <v>298</v>
      </c>
      <c r="J9" s="99" t="s">
        <v>299</v>
      </c>
      <c r="K9" s="99" t="s">
        <v>707</v>
      </c>
    </row>
    <row r="10" spans="1:11" ht="13.5" x14ac:dyDescent="0.25">
      <c r="A10" s="99" t="s">
        <v>572</v>
      </c>
      <c r="B10" s="100">
        <v>1302.5999999999999</v>
      </c>
      <c r="C10" s="99" t="s">
        <v>573</v>
      </c>
      <c r="D10" s="99" t="s">
        <v>635</v>
      </c>
      <c r="E10" s="99" t="s">
        <v>574</v>
      </c>
      <c r="F10" s="99" t="s">
        <v>1917</v>
      </c>
      <c r="G10" s="99" t="s">
        <v>575</v>
      </c>
      <c r="H10" s="99">
        <v>5</v>
      </c>
      <c r="I10" s="99" t="s">
        <v>298</v>
      </c>
      <c r="J10" s="99" t="s">
        <v>299</v>
      </c>
      <c r="K10" s="99" t="s">
        <v>844</v>
      </c>
    </row>
    <row r="11" spans="1:11" ht="13.5" x14ac:dyDescent="0.25">
      <c r="A11" s="99" t="s">
        <v>1316</v>
      </c>
      <c r="B11" s="100">
        <v>36000</v>
      </c>
      <c r="C11" s="99" t="s">
        <v>1317</v>
      </c>
      <c r="D11" s="99"/>
      <c r="E11" s="99" t="s">
        <v>682</v>
      </c>
      <c r="F11" s="99" t="s">
        <v>149</v>
      </c>
      <c r="G11" s="99" t="s">
        <v>880</v>
      </c>
      <c r="H11" s="99">
        <v>5</v>
      </c>
      <c r="I11" s="99" t="s">
        <v>298</v>
      </c>
      <c r="J11" s="99" t="s">
        <v>299</v>
      </c>
      <c r="K11" s="99" t="s">
        <v>1318</v>
      </c>
    </row>
    <row r="12" spans="1:11" ht="13.5" x14ac:dyDescent="0.25">
      <c r="A12" s="99" t="s">
        <v>637</v>
      </c>
      <c r="B12" s="100">
        <v>7273</v>
      </c>
      <c r="C12" s="99" t="s">
        <v>845</v>
      </c>
      <c r="D12" s="99"/>
      <c r="E12" s="99" t="s">
        <v>158</v>
      </c>
      <c r="F12" s="99" t="s">
        <v>149</v>
      </c>
      <c r="G12" s="99" t="s">
        <v>638</v>
      </c>
      <c r="H12" s="99">
        <v>5</v>
      </c>
      <c r="I12" s="99" t="s">
        <v>298</v>
      </c>
      <c r="J12" s="99" t="s">
        <v>299</v>
      </c>
      <c r="K12" s="99" t="s">
        <v>0</v>
      </c>
    </row>
    <row r="13" spans="1:11" ht="13.5" x14ac:dyDescent="0.25">
      <c r="A13" s="99" t="s">
        <v>1919</v>
      </c>
      <c r="B13" s="100">
        <v>15000</v>
      </c>
      <c r="C13" s="99" t="s">
        <v>1920</v>
      </c>
      <c r="D13" s="99"/>
      <c r="E13" s="99" t="s">
        <v>1921</v>
      </c>
      <c r="F13" s="99" t="s">
        <v>177</v>
      </c>
      <c r="G13" s="99" t="s">
        <v>1922</v>
      </c>
      <c r="H13" s="99">
        <v>5</v>
      </c>
      <c r="I13" s="99" t="s">
        <v>298</v>
      </c>
      <c r="J13" s="99" t="s">
        <v>299</v>
      </c>
      <c r="K13" s="99" t="s">
        <v>1749</v>
      </c>
    </row>
    <row r="14" spans="1:11" ht="13.5" x14ac:dyDescent="0.25">
      <c r="A14" s="99" t="s">
        <v>1924</v>
      </c>
      <c r="B14" s="100">
        <v>1191.5</v>
      </c>
      <c r="C14" s="99" t="s">
        <v>1925</v>
      </c>
      <c r="D14" s="99"/>
      <c r="E14" s="99" t="s">
        <v>1926</v>
      </c>
      <c r="F14" s="99" t="s">
        <v>149</v>
      </c>
      <c r="G14" s="99" t="s">
        <v>1927</v>
      </c>
      <c r="H14" s="99">
        <v>5</v>
      </c>
      <c r="I14" s="99" t="s">
        <v>298</v>
      </c>
      <c r="J14" s="99" t="s">
        <v>299</v>
      </c>
      <c r="K14" s="99" t="s">
        <v>571</v>
      </c>
    </row>
    <row r="15" spans="1:11" ht="13.5" x14ac:dyDescent="0.25">
      <c r="A15" s="99" t="s">
        <v>1929</v>
      </c>
      <c r="B15" s="100">
        <v>6528</v>
      </c>
      <c r="C15" s="99" t="s">
        <v>1930</v>
      </c>
      <c r="D15" s="99"/>
      <c r="E15" s="99" t="s">
        <v>1931</v>
      </c>
      <c r="F15" s="99" t="s">
        <v>170</v>
      </c>
      <c r="G15" s="99" t="s">
        <v>1932</v>
      </c>
      <c r="H15" s="99">
        <v>5</v>
      </c>
      <c r="I15" s="99" t="s">
        <v>298</v>
      </c>
      <c r="J15" s="99" t="s">
        <v>299</v>
      </c>
      <c r="K15" s="99" t="s">
        <v>1933</v>
      </c>
    </row>
    <row r="16" spans="1:11" ht="13.5" x14ac:dyDescent="0.25">
      <c r="A16" s="99" t="s">
        <v>1935</v>
      </c>
      <c r="B16" s="100">
        <v>1080</v>
      </c>
      <c r="C16" s="99" t="s">
        <v>1936</v>
      </c>
      <c r="D16" s="99"/>
      <c r="E16" s="99" t="s">
        <v>878</v>
      </c>
      <c r="F16" s="99" t="s">
        <v>149</v>
      </c>
      <c r="G16" s="99" t="s">
        <v>879</v>
      </c>
      <c r="H16" s="99">
        <v>5</v>
      </c>
      <c r="I16" s="99" t="s">
        <v>298</v>
      </c>
      <c r="J16" s="99" t="s">
        <v>299</v>
      </c>
      <c r="K16" s="99" t="s">
        <v>571</v>
      </c>
    </row>
    <row r="17" spans="1:11" ht="13.5" x14ac:dyDescent="0.25">
      <c r="A17" s="99" t="s">
        <v>1938</v>
      </c>
      <c r="B17" s="100">
        <v>2984</v>
      </c>
      <c r="C17" s="99" t="s">
        <v>1939</v>
      </c>
      <c r="D17" s="99" t="s">
        <v>694</v>
      </c>
      <c r="E17" s="99" t="s">
        <v>42</v>
      </c>
      <c r="F17" s="99" t="s">
        <v>43</v>
      </c>
      <c r="G17" s="99" t="s">
        <v>1940</v>
      </c>
      <c r="H17" s="99">
        <v>5</v>
      </c>
      <c r="I17" s="99" t="s">
        <v>298</v>
      </c>
      <c r="J17" s="99" t="s">
        <v>299</v>
      </c>
      <c r="K17" s="99" t="s">
        <v>1941</v>
      </c>
    </row>
    <row r="18" spans="1:11" ht="13.5" x14ac:dyDescent="0.25">
      <c r="A18" s="99" t="s">
        <v>1943</v>
      </c>
      <c r="B18" s="100">
        <v>11000</v>
      </c>
      <c r="C18" s="99" t="s">
        <v>1944</v>
      </c>
      <c r="D18" s="99"/>
      <c r="E18" s="99" t="s">
        <v>1945</v>
      </c>
      <c r="F18" s="99" t="s">
        <v>170</v>
      </c>
      <c r="G18" s="99" t="s">
        <v>1946</v>
      </c>
      <c r="H18" s="99">
        <v>5</v>
      </c>
      <c r="I18" s="99" t="s">
        <v>298</v>
      </c>
      <c r="J18" s="99" t="s">
        <v>299</v>
      </c>
      <c r="K18" s="99" t="s">
        <v>1947</v>
      </c>
    </row>
    <row r="19" spans="1:11" ht="13.5" x14ac:dyDescent="0.25">
      <c r="A19" s="99" t="s">
        <v>1949</v>
      </c>
      <c r="B19" s="100">
        <v>2900</v>
      </c>
      <c r="C19" s="99" t="s">
        <v>1950</v>
      </c>
      <c r="D19" s="99"/>
      <c r="E19" s="99" t="s">
        <v>1951</v>
      </c>
      <c r="F19" s="99" t="s">
        <v>168</v>
      </c>
      <c r="G19" s="99" t="s">
        <v>1952</v>
      </c>
      <c r="H19" s="99">
        <v>5</v>
      </c>
      <c r="I19" s="99" t="s">
        <v>298</v>
      </c>
      <c r="J19" s="99" t="s">
        <v>299</v>
      </c>
      <c r="K19" s="99" t="s">
        <v>571</v>
      </c>
    </row>
    <row r="20" spans="1:11" ht="13.5" x14ac:dyDescent="0.25">
      <c r="A20" s="99" t="s">
        <v>1954</v>
      </c>
      <c r="B20" s="100">
        <v>15000</v>
      </c>
      <c r="C20" s="99" t="s">
        <v>1955</v>
      </c>
      <c r="D20" s="99"/>
      <c r="E20" s="99" t="s">
        <v>570</v>
      </c>
      <c r="F20" s="99" t="s">
        <v>157</v>
      </c>
      <c r="G20" s="99" t="s">
        <v>1956</v>
      </c>
      <c r="H20" s="99">
        <v>5</v>
      </c>
      <c r="I20" s="99" t="s">
        <v>298</v>
      </c>
      <c r="J20" s="99" t="s">
        <v>299</v>
      </c>
      <c r="K20" s="99" t="s">
        <v>1807</v>
      </c>
    </row>
    <row r="21" spans="1:11" ht="13.5" x14ac:dyDescent="0.25">
      <c r="A21" s="99" t="s">
        <v>1958</v>
      </c>
      <c r="B21" s="100">
        <v>4500</v>
      </c>
      <c r="C21" s="99" t="s">
        <v>1959</v>
      </c>
      <c r="D21" s="99"/>
      <c r="E21" s="99" t="s">
        <v>1821</v>
      </c>
      <c r="F21" s="99" t="s">
        <v>172</v>
      </c>
      <c r="G21" s="99" t="s">
        <v>1960</v>
      </c>
      <c r="H21" s="99">
        <v>5</v>
      </c>
      <c r="I21" s="99" t="s">
        <v>298</v>
      </c>
      <c r="J21" s="99" t="s">
        <v>299</v>
      </c>
      <c r="K21" s="99" t="s">
        <v>571</v>
      </c>
    </row>
    <row r="22" spans="1:11" ht="13.5" x14ac:dyDescent="0.25">
      <c r="A22" s="99" t="s">
        <v>1962</v>
      </c>
      <c r="B22" s="100">
        <v>10000</v>
      </c>
      <c r="C22" s="99" t="s">
        <v>1963</v>
      </c>
      <c r="D22" s="99"/>
      <c r="E22" s="99" t="s">
        <v>1964</v>
      </c>
      <c r="F22" s="99" t="s">
        <v>170</v>
      </c>
      <c r="G22" s="99" t="s">
        <v>1965</v>
      </c>
      <c r="H22" s="99">
        <v>5</v>
      </c>
      <c r="I22" s="99" t="s">
        <v>298</v>
      </c>
      <c r="J22" s="99" t="s">
        <v>299</v>
      </c>
      <c r="K22" s="99" t="s">
        <v>571</v>
      </c>
    </row>
    <row r="23" spans="1:11" ht="13.5" x14ac:dyDescent="0.25">
      <c r="A23" s="99" t="s">
        <v>1967</v>
      </c>
      <c r="B23" s="100">
        <v>1021</v>
      </c>
      <c r="C23" s="99" t="s">
        <v>1968</v>
      </c>
      <c r="D23" s="99"/>
      <c r="E23" s="99" t="s">
        <v>1969</v>
      </c>
      <c r="F23" s="99" t="s">
        <v>174</v>
      </c>
      <c r="G23" s="99" t="s">
        <v>1970</v>
      </c>
      <c r="H23" s="99">
        <v>5</v>
      </c>
      <c r="I23" s="99" t="s">
        <v>298</v>
      </c>
      <c r="J23" s="99" t="s">
        <v>299</v>
      </c>
      <c r="K23" s="99" t="s">
        <v>571</v>
      </c>
    </row>
    <row r="24" spans="1:11" ht="13.5" x14ac:dyDescent="0.25">
      <c r="A24" s="99" t="s">
        <v>1972</v>
      </c>
      <c r="B24" s="100">
        <v>4199.29</v>
      </c>
      <c r="C24" s="99" t="s">
        <v>1973</v>
      </c>
      <c r="D24" s="99"/>
      <c r="E24" s="99" t="s">
        <v>655</v>
      </c>
      <c r="F24" s="99" t="s">
        <v>177</v>
      </c>
      <c r="G24" s="99" t="s">
        <v>1974</v>
      </c>
      <c r="H24" s="99">
        <v>5</v>
      </c>
      <c r="I24" s="99" t="s">
        <v>298</v>
      </c>
      <c r="J24" s="99" t="s">
        <v>299</v>
      </c>
      <c r="K24" s="99" t="s">
        <v>1975</v>
      </c>
    </row>
    <row r="25" spans="1:11" ht="13.5" x14ac:dyDescent="0.25">
      <c r="A25" s="99" t="s">
        <v>1977</v>
      </c>
      <c r="B25" s="100">
        <v>1200</v>
      </c>
      <c r="C25" s="99" t="s">
        <v>1978</v>
      </c>
      <c r="D25" s="99"/>
      <c r="E25" s="99" t="s">
        <v>7</v>
      </c>
      <c r="F25" s="99" t="s">
        <v>149</v>
      </c>
      <c r="G25" s="99" t="s">
        <v>238</v>
      </c>
      <c r="H25" s="99">
        <v>5</v>
      </c>
      <c r="I25" s="99" t="s">
        <v>298</v>
      </c>
      <c r="J25" s="99" t="s">
        <v>299</v>
      </c>
      <c r="K25" s="99" t="s">
        <v>1979</v>
      </c>
    </row>
    <row r="26" spans="1:11" ht="13.5" x14ac:dyDescent="0.25">
      <c r="A26" s="99" t="s">
        <v>1981</v>
      </c>
      <c r="B26" s="100">
        <v>9615.2000000000007</v>
      </c>
      <c r="C26" s="99" t="s">
        <v>1982</v>
      </c>
      <c r="D26" s="99"/>
      <c r="E26" s="99" t="s">
        <v>158</v>
      </c>
      <c r="F26" s="99" t="s">
        <v>149</v>
      </c>
      <c r="G26" s="99" t="s">
        <v>271</v>
      </c>
      <c r="H26" s="99">
        <v>5</v>
      </c>
      <c r="I26" s="99" t="s">
        <v>298</v>
      </c>
      <c r="J26" s="99" t="s">
        <v>299</v>
      </c>
      <c r="K26" s="99" t="s">
        <v>1983</v>
      </c>
    </row>
    <row r="27" spans="1:11" ht="13.5" x14ac:dyDescent="0.25">
      <c r="A27" s="99" t="s">
        <v>1985</v>
      </c>
      <c r="B27" s="100">
        <v>1148</v>
      </c>
      <c r="C27" s="99" t="s">
        <v>1986</v>
      </c>
      <c r="D27" s="99"/>
      <c r="E27" s="99" t="s">
        <v>163</v>
      </c>
      <c r="F27" s="99" t="s">
        <v>149</v>
      </c>
      <c r="G27" s="99" t="s">
        <v>218</v>
      </c>
      <c r="H27" s="99">
        <v>5</v>
      </c>
      <c r="I27" s="99" t="s">
        <v>298</v>
      </c>
      <c r="J27" s="99" t="s">
        <v>299</v>
      </c>
      <c r="K27" s="99" t="s">
        <v>1987</v>
      </c>
    </row>
    <row r="28" spans="1:11" ht="13.5" x14ac:dyDescent="0.25">
      <c r="A28" s="99" t="s">
        <v>1989</v>
      </c>
      <c r="B28" s="100">
        <v>3500</v>
      </c>
      <c r="C28" s="99" t="s">
        <v>1990</v>
      </c>
      <c r="D28" s="99"/>
      <c r="E28" s="99" t="s">
        <v>1991</v>
      </c>
      <c r="F28" s="99" t="s">
        <v>172</v>
      </c>
      <c r="G28" s="99" t="s">
        <v>1992</v>
      </c>
      <c r="H28" s="99">
        <v>5</v>
      </c>
      <c r="I28" s="99" t="s">
        <v>298</v>
      </c>
      <c r="J28" s="99" t="s">
        <v>299</v>
      </c>
      <c r="K28" s="99" t="s">
        <v>1993</v>
      </c>
    </row>
    <row r="29" spans="1:11" ht="13.5" x14ac:dyDescent="0.25">
      <c r="A29" s="99" t="s">
        <v>1995</v>
      </c>
      <c r="B29" s="100">
        <v>1950</v>
      </c>
      <c r="C29" s="99" t="s">
        <v>1996</v>
      </c>
      <c r="D29" s="99" t="s">
        <v>1997</v>
      </c>
      <c r="E29" s="99" t="s">
        <v>1998</v>
      </c>
      <c r="F29" s="99" t="s">
        <v>146</v>
      </c>
      <c r="G29" s="99" t="s">
        <v>1999</v>
      </c>
      <c r="H29" s="99">
        <v>5</v>
      </c>
      <c r="I29" s="99" t="s">
        <v>298</v>
      </c>
      <c r="J29" s="99" t="s">
        <v>299</v>
      </c>
      <c r="K29" s="99" t="s">
        <v>2000</v>
      </c>
    </row>
    <row r="30" spans="1:11" ht="13.5" x14ac:dyDescent="0.25">
      <c r="A30" s="99" t="s">
        <v>2002</v>
      </c>
      <c r="B30" s="100">
        <v>1308</v>
      </c>
      <c r="C30" s="99" t="s">
        <v>2003</v>
      </c>
      <c r="D30" s="99"/>
      <c r="E30" s="99" t="s">
        <v>152</v>
      </c>
      <c r="F30" s="99" t="s">
        <v>153</v>
      </c>
      <c r="G30" s="99" t="s">
        <v>634</v>
      </c>
      <c r="H30" s="99">
        <v>5</v>
      </c>
      <c r="I30" s="99" t="s">
        <v>298</v>
      </c>
      <c r="J30" s="99" t="s">
        <v>299</v>
      </c>
      <c r="K30" s="99" t="s">
        <v>571</v>
      </c>
    </row>
    <row r="31" spans="1:11" ht="13.5" x14ac:dyDescent="0.25">
      <c r="A31" s="99" t="s">
        <v>2005</v>
      </c>
      <c r="B31" s="100">
        <v>4800</v>
      </c>
      <c r="C31" s="99" t="s">
        <v>2006</v>
      </c>
      <c r="D31" s="99"/>
      <c r="E31" s="99" t="s">
        <v>169</v>
      </c>
      <c r="F31" s="99" t="s">
        <v>170</v>
      </c>
      <c r="G31" s="99" t="s">
        <v>2007</v>
      </c>
      <c r="H31" s="99"/>
      <c r="I31" s="99"/>
      <c r="J31" s="99"/>
      <c r="K31" s="99" t="s">
        <v>2008</v>
      </c>
    </row>
    <row r="32" spans="1:11" ht="13.5" x14ac:dyDescent="0.25">
      <c r="A32" s="99" t="s">
        <v>2010</v>
      </c>
      <c r="B32" s="100">
        <v>1170</v>
      </c>
      <c r="C32" s="99" t="s">
        <v>2011</v>
      </c>
      <c r="D32" s="99"/>
      <c r="E32" s="99" t="s">
        <v>194</v>
      </c>
      <c r="F32" s="99" t="s">
        <v>149</v>
      </c>
      <c r="G32" s="99" t="s">
        <v>228</v>
      </c>
      <c r="H32" s="99"/>
      <c r="I32" s="99"/>
      <c r="J32" s="99"/>
      <c r="K32" s="99" t="s">
        <v>571</v>
      </c>
    </row>
    <row r="33" spans="1:11" ht="13.5" x14ac:dyDescent="0.25">
      <c r="A33" s="99" t="s">
        <v>2013</v>
      </c>
      <c r="B33" s="100">
        <v>1500</v>
      </c>
      <c r="C33" s="99" t="s">
        <v>2014</v>
      </c>
      <c r="D33" s="99"/>
      <c r="E33" s="99" t="s">
        <v>201</v>
      </c>
      <c r="F33" s="99" t="s">
        <v>168</v>
      </c>
      <c r="G33" s="99" t="s">
        <v>2015</v>
      </c>
      <c r="H33" s="99"/>
      <c r="I33" s="99"/>
      <c r="J33" s="99"/>
      <c r="K33" s="99" t="s">
        <v>571</v>
      </c>
    </row>
    <row r="34" spans="1:11" ht="13.5" x14ac:dyDescent="0.25">
      <c r="A34" s="42" t="s">
        <v>293</v>
      </c>
      <c r="B34" s="100"/>
      <c r="C34" s="99"/>
      <c r="D34" s="99"/>
      <c r="E34" s="99"/>
      <c r="F34" s="99"/>
      <c r="G34" s="99"/>
      <c r="H34" s="99"/>
      <c r="I34" s="99"/>
      <c r="J34" s="99"/>
      <c r="K34" s="99"/>
    </row>
    <row r="35" spans="1:11" ht="13.5" x14ac:dyDescent="0.25">
      <c r="A35" s="99" t="s">
        <v>1321</v>
      </c>
      <c r="B35" s="100">
        <v>60227.39</v>
      </c>
      <c r="C35" s="99" t="s">
        <v>536</v>
      </c>
      <c r="D35" s="99" t="s">
        <v>537</v>
      </c>
      <c r="E35" s="99" t="s">
        <v>152</v>
      </c>
      <c r="F35" s="99" t="s">
        <v>177</v>
      </c>
      <c r="G35" s="99" t="s">
        <v>538</v>
      </c>
      <c r="H35" s="99">
        <v>6</v>
      </c>
      <c r="I35" s="99" t="s">
        <v>298</v>
      </c>
      <c r="J35" s="99" t="s">
        <v>5</v>
      </c>
      <c r="K35" s="99" t="s">
        <v>71</v>
      </c>
    </row>
    <row r="36" spans="1:11" ht="13.5" x14ac:dyDescent="0.25">
      <c r="A36" s="99" t="s">
        <v>914</v>
      </c>
      <c r="B36" s="100">
        <v>12759.16</v>
      </c>
      <c r="C36" s="99" t="s">
        <v>915</v>
      </c>
      <c r="D36" s="99"/>
      <c r="E36" s="99" t="s">
        <v>25</v>
      </c>
      <c r="F36" s="99" t="s">
        <v>149</v>
      </c>
      <c r="G36" s="99" t="s">
        <v>262</v>
      </c>
      <c r="H36" s="99">
        <v>6</v>
      </c>
      <c r="I36" s="99" t="s">
        <v>298</v>
      </c>
      <c r="J36" s="99" t="s">
        <v>5</v>
      </c>
      <c r="K36" s="99" t="s">
        <v>913</v>
      </c>
    </row>
    <row r="37" spans="1:11" ht="13.5" x14ac:dyDescent="0.25">
      <c r="A37" s="99" t="s">
        <v>467</v>
      </c>
      <c r="B37" s="100">
        <v>1500</v>
      </c>
      <c r="C37" s="99" t="s">
        <v>6</v>
      </c>
      <c r="D37" s="99" t="s">
        <v>639</v>
      </c>
      <c r="E37" s="99" t="s">
        <v>7</v>
      </c>
      <c r="F37" s="99" t="s">
        <v>149</v>
      </c>
      <c r="G37" s="99" t="s">
        <v>238</v>
      </c>
      <c r="H37" s="99">
        <v>6</v>
      </c>
      <c r="I37" s="99" t="s">
        <v>298</v>
      </c>
      <c r="J37" s="99" t="s">
        <v>5</v>
      </c>
      <c r="K37" s="99" t="s">
        <v>200</v>
      </c>
    </row>
    <row r="38" spans="1:11" ht="13.5" x14ac:dyDescent="0.25">
      <c r="A38" s="99" t="s">
        <v>640</v>
      </c>
      <c r="B38" s="100">
        <v>1125</v>
      </c>
      <c r="C38" s="99" t="s">
        <v>641</v>
      </c>
      <c r="D38" s="99"/>
      <c r="E38" s="99" t="s">
        <v>642</v>
      </c>
      <c r="F38" s="99" t="s">
        <v>149</v>
      </c>
      <c r="G38" s="99" t="s">
        <v>643</v>
      </c>
      <c r="H38" s="99">
        <v>6</v>
      </c>
      <c r="I38" s="99" t="s">
        <v>298</v>
      </c>
      <c r="J38" s="99" t="s">
        <v>5</v>
      </c>
      <c r="K38" s="99" t="s">
        <v>892</v>
      </c>
    </row>
    <row r="39" spans="1:11" ht="13.5" x14ac:dyDescent="0.25">
      <c r="A39" s="99" t="s">
        <v>1326</v>
      </c>
      <c r="B39" s="100">
        <v>206512.42</v>
      </c>
      <c r="C39" s="99" t="s">
        <v>578</v>
      </c>
      <c r="D39" s="99"/>
      <c r="E39" s="99" t="s">
        <v>53</v>
      </c>
      <c r="F39" s="99" t="s">
        <v>173</v>
      </c>
      <c r="G39" s="99" t="s">
        <v>579</v>
      </c>
      <c r="H39" s="99">
        <v>6</v>
      </c>
      <c r="I39" s="99" t="s">
        <v>298</v>
      </c>
      <c r="J39" s="99" t="s">
        <v>5</v>
      </c>
      <c r="K39" s="99" t="s">
        <v>20</v>
      </c>
    </row>
    <row r="40" spans="1:11" ht="13.5" x14ac:dyDescent="0.25">
      <c r="A40" s="99" t="s">
        <v>1328</v>
      </c>
      <c r="B40" s="100">
        <v>8742.9500000000007</v>
      </c>
      <c r="C40" s="99" t="s">
        <v>867</v>
      </c>
      <c r="D40" s="99"/>
      <c r="E40" s="99" t="s">
        <v>869</v>
      </c>
      <c r="F40" s="99" t="s">
        <v>149</v>
      </c>
      <c r="G40" s="99" t="s">
        <v>870</v>
      </c>
      <c r="H40" s="99">
        <v>6</v>
      </c>
      <c r="I40" s="99" t="s">
        <v>298</v>
      </c>
      <c r="J40" s="99" t="s">
        <v>5</v>
      </c>
      <c r="K40" s="99" t="s">
        <v>1329</v>
      </c>
    </row>
    <row r="41" spans="1:11" ht="13.5" x14ac:dyDescent="0.25">
      <c r="A41" s="99" t="s">
        <v>866</v>
      </c>
      <c r="B41" s="100">
        <v>6880</v>
      </c>
      <c r="C41" s="99" t="s">
        <v>867</v>
      </c>
      <c r="D41" s="99" t="s">
        <v>868</v>
      </c>
      <c r="E41" s="99" t="s">
        <v>869</v>
      </c>
      <c r="F41" s="99" t="s">
        <v>149</v>
      </c>
      <c r="G41" s="99" t="s">
        <v>870</v>
      </c>
      <c r="H41" s="99">
        <v>6</v>
      </c>
      <c r="I41" s="99" t="s">
        <v>298</v>
      </c>
      <c r="J41" s="99" t="s">
        <v>5</v>
      </c>
      <c r="K41" s="99" t="s">
        <v>871</v>
      </c>
    </row>
    <row r="42" spans="1:11" ht="13.5" x14ac:dyDescent="0.25">
      <c r="A42" s="99" t="s">
        <v>882</v>
      </c>
      <c r="B42" s="100">
        <v>3999.8</v>
      </c>
      <c r="C42" s="99" t="s">
        <v>883</v>
      </c>
      <c r="D42" s="99"/>
      <c r="E42" s="99" t="s">
        <v>884</v>
      </c>
      <c r="F42" s="99" t="s">
        <v>153</v>
      </c>
      <c r="G42" s="99" t="s">
        <v>885</v>
      </c>
      <c r="H42" s="99">
        <v>7</v>
      </c>
      <c r="I42" s="99" t="s">
        <v>298</v>
      </c>
      <c r="J42" s="99" t="s">
        <v>38</v>
      </c>
      <c r="K42" s="99" t="s">
        <v>8</v>
      </c>
    </row>
    <row r="43" spans="1:11" ht="13.5" x14ac:dyDescent="0.25">
      <c r="A43" s="99" t="s">
        <v>644</v>
      </c>
      <c r="B43" s="100">
        <v>7137</v>
      </c>
      <c r="C43" s="99" t="s">
        <v>10</v>
      </c>
      <c r="D43" s="99"/>
      <c r="E43" s="99" t="s">
        <v>261</v>
      </c>
      <c r="F43" s="99" t="s">
        <v>177</v>
      </c>
      <c r="G43" s="99" t="s">
        <v>250</v>
      </c>
      <c r="H43" s="99">
        <v>6</v>
      </c>
      <c r="I43" s="99" t="s">
        <v>298</v>
      </c>
      <c r="J43" s="99" t="s">
        <v>5</v>
      </c>
      <c r="K43" s="99" t="s">
        <v>855</v>
      </c>
    </row>
    <row r="44" spans="1:11" ht="13.5" x14ac:dyDescent="0.25">
      <c r="A44" s="99" t="s">
        <v>881</v>
      </c>
      <c r="B44" s="100">
        <v>67843</v>
      </c>
      <c r="C44" s="99" t="s">
        <v>11</v>
      </c>
      <c r="D44" s="99" t="s">
        <v>162</v>
      </c>
      <c r="E44" s="99" t="s">
        <v>12</v>
      </c>
      <c r="F44" s="99" t="s">
        <v>157</v>
      </c>
      <c r="G44" s="99" t="s">
        <v>251</v>
      </c>
      <c r="H44" s="99">
        <v>6</v>
      </c>
      <c r="I44" s="99" t="s">
        <v>298</v>
      </c>
      <c r="J44" s="99" t="s">
        <v>5</v>
      </c>
      <c r="K44" s="99" t="s">
        <v>13</v>
      </c>
    </row>
    <row r="45" spans="1:11" ht="13.5" x14ac:dyDescent="0.25">
      <c r="A45" s="99" t="s">
        <v>904</v>
      </c>
      <c r="B45" s="100">
        <v>9364.39</v>
      </c>
      <c r="C45" s="99" t="s">
        <v>23</v>
      </c>
      <c r="D45" s="99" t="s">
        <v>468</v>
      </c>
      <c r="E45" s="99" t="s">
        <v>469</v>
      </c>
      <c r="F45" s="99" t="s">
        <v>76</v>
      </c>
      <c r="G45" s="99" t="s">
        <v>470</v>
      </c>
      <c r="H45" s="99">
        <v>6</v>
      </c>
      <c r="I45" s="99" t="s">
        <v>298</v>
      </c>
      <c r="J45" s="99" t="s">
        <v>5</v>
      </c>
      <c r="K45" s="99" t="s">
        <v>22</v>
      </c>
    </row>
    <row r="46" spans="1:11" ht="13.5" x14ac:dyDescent="0.25">
      <c r="A46" s="99" t="s">
        <v>471</v>
      </c>
      <c r="B46" s="100">
        <v>87615.48</v>
      </c>
      <c r="C46" s="99" t="s">
        <v>472</v>
      </c>
      <c r="D46" s="99"/>
      <c r="E46" s="99" t="s">
        <v>186</v>
      </c>
      <c r="F46" s="99" t="s">
        <v>149</v>
      </c>
      <c r="G46" s="99" t="s">
        <v>243</v>
      </c>
      <c r="H46" s="99">
        <v>6</v>
      </c>
      <c r="I46" s="99" t="s">
        <v>298</v>
      </c>
      <c r="J46" s="99" t="s">
        <v>5</v>
      </c>
      <c r="K46" s="99" t="s">
        <v>14</v>
      </c>
    </row>
    <row r="47" spans="1:11" ht="13.5" x14ac:dyDescent="0.25">
      <c r="A47" s="99" t="s">
        <v>647</v>
      </c>
      <c r="B47" s="100">
        <v>1928.72</v>
      </c>
      <c r="C47" s="99" t="s">
        <v>648</v>
      </c>
      <c r="D47" s="99"/>
      <c r="E47" s="99" t="s">
        <v>158</v>
      </c>
      <c r="F47" s="99" t="s">
        <v>149</v>
      </c>
      <c r="G47" s="99" t="s">
        <v>649</v>
      </c>
      <c r="H47" s="99">
        <v>6</v>
      </c>
      <c r="I47" s="99" t="s">
        <v>298</v>
      </c>
      <c r="J47" s="99" t="s">
        <v>5</v>
      </c>
      <c r="K47" s="99" t="s">
        <v>865</v>
      </c>
    </row>
    <row r="48" spans="1:11" ht="13.5" x14ac:dyDescent="0.25">
      <c r="A48" s="99" t="s">
        <v>1391</v>
      </c>
      <c r="B48" s="100">
        <v>3300</v>
      </c>
      <c r="C48" s="99" t="s">
        <v>886</v>
      </c>
      <c r="D48" s="99"/>
      <c r="E48" s="99" t="s">
        <v>154</v>
      </c>
      <c r="F48" s="99" t="s">
        <v>149</v>
      </c>
      <c r="G48" s="99" t="s">
        <v>887</v>
      </c>
      <c r="H48" s="99">
        <v>6</v>
      </c>
      <c r="I48" s="99" t="s">
        <v>298</v>
      </c>
      <c r="J48" s="99" t="s">
        <v>5</v>
      </c>
      <c r="K48" s="99" t="s">
        <v>888</v>
      </c>
    </row>
    <row r="49" spans="1:11" ht="13.5" x14ac:dyDescent="0.25">
      <c r="A49" s="99" t="s">
        <v>580</v>
      </c>
      <c r="B49" s="100">
        <v>3128</v>
      </c>
      <c r="C49" s="99" t="s">
        <v>581</v>
      </c>
      <c r="D49" s="99"/>
      <c r="E49" s="99" t="s">
        <v>25</v>
      </c>
      <c r="F49" s="99" t="s">
        <v>149</v>
      </c>
      <c r="G49" s="99" t="s">
        <v>262</v>
      </c>
      <c r="H49" s="99">
        <v>6</v>
      </c>
      <c r="I49" s="99" t="s">
        <v>298</v>
      </c>
      <c r="J49" s="99" t="s">
        <v>5</v>
      </c>
      <c r="K49" s="99" t="s">
        <v>577</v>
      </c>
    </row>
    <row r="50" spans="1:11" ht="13.5" x14ac:dyDescent="0.25">
      <c r="A50" s="99" t="s">
        <v>473</v>
      </c>
      <c r="B50" s="100">
        <v>68090.240000000005</v>
      </c>
      <c r="C50" s="99" t="s">
        <v>15</v>
      </c>
      <c r="D50" s="99" t="s">
        <v>474</v>
      </c>
      <c r="E50" s="99" t="s">
        <v>167</v>
      </c>
      <c r="F50" s="99" t="s">
        <v>168</v>
      </c>
      <c r="G50" s="99" t="s">
        <v>216</v>
      </c>
      <c r="H50" s="99">
        <v>6</v>
      </c>
      <c r="I50" s="99" t="s">
        <v>298</v>
      </c>
      <c r="J50" s="99" t="s">
        <v>5</v>
      </c>
      <c r="K50" s="99" t="s">
        <v>9</v>
      </c>
    </row>
    <row r="51" spans="1:11" ht="13.5" x14ac:dyDescent="0.25">
      <c r="A51" s="99" t="s">
        <v>893</v>
      </c>
      <c r="B51" s="100">
        <v>24743.18</v>
      </c>
      <c r="C51" s="99" t="s">
        <v>894</v>
      </c>
      <c r="D51" s="99" t="s">
        <v>895</v>
      </c>
      <c r="E51" s="99" t="s">
        <v>451</v>
      </c>
      <c r="F51" s="99" t="s">
        <v>177</v>
      </c>
      <c r="G51" s="99" t="s">
        <v>896</v>
      </c>
      <c r="H51" s="99">
        <v>6</v>
      </c>
      <c r="I51" s="99" t="s">
        <v>298</v>
      </c>
      <c r="J51" s="99" t="s">
        <v>5</v>
      </c>
      <c r="K51" s="99" t="s">
        <v>897</v>
      </c>
    </row>
    <row r="52" spans="1:11" ht="13.5" x14ac:dyDescent="0.25">
      <c r="A52" s="99" t="s">
        <v>872</v>
      </c>
      <c r="B52" s="100">
        <v>6685</v>
      </c>
      <c r="C52" s="99" t="s">
        <v>873</v>
      </c>
      <c r="D52" s="99"/>
      <c r="E52" s="99" t="s">
        <v>874</v>
      </c>
      <c r="F52" s="99" t="s">
        <v>149</v>
      </c>
      <c r="G52" s="99" t="s">
        <v>875</v>
      </c>
      <c r="H52" s="99">
        <v>6</v>
      </c>
      <c r="I52" s="99" t="s">
        <v>298</v>
      </c>
      <c r="J52" s="99" t="s">
        <v>5</v>
      </c>
      <c r="K52" s="99" t="s">
        <v>876</v>
      </c>
    </row>
    <row r="53" spans="1:11" ht="13.5" x14ac:dyDescent="0.25">
      <c r="A53" s="99" t="s">
        <v>650</v>
      </c>
      <c r="B53" s="100">
        <v>1909.55</v>
      </c>
      <c r="C53" s="99" t="s">
        <v>16</v>
      </c>
      <c r="D53" s="99"/>
      <c r="E53" s="99" t="s">
        <v>189</v>
      </c>
      <c r="F53" s="99" t="s">
        <v>149</v>
      </c>
      <c r="G53" s="99" t="s">
        <v>229</v>
      </c>
      <c r="H53" s="99">
        <v>6</v>
      </c>
      <c r="I53" s="99" t="s">
        <v>298</v>
      </c>
      <c r="J53" s="99" t="s">
        <v>5</v>
      </c>
      <c r="K53" s="99" t="s">
        <v>200</v>
      </c>
    </row>
    <row r="54" spans="1:11" ht="13.5" x14ac:dyDescent="0.25">
      <c r="A54" s="99" t="s">
        <v>1343</v>
      </c>
      <c r="B54" s="100">
        <v>1092.0999999999999</v>
      </c>
      <c r="C54" s="99" t="s">
        <v>1344</v>
      </c>
      <c r="D54" s="99"/>
      <c r="E54" s="99" t="s">
        <v>1345</v>
      </c>
      <c r="F54" s="99" t="s">
        <v>187</v>
      </c>
      <c r="G54" s="99" t="s">
        <v>1346</v>
      </c>
      <c r="H54" s="99">
        <v>6</v>
      </c>
      <c r="I54" s="99" t="s">
        <v>298</v>
      </c>
      <c r="J54" s="99" t="s">
        <v>5</v>
      </c>
      <c r="K54" s="99" t="s">
        <v>1347</v>
      </c>
    </row>
    <row r="55" spans="1:11" ht="13.5" x14ac:dyDescent="0.25">
      <c r="A55" s="99" t="s">
        <v>475</v>
      </c>
      <c r="B55" s="100">
        <v>30327.82</v>
      </c>
      <c r="C55" s="99" t="s">
        <v>236</v>
      </c>
      <c r="D55" s="99"/>
      <c r="E55" s="99" t="s">
        <v>186</v>
      </c>
      <c r="F55" s="99" t="s">
        <v>149</v>
      </c>
      <c r="G55" s="99" t="s">
        <v>237</v>
      </c>
      <c r="H55" s="99">
        <v>6</v>
      </c>
      <c r="I55" s="99" t="s">
        <v>298</v>
      </c>
      <c r="J55" s="99" t="s">
        <v>5</v>
      </c>
      <c r="K55" s="99" t="s">
        <v>200</v>
      </c>
    </row>
    <row r="56" spans="1:11" ht="13.5" x14ac:dyDescent="0.25">
      <c r="A56" s="99" t="s">
        <v>652</v>
      </c>
      <c r="B56" s="100">
        <v>38373.279999999999</v>
      </c>
      <c r="C56" s="99" t="s">
        <v>476</v>
      </c>
      <c r="D56" s="99" t="s">
        <v>420</v>
      </c>
      <c r="E56" s="99" t="s">
        <v>158</v>
      </c>
      <c r="F56" s="99" t="s">
        <v>149</v>
      </c>
      <c r="G56" s="99" t="s">
        <v>257</v>
      </c>
      <c r="H56" s="99">
        <v>6</v>
      </c>
      <c r="I56" s="99" t="s">
        <v>298</v>
      </c>
      <c r="J56" s="99" t="s">
        <v>576</v>
      </c>
      <c r="K56" s="99" t="s">
        <v>18</v>
      </c>
    </row>
    <row r="57" spans="1:11" ht="13.5" x14ac:dyDescent="0.25">
      <c r="A57" s="99" t="s">
        <v>477</v>
      </c>
      <c r="B57" s="100">
        <v>5505</v>
      </c>
      <c r="C57" s="99" t="s">
        <v>653</v>
      </c>
      <c r="D57" s="99" t="s">
        <v>635</v>
      </c>
      <c r="E57" s="99" t="s">
        <v>193</v>
      </c>
      <c r="F57" s="99" t="s">
        <v>149</v>
      </c>
      <c r="G57" s="99" t="s">
        <v>232</v>
      </c>
      <c r="H57" s="99">
        <v>6</v>
      </c>
      <c r="I57" s="99" t="s">
        <v>298</v>
      </c>
      <c r="J57" s="99" t="s">
        <v>5</v>
      </c>
      <c r="K57" s="99" t="s">
        <v>200</v>
      </c>
    </row>
    <row r="58" spans="1:11" ht="13.5" x14ac:dyDescent="0.25">
      <c r="A58" s="99" t="s">
        <v>860</v>
      </c>
      <c r="B58" s="100">
        <v>27934.5</v>
      </c>
      <c r="C58" s="99" t="s">
        <v>861</v>
      </c>
      <c r="D58" s="99"/>
      <c r="E58" s="99" t="s">
        <v>862</v>
      </c>
      <c r="F58" s="99" t="s">
        <v>149</v>
      </c>
      <c r="G58" s="99" t="s">
        <v>863</v>
      </c>
      <c r="H58" s="99">
        <v>6</v>
      </c>
      <c r="I58" s="99" t="s">
        <v>298</v>
      </c>
      <c r="J58" s="99" t="s">
        <v>5</v>
      </c>
      <c r="K58" s="99" t="s">
        <v>864</v>
      </c>
    </row>
    <row r="59" spans="1:11" ht="13.5" x14ac:dyDescent="0.25">
      <c r="A59" s="99" t="s">
        <v>852</v>
      </c>
      <c r="B59" s="100">
        <v>11032.73</v>
      </c>
      <c r="C59" s="99" t="s">
        <v>853</v>
      </c>
      <c r="D59" s="99"/>
      <c r="E59" s="99" t="s">
        <v>194</v>
      </c>
      <c r="F59" s="99" t="s">
        <v>149</v>
      </c>
      <c r="G59" s="99" t="s">
        <v>228</v>
      </c>
      <c r="H59" s="99">
        <v>6</v>
      </c>
      <c r="I59" s="99" t="s">
        <v>298</v>
      </c>
      <c r="J59" s="99" t="s">
        <v>5</v>
      </c>
      <c r="K59" s="99" t="s">
        <v>854</v>
      </c>
    </row>
    <row r="60" spans="1:11" ht="13.5" x14ac:dyDescent="0.25">
      <c r="A60" s="99" t="s">
        <v>1354</v>
      </c>
      <c r="B60" s="100">
        <v>22012.400000000001</v>
      </c>
      <c r="C60" s="99" t="s">
        <v>1355</v>
      </c>
      <c r="D60" s="99"/>
      <c r="E60" s="99" t="s">
        <v>1356</v>
      </c>
      <c r="F60" s="99" t="s">
        <v>168</v>
      </c>
      <c r="G60" s="99" t="s">
        <v>1357</v>
      </c>
      <c r="H60" s="99">
        <v>6</v>
      </c>
      <c r="I60" s="99" t="s">
        <v>298</v>
      </c>
      <c r="J60" s="99" t="s">
        <v>5</v>
      </c>
      <c r="K60" s="99" t="s">
        <v>200</v>
      </c>
    </row>
    <row r="61" spans="1:11" ht="13.5" x14ac:dyDescent="0.25">
      <c r="A61" s="99" t="s">
        <v>478</v>
      </c>
      <c r="B61" s="100">
        <v>5177.95</v>
      </c>
      <c r="C61" s="99" t="s">
        <v>479</v>
      </c>
      <c r="D61" s="99"/>
      <c r="E61" s="99" t="s">
        <v>164</v>
      </c>
      <c r="F61" s="99" t="s">
        <v>153</v>
      </c>
      <c r="G61" s="99" t="s">
        <v>258</v>
      </c>
      <c r="H61" s="99">
        <v>6</v>
      </c>
      <c r="I61" s="99" t="s">
        <v>298</v>
      </c>
      <c r="J61" s="99" t="s">
        <v>5</v>
      </c>
      <c r="K61" s="99" t="s">
        <v>19</v>
      </c>
    </row>
    <row r="62" spans="1:11" ht="13.5" x14ac:dyDescent="0.25">
      <c r="A62" s="99" t="s">
        <v>582</v>
      </c>
      <c r="B62" s="100">
        <v>6515.12</v>
      </c>
      <c r="C62" s="99" t="s">
        <v>583</v>
      </c>
      <c r="D62" s="99" t="s">
        <v>654</v>
      </c>
      <c r="E62" s="99" t="s">
        <v>244</v>
      </c>
      <c r="F62" s="99" t="s">
        <v>177</v>
      </c>
      <c r="G62" s="99" t="s">
        <v>245</v>
      </c>
      <c r="H62" s="99">
        <v>6</v>
      </c>
      <c r="I62" s="99" t="s">
        <v>298</v>
      </c>
      <c r="J62" s="99" t="s">
        <v>5</v>
      </c>
      <c r="K62" s="99" t="s">
        <v>877</v>
      </c>
    </row>
    <row r="63" spans="1:11" ht="13.5" x14ac:dyDescent="0.25">
      <c r="A63" s="99" t="s">
        <v>909</v>
      </c>
      <c r="B63" s="100">
        <v>1024.6500000000001</v>
      </c>
      <c r="C63" s="99" t="s">
        <v>910</v>
      </c>
      <c r="D63" s="99"/>
      <c r="E63" s="99" t="s">
        <v>911</v>
      </c>
      <c r="F63" s="99" t="s">
        <v>149</v>
      </c>
      <c r="G63" s="99" t="s">
        <v>912</v>
      </c>
      <c r="H63" s="99">
        <v>6</v>
      </c>
      <c r="I63" s="99" t="s">
        <v>298</v>
      </c>
      <c r="J63" s="99" t="s">
        <v>5</v>
      </c>
      <c r="K63" s="99" t="s">
        <v>913</v>
      </c>
    </row>
    <row r="64" spans="1:11" ht="13.5" x14ac:dyDescent="0.25">
      <c r="A64" s="99" t="s">
        <v>898</v>
      </c>
      <c r="B64" s="100">
        <v>1979.4</v>
      </c>
      <c r="C64" s="99" t="s">
        <v>899</v>
      </c>
      <c r="D64" s="99" t="s">
        <v>900</v>
      </c>
      <c r="E64" s="99" t="s">
        <v>384</v>
      </c>
      <c r="F64" s="99" t="s">
        <v>149</v>
      </c>
      <c r="G64" s="99" t="s">
        <v>901</v>
      </c>
      <c r="H64" s="99">
        <v>6</v>
      </c>
      <c r="I64" s="99" t="s">
        <v>298</v>
      </c>
      <c r="J64" s="99" t="s">
        <v>5</v>
      </c>
      <c r="K64" s="99" t="s">
        <v>902</v>
      </c>
    </row>
    <row r="65" spans="1:11" ht="13.5" x14ac:dyDescent="0.25">
      <c r="A65" s="99" t="s">
        <v>1363</v>
      </c>
      <c r="B65" s="100">
        <v>16839.990000000002</v>
      </c>
      <c r="C65" s="99" t="s">
        <v>1364</v>
      </c>
      <c r="D65" s="99"/>
      <c r="E65" s="99" t="s">
        <v>1365</v>
      </c>
      <c r="F65" s="99" t="s">
        <v>149</v>
      </c>
      <c r="G65" s="99" t="s">
        <v>444</v>
      </c>
      <c r="H65" s="99">
        <v>6</v>
      </c>
      <c r="I65" s="99" t="s">
        <v>298</v>
      </c>
      <c r="J65" s="99" t="s">
        <v>5</v>
      </c>
      <c r="K65" s="99" t="s">
        <v>1366</v>
      </c>
    </row>
    <row r="66" spans="1:11" ht="13.5" x14ac:dyDescent="0.25">
      <c r="A66" s="99" t="s">
        <v>903</v>
      </c>
      <c r="B66" s="100">
        <v>146034.19</v>
      </c>
      <c r="C66" s="99" t="s">
        <v>482</v>
      </c>
      <c r="D66" s="99"/>
      <c r="E66" s="99" t="s">
        <v>223</v>
      </c>
      <c r="F66" s="99" t="s">
        <v>1</v>
      </c>
      <c r="G66" s="99" t="s">
        <v>291</v>
      </c>
      <c r="H66" s="99">
        <v>6</v>
      </c>
      <c r="I66" s="99" t="s">
        <v>298</v>
      </c>
      <c r="J66" s="99" t="s">
        <v>5</v>
      </c>
      <c r="K66" s="99" t="s">
        <v>22</v>
      </c>
    </row>
    <row r="67" spans="1:11" ht="13.5" x14ac:dyDescent="0.25">
      <c r="A67" s="99" t="s">
        <v>1369</v>
      </c>
      <c r="B67" s="100">
        <v>94796.34</v>
      </c>
      <c r="C67" s="99" t="s">
        <v>1370</v>
      </c>
      <c r="D67" s="99"/>
      <c r="E67" s="99" t="s">
        <v>239</v>
      </c>
      <c r="F67" s="99" t="s">
        <v>149</v>
      </c>
      <c r="G67" s="99" t="s">
        <v>240</v>
      </c>
      <c r="H67" s="99">
        <v>6</v>
      </c>
      <c r="I67" s="99" t="s">
        <v>298</v>
      </c>
      <c r="J67" s="99" t="s">
        <v>5</v>
      </c>
      <c r="K67" s="99" t="s">
        <v>1371</v>
      </c>
    </row>
    <row r="68" spans="1:11" ht="13.5" x14ac:dyDescent="0.25">
      <c r="A68" s="99" t="s">
        <v>1373</v>
      </c>
      <c r="B68" s="100">
        <v>3719</v>
      </c>
      <c r="C68" s="99" t="s">
        <v>1374</v>
      </c>
      <c r="D68" s="99"/>
      <c r="E68" s="99" t="s">
        <v>1375</v>
      </c>
      <c r="F68" s="99" t="s">
        <v>149</v>
      </c>
      <c r="G68" s="99" t="s">
        <v>1376</v>
      </c>
      <c r="H68" s="99">
        <v>6</v>
      </c>
      <c r="I68" s="99" t="s">
        <v>298</v>
      </c>
      <c r="J68" s="99" t="s">
        <v>5</v>
      </c>
      <c r="K68" s="99" t="s">
        <v>1377</v>
      </c>
    </row>
    <row r="69" spans="1:11" ht="13.5" x14ac:dyDescent="0.25">
      <c r="A69" s="99" t="s">
        <v>848</v>
      </c>
      <c r="B69" s="100">
        <v>2760</v>
      </c>
      <c r="C69" s="99" t="s">
        <v>849</v>
      </c>
      <c r="D69" s="99"/>
      <c r="E69" s="99" t="s">
        <v>850</v>
      </c>
      <c r="F69" s="99" t="s">
        <v>146</v>
      </c>
      <c r="G69" s="99" t="s">
        <v>851</v>
      </c>
      <c r="H69" s="99">
        <v>6</v>
      </c>
      <c r="I69" s="99" t="s">
        <v>298</v>
      </c>
      <c r="J69" s="99" t="s">
        <v>5</v>
      </c>
      <c r="K69" s="99" t="s">
        <v>1329</v>
      </c>
    </row>
    <row r="70" spans="1:11" ht="13.5" x14ac:dyDescent="0.25">
      <c r="A70" s="99" t="s">
        <v>483</v>
      </c>
      <c r="B70" s="100">
        <v>3234.01</v>
      </c>
      <c r="C70" s="99" t="s">
        <v>305</v>
      </c>
      <c r="D70" s="99"/>
      <c r="E70" s="99" t="s">
        <v>306</v>
      </c>
      <c r="F70" s="99" t="s">
        <v>21</v>
      </c>
      <c r="G70" s="99" t="s">
        <v>307</v>
      </c>
      <c r="H70" s="99">
        <v>6</v>
      </c>
      <c r="I70" s="99" t="s">
        <v>298</v>
      </c>
      <c r="J70" s="99" t="s">
        <v>5</v>
      </c>
      <c r="K70" s="99" t="s">
        <v>22</v>
      </c>
    </row>
    <row r="71" spans="1:11" ht="13.5" x14ac:dyDescent="0.25">
      <c r="A71" s="99" t="s">
        <v>856</v>
      </c>
      <c r="B71" s="100">
        <v>17995.71</v>
      </c>
      <c r="C71" s="99" t="s">
        <v>857</v>
      </c>
      <c r="D71" s="99"/>
      <c r="E71" s="99" t="s">
        <v>202</v>
      </c>
      <c r="F71" s="99" t="s">
        <v>149</v>
      </c>
      <c r="G71" s="99" t="s">
        <v>858</v>
      </c>
      <c r="H71" s="99">
        <v>6</v>
      </c>
      <c r="I71" s="99" t="s">
        <v>298</v>
      </c>
      <c r="J71" s="99" t="s">
        <v>5</v>
      </c>
      <c r="K71" s="99" t="s">
        <v>859</v>
      </c>
    </row>
    <row r="72" spans="1:11" ht="13.5" x14ac:dyDescent="0.25">
      <c r="A72" s="99" t="s">
        <v>484</v>
      </c>
      <c r="B72" s="100">
        <v>179560.5</v>
      </c>
      <c r="C72" s="99" t="s">
        <v>485</v>
      </c>
      <c r="D72" s="99"/>
      <c r="E72" s="99" t="s">
        <v>203</v>
      </c>
      <c r="F72" s="99" t="s">
        <v>153</v>
      </c>
      <c r="G72" s="99" t="s">
        <v>260</v>
      </c>
      <c r="H72" s="99">
        <v>6</v>
      </c>
      <c r="I72" s="99" t="s">
        <v>298</v>
      </c>
      <c r="J72" s="99" t="s">
        <v>5</v>
      </c>
      <c r="K72" s="99" t="s">
        <v>577</v>
      </c>
    </row>
    <row r="73" spans="1:11" ht="13.5" x14ac:dyDescent="0.25">
      <c r="A73" s="99" t="s">
        <v>486</v>
      </c>
      <c r="B73" s="100">
        <v>111284.93</v>
      </c>
      <c r="C73" s="99" t="s">
        <v>487</v>
      </c>
      <c r="D73" s="99" t="s">
        <v>24</v>
      </c>
      <c r="E73" s="99" t="s">
        <v>25</v>
      </c>
      <c r="F73" s="99" t="s">
        <v>149</v>
      </c>
      <c r="G73" s="99" t="s">
        <v>262</v>
      </c>
      <c r="H73" s="99">
        <v>6</v>
      </c>
      <c r="I73" s="99" t="s">
        <v>298</v>
      </c>
      <c r="J73" s="99" t="s">
        <v>5</v>
      </c>
      <c r="K73" s="99" t="s">
        <v>26</v>
      </c>
    </row>
    <row r="74" spans="1:11" ht="13.5" x14ac:dyDescent="0.25">
      <c r="A74" s="99" t="s">
        <v>488</v>
      </c>
      <c r="B74" s="100">
        <v>10126.950000000001</v>
      </c>
      <c r="C74" s="99" t="s">
        <v>302</v>
      </c>
      <c r="D74" s="99"/>
      <c r="E74" s="99" t="s">
        <v>190</v>
      </c>
      <c r="F74" s="99" t="s">
        <v>155</v>
      </c>
      <c r="G74" s="99" t="s">
        <v>303</v>
      </c>
      <c r="H74" s="99">
        <v>6</v>
      </c>
      <c r="I74" s="99" t="s">
        <v>298</v>
      </c>
      <c r="J74" s="99" t="s">
        <v>5</v>
      </c>
      <c r="K74" s="99" t="s">
        <v>584</v>
      </c>
    </row>
    <row r="75" spans="1:11" ht="13.5" x14ac:dyDescent="0.25">
      <c r="A75" s="99" t="s">
        <v>489</v>
      </c>
      <c r="B75" s="100">
        <v>2105</v>
      </c>
      <c r="C75" s="99" t="s">
        <v>889</v>
      </c>
      <c r="D75" s="99"/>
      <c r="E75" s="99" t="s">
        <v>890</v>
      </c>
      <c r="F75" s="99" t="s">
        <v>168</v>
      </c>
      <c r="G75" s="99" t="s">
        <v>891</v>
      </c>
      <c r="H75" s="99">
        <v>6</v>
      </c>
      <c r="I75" s="99" t="s">
        <v>298</v>
      </c>
      <c r="J75" s="99" t="s">
        <v>5</v>
      </c>
      <c r="K75" s="99" t="s">
        <v>585</v>
      </c>
    </row>
    <row r="76" spans="1:11" ht="13.5" x14ac:dyDescent="0.25">
      <c r="A76" s="99" t="s">
        <v>490</v>
      </c>
      <c r="B76" s="100">
        <v>96400.27</v>
      </c>
      <c r="C76" s="99" t="s">
        <v>491</v>
      </c>
      <c r="D76" s="99"/>
      <c r="E76" s="99" t="s">
        <v>164</v>
      </c>
      <c r="F76" s="99" t="s">
        <v>153</v>
      </c>
      <c r="G76" s="99" t="s">
        <v>304</v>
      </c>
      <c r="H76" s="99">
        <v>6</v>
      </c>
      <c r="I76" s="99" t="s">
        <v>298</v>
      </c>
      <c r="J76" s="99" t="s">
        <v>5</v>
      </c>
      <c r="K76" s="99" t="s">
        <v>27</v>
      </c>
    </row>
    <row r="77" spans="1:11" ht="13.5" x14ac:dyDescent="0.25">
      <c r="A77" s="99" t="s">
        <v>1389</v>
      </c>
      <c r="B77" s="100">
        <v>579167.92000000004</v>
      </c>
      <c r="C77" s="99" t="s">
        <v>492</v>
      </c>
      <c r="D77" s="99"/>
      <c r="E77" s="99" t="s">
        <v>158</v>
      </c>
      <c r="F77" s="99" t="s">
        <v>149</v>
      </c>
      <c r="G77" s="99" t="s">
        <v>263</v>
      </c>
      <c r="H77" s="99">
        <v>6</v>
      </c>
      <c r="I77" s="99" t="s">
        <v>298</v>
      </c>
      <c r="J77" s="99" t="s">
        <v>5</v>
      </c>
      <c r="K77" s="99" t="s">
        <v>27</v>
      </c>
    </row>
    <row r="78" spans="1:11" ht="13.5" x14ac:dyDescent="0.25">
      <c r="A78" s="99" t="s">
        <v>658</v>
      </c>
      <c r="B78" s="100">
        <v>2000</v>
      </c>
      <c r="C78" s="99" t="s">
        <v>28</v>
      </c>
      <c r="D78" s="99"/>
      <c r="E78" s="99" t="s">
        <v>194</v>
      </c>
      <c r="F78" s="99" t="s">
        <v>149</v>
      </c>
      <c r="G78" s="99" t="s">
        <v>228</v>
      </c>
      <c r="H78" s="99">
        <v>6</v>
      </c>
      <c r="I78" s="99" t="s">
        <v>298</v>
      </c>
      <c r="J78" s="99" t="s">
        <v>5</v>
      </c>
      <c r="K78" s="99" t="s">
        <v>29</v>
      </c>
    </row>
    <row r="79" spans="1:11" ht="13.5" x14ac:dyDescent="0.25">
      <c r="A79" s="99" t="s">
        <v>493</v>
      </c>
      <c r="B79" s="100">
        <v>6108.58</v>
      </c>
      <c r="C79" s="99" t="s">
        <v>30</v>
      </c>
      <c r="D79" s="99"/>
      <c r="E79" s="99" t="s">
        <v>158</v>
      </c>
      <c r="F79" s="99" t="s">
        <v>149</v>
      </c>
      <c r="G79" s="99" t="s">
        <v>264</v>
      </c>
      <c r="H79" s="99">
        <v>6</v>
      </c>
      <c r="I79" s="99" t="s">
        <v>298</v>
      </c>
      <c r="J79" s="99" t="s">
        <v>5</v>
      </c>
      <c r="K79" s="99" t="s">
        <v>31</v>
      </c>
    </row>
    <row r="80" spans="1:11" ht="13.5" x14ac:dyDescent="0.25">
      <c r="A80" s="99" t="s">
        <v>589</v>
      </c>
      <c r="B80" s="100">
        <v>97368</v>
      </c>
      <c r="C80" s="99" t="s">
        <v>590</v>
      </c>
      <c r="D80" s="99" t="s">
        <v>591</v>
      </c>
      <c r="E80" s="99" t="s">
        <v>592</v>
      </c>
      <c r="F80" s="99" t="s">
        <v>149</v>
      </c>
      <c r="G80" s="99" t="s">
        <v>593</v>
      </c>
      <c r="H80" s="99">
        <v>6</v>
      </c>
      <c r="I80" s="99" t="s">
        <v>298</v>
      </c>
      <c r="J80" s="99" t="s">
        <v>5</v>
      </c>
      <c r="K80" s="99" t="s">
        <v>546</v>
      </c>
    </row>
    <row r="81" spans="1:11" ht="13.5" x14ac:dyDescent="0.25">
      <c r="A81" s="99" t="s">
        <v>494</v>
      </c>
      <c r="B81" s="100">
        <v>54442.23</v>
      </c>
      <c r="C81" s="99" t="s">
        <v>659</v>
      </c>
      <c r="D81" s="99"/>
      <c r="E81" s="99" t="s">
        <v>247</v>
      </c>
      <c r="F81" s="99" t="s">
        <v>170</v>
      </c>
      <c r="G81" s="99" t="s">
        <v>248</v>
      </c>
      <c r="H81" s="99">
        <v>6</v>
      </c>
      <c r="I81" s="99" t="s">
        <v>298</v>
      </c>
      <c r="J81" s="99" t="s">
        <v>5</v>
      </c>
      <c r="K81" s="99" t="s">
        <v>22</v>
      </c>
    </row>
    <row r="82" spans="1:11" ht="13.5" x14ac:dyDescent="0.25">
      <c r="A82" s="99" t="s">
        <v>905</v>
      </c>
      <c r="B82" s="100">
        <v>19720.12</v>
      </c>
      <c r="C82" s="99" t="s">
        <v>906</v>
      </c>
      <c r="D82" s="99"/>
      <c r="E82" s="99" t="s">
        <v>183</v>
      </c>
      <c r="F82" s="99" t="s">
        <v>149</v>
      </c>
      <c r="G82" s="99" t="s">
        <v>907</v>
      </c>
      <c r="H82" s="99">
        <v>6</v>
      </c>
      <c r="I82" s="99" t="s">
        <v>298</v>
      </c>
      <c r="J82" s="99" t="s">
        <v>5</v>
      </c>
      <c r="K82" s="99" t="s">
        <v>908</v>
      </c>
    </row>
    <row r="83" spans="1:11" ht="13.5" x14ac:dyDescent="0.25">
      <c r="A83" s="99" t="s">
        <v>495</v>
      </c>
      <c r="B83" s="100">
        <v>7140.4</v>
      </c>
      <c r="C83" s="99" t="s">
        <v>33</v>
      </c>
      <c r="D83" s="99"/>
      <c r="E83" s="99" t="s">
        <v>32</v>
      </c>
      <c r="F83" s="99" t="s">
        <v>149</v>
      </c>
      <c r="G83" s="99" t="s">
        <v>265</v>
      </c>
      <c r="H83" s="99">
        <v>6</v>
      </c>
      <c r="I83" s="99" t="s">
        <v>298</v>
      </c>
      <c r="J83" s="99" t="s">
        <v>5</v>
      </c>
      <c r="K83" s="99" t="s">
        <v>22</v>
      </c>
    </row>
    <row r="84" spans="1:11" ht="13.5" x14ac:dyDescent="0.25">
      <c r="A84" s="99" t="s">
        <v>496</v>
      </c>
      <c r="B84" s="100">
        <v>146527.10999999999</v>
      </c>
      <c r="C84" s="99" t="s">
        <v>34</v>
      </c>
      <c r="D84" s="99"/>
      <c r="E84" s="99" t="s">
        <v>164</v>
      </c>
      <c r="F84" s="99" t="s">
        <v>153</v>
      </c>
      <c r="G84" s="99" t="s">
        <v>246</v>
      </c>
      <c r="H84" s="99">
        <v>6</v>
      </c>
      <c r="I84" s="99" t="s">
        <v>298</v>
      </c>
      <c r="J84" s="99" t="s">
        <v>5</v>
      </c>
      <c r="K84" s="99" t="s">
        <v>594</v>
      </c>
    </row>
    <row r="85" spans="1:11" ht="13.5" x14ac:dyDescent="0.25">
      <c r="A85" s="99" t="s">
        <v>497</v>
      </c>
      <c r="B85" s="100">
        <v>2900</v>
      </c>
      <c r="C85" s="99" t="s">
        <v>498</v>
      </c>
      <c r="D85" s="99"/>
      <c r="E85" s="99" t="s">
        <v>499</v>
      </c>
      <c r="F85" s="99" t="s">
        <v>155</v>
      </c>
      <c r="G85" s="99" t="s">
        <v>500</v>
      </c>
      <c r="H85" s="99">
        <v>6</v>
      </c>
      <c r="I85" s="99" t="s">
        <v>298</v>
      </c>
      <c r="J85" s="99" t="s">
        <v>5</v>
      </c>
      <c r="K85" s="99" t="s">
        <v>501</v>
      </c>
    </row>
    <row r="86" spans="1:11" ht="13.5" x14ac:dyDescent="0.25">
      <c r="A86" s="99" t="s">
        <v>595</v>
      </c>
      <c r="B86" s="100">
        <v>40640.5</v>
      </c>
      <c r="C86" s="99" t="s">
        <v>1401</v>
      </c>
      <c r="D86" s="99"/>
      <c r="E86" s="99" t="s">
        <v>163</v>
      </c>
      <c r="F86" s="99" t="s">
        <v>149</v>
      </c>
      <c r="G86" s="99" t="s">
        <v>219</v>
      </c>
      <c r="H86" s="99">
        <v>6</v>
      </c>
      <c r="I86" s="99" t="s">
        <v>298</v>
      </c>
      <c r="J86" s="99" t="s">
        <v>5</v>
      </c>
      <c r="K86" s="99" t="s">
        <v>36</v>
      </c>
    </row>
    <row r="87" spans="1:11" ht="13.5" x14ac:dyDescent="0.25">
      <c r="A87" s="99" t="s">
        <v>1412</v>
      </c>
      <c r="B87" s="100">
        <v>5745556.7800000003</v>
      </c>
      <c r="C87" s="99" t="s">
        <v>1413</v>
      </c>
      <c r="D87" s="99"/>
      <c r="E87" s="99" t="s">
        <v>158</v>
      </c>
      <c r="F87" s="99" t="s">
        <v>149</v>
      </c>
      <c r="G87" s="99" t="s">
        <v>1414</v>
      </c>
      <c r="H87" s="99">
        <v>6</v>
      </c>
      <c r="I87" s="99" t="s">
        <v>298</v>
      </c>
      <c r="J87" s="99" t="s">
        <v>5</v>
      </c>
      <c r="K87" s="99" t="s">
        <v>1415</v>
      </c>
    </row>
    <row r="88" spans="1:11" ht="13.5" x14ac:dyDescent="0.25">
      <c r="A88" s="99" t="s">
        <v>2017</v>
      </c>
      <c r="B88" s="100">
        <v>29926.31</v>
      </c>
      <c r="C88" s="99" t="s">
        <v>2018</v>
      </c>
      <c r="D88" s="99"/>
      <c r="E88" s="99" t="s">
        <v>2019</v>
      </c>
      <c r="F88" s="99" t="s">
        <v>177</v>
      </c>
      <c r="G88" s="99" t="s">
        <v>2020</v>
      </c>
      <c r="H88" s="99">
        <v>6</v>
      </c>
      <c r="I88" s="99" t="s">
        <v>298</v>
      </c>
      <c r="J88" s="99" t="s">
        <v>5</v>
      </c>
      <c r="K88" s="99" t="s">
        <v>577</v>
      </c>
    </row>
    <row r="89" spans="1:11" ht="13.5" x14ac:dyDescent="0.25">
      <c r="A89" s="99" t="s">
        <v>2022</v>
      </c>
      <c r="B89" s="100">
        <v>4800</v>
      </c>
      <c r="C89" s="99" t="s">
        <v>2023</v>
      </c>
      <c r="D89" s="99"/>
      <c r="E89" s="99" t="s">
        <v>2024</v>
      </c>
      <c r="F89" s="99" t="s">
        <v>149</v>
      </c>
      <c r="G89" s="99" t="s">
        <v>2025</v>
      </c>
      <c r="H89" s="99">
        <v>6</v>
      </c>
      <c r="I89" s="99" t="s">
        <v>298</v>
      </c>
      <c r="J89" s="99" t="s">
        <v>5</v>
      </c>
      <c r="K89" s="99" t="s">
        <v>577</v>
      </c>
    </row>
    <row r="90" spans="1:11" ht="13.5" x14ac:dyDescent="0.25">
      <c r="A90" s="99" t="s">
        <v>2027</v>
      </c>
      <c r="B90" s="100">
        <v>1547503.26</v>
      </c>
      <c r="C90" s="99" t="s">
        <v>2028</v>
      </c>
      <c r="D90" s="99"/>
      <c r="E90" s="99" t="s">
        <v>164</v>
      </c>
      <c r="F90" s="99" t="s">
        <v>153</v>
      </c>
      <c r="G90" s="99" t="s">
        <v>2029</v>
      </c>
      <c r="H90" s="99">
        <v>6</v>
      </c>
      <c r="I90" s="99" t="s">
        <v>298</v>
      </c>
      <c r="J90" s="99" t="s">
        <v>5</v>
      </c>
      <c r="K90" s="99" t="s">
        <v>2030</v>
      </c>
    </row>
    <row r="91" spans="1:11" ht="13.5" x14ac:dyDescent="0.25">
      <c r="A91" s="99" t="s">
        <v>2032</v>
      </c>
      <c r="B91" s="100">
        <v>16298.47</v>
      </c>
      <c r="C91" s="99" t="s">
        <v>2033</v>
      </c>
      <c r="D91" s="99"/>
      <c r="E91" s="99" t="s">
        <v>152</v>
      </c>
      <c r="F91" s="99" t="s">
        <v>153</v>
      </c>
      <c r="G91" s="99" t="s">
        <v>249</v>
      </c>
      <c r="H91" s="99">
        <v>6</v>
      </c>
      <c r="I91" s="99" t="s">
        <v>298</v>
      </c>
      <c r="J91" s="99" t="s">
        <v>5</v>
      </c>
      <c r="K91" s="99" t="s">
        <v>2034</v>
      </c>
    </row>
    <row r="92" spans="1:11" ht="13.5" x14ac:dyDescent="0.25">
      <c r="A92" s="99" t="s">
        <v>2036</v>
      </c>
      <c r="B92" s="100">
        <v>3523.3</v>
      </c>
      <c r="C92" s="99" t="s">
        <v>2037</v>
      </c>
      <c r="D92" s="99"/>
      <c r="E92" s="99" t="s">
        <v>188</v>
      </c>
      <c r="F92" s="99" t="s">
        <v>149</v>
      </c>
      <c r="G92" s="99" t="s">
        <v>242</v>
      </c>
      <c r="H92" s="99">
        <v>6</v>
      </c>
      <c r="I92" s="99" t="s">
        <v>298</v>
      </c>
      <c r="J92" s="99" t="s">
        <v>5</v>
      </c>
      <c r="K92" s="99" t="s">
        <v>2038</v>
      </c>
    </row>
    <row r="93" spans="1:11" ht="13.5" x14ac:dyDescent="0.25">
      <c r="A93" s="99" t="s">
        <v>2040</v>
      </c>
      <c r="B93" s="100">
        <v>1300</v>
      </c>
      <c r="C93" s="99" t="s">
        <v>2041</v>
      </c>
      <c r="D93" s="99"/>
      <c r="E93" s="99" t="s">
        <v>195</v>
      </c>
      <c r="F93" s="99" t="s">
        <v>149</v>
      </c>
      <c r="G93" s="99" t="s">
        <v>233</v>
      </c>
      <c r="H93" s="99">
        <v>6</v>
      </c>
      <c r="I93" s="99" t="s">
        <v>298</v>
      </c>
      <c r="J93" s="99" t="s">
        <v>5</v>
      </c>
      <c r="K93" s="99" t="s">
        <v>2042</v>
      </c>
    </row>
    <row r="94" spans="1:11" ht="13.5" x14ac:dyDescent="0.25">
      <c r="A94" s="99" t="s">
        <v>2044</v>
      </c>
      <c r="B94" s="100">
        <v>20077.759999999998</v>
      </c>
      <c r="C94" s="99" t="s">
        <v>2045</v>
      </c>
      <c r="D94" s="99"/>
      <c r="E94" s="99" t="s">
        <v>199</v>
      </c>
      <c r="F94" s="99" t="s">
        <v>149</v>
      </c>
      <c r="G94" s="99" t="s">
        <v>259</v>
      </c>
      <c r="H94" s="99">
        <v>6</v>
      </c>
      <c r="I94" s="99" t="s">
        <v>298</v>
      </c>
      <c r="J94" s="99" t="s">
        <v>5</v>
      </c>
      <c r="K94" s="99" t="s">
        <v>2046</v>
      </c>
    </row>
    <row r="95" spans="1:11" ht="13.5" x14ac:dyDescent="0.25">
      <c r="A95" s="99" t="s">
        <v>2048</v>
      </c>
      <c r="B95" s="100">
        <v>2118</v>
      </c>
      <c r="C95" s="99" t="s">
        <v>2049</v>
      </c>
      <c r="D95" s="99"/>
      <c r="E95" s="99" t="s">
        <v>2050</v>
      </c>
      <c r="F95" s="99" t="s">
        <v>149</v>
      </c>
      <c r="G95" s="99" t="s">
        <v>2051</v>
      </c>
      <c r="H95" s="99">
        <v>6</v>
      </c>
      <c r="I95" s="99" t="s">
        <v>298</v>
      </c>
      <c r="J95" s="99" t="s">
        <v>5</v>
      </c>
      <c r="K95" s="99" t="s">
        <v>577</v>
      </c>
    </row>
    <row r="96" spans="1:11" ht="13.5" x14ac:dyDescent="0.25">
      <c r="A96" s="99" t="s">
        <v>2053</v>
      </c>
      <c r="B96" s="100">
        <v>29436.2</v>
      </c>
      <c r="C96" s="99" t="s">
        <v>2054</v>
      </c>
      <c r="D96" s="99"/>
      <c r="E96" s="99" t="s">
        <v>199</v>
      </c>
      <c r="F96" s="99" t="s">
        <v>149</v>
      </c>
      <c r="G96" s="99" t="s">
        <v>259</v>
      </c>
      <c r="H96" s="99">
        <v>6</v>
      </c>
      <c r="I96" s="99" t="s">
        <v>298</v>
      </c>
      <c r="J96" s="99" t="s">
        <v>5</v>
      </c>
      <c r="K96" s="99" t="s">
        <v>2055</v>
      </c>
    </row>
    <row r="97" spans="1:11" ht="13.5" x14ac:dyDescent="0.25">
      <c r="A97" s="99" t="s">
        <v>2057</v>
      </c>
      <c r="B97" s="100">
        <v>500559.4</v>
      </c>
      <c r="C97" s="99" t="s">
        <v>2058</v>
      </c>
      <c r="D97" s="99"/>
      <c r="E97" s="99" t="s">
        <v>163</v>
      </c>
      <c r="F97" s="99" t="s">
        <v>149</v>
      </c>
      <c r="G97" s="99" t="s">
        <v>218</v>
      </c>
      <c r="H97" s="99">
        <v>6</v>
      </c>
      <c r="I97" s="99" t="s">
        <v>298</v>
      </c>
      <c r="J97" s="99" t="s">
        <v>5</v>
      </c>
      <c r="K97" s="99" t="s">
        <v>2030</v>
      </c>
    </row>
    <row r="98" spans="1:11" ht="13.5" x14ac:dyDescent="0.25">
      <c r="A98" s="99" t="s">
        <v>2060</v>
      </c>
      <c r="B98" s="100">
        <v>9320.66</v>
      </c>
      <c r="C98" s="99" t="s">
        <v>2061</v>
      </c>
      <c r="D98" s="99" t="s">
        <v>2062</v>
      </c>
      <c r="E98" s="99" t="s">
        <v>202</v>
      </c>
      <c r="F98" s="99" t="s">
        <v>149</v>
      </c>
      <c r="G98" s="99" t="s">
        <v>2063</v>
      </c>
      <c r="H98" s="99">
        <v>6</v>
      </c>
      <c r="I98" s="99" t="s">
        <v>298</v>
      </c>
      <c r="J98" s="99" t="s">
        <v>5</v>
      </c>
      <c r="K98" s="99" t="s">
        <v>2030</v>
      </c>
    </row>
    <row r="99" spans="1:11" ht="13.5" x14ac:dyDescent="0.25">
      <c r="A99" s="99" t="s">
        <v>2065</v>
      </c>
      <c r="B99" s="100">
        <v>1023.04</v>
      </c>
      <c r="C99" s="99" t="s">
        <v>2066</v>
      </c>
      <c r="D99" s="99"/>
      <c r="E99" s="99" t="s">
        <v>2067</v>
      </c>
      <c r="F99" s="99" t="s">
        <v>168</v>
      </c>
      <c r="G99" s="99" t="s">
        <v>2068</v>
      </c>
      <c r="H99" s="99">
        <v>6</v>
      </c>
      <c r="I99" s="99" t="s">
        <v>298</v>
      </c>
      <c r="J99" s="99" t="s">
        <v>5</v>
      </c>
      <c r="K99" s="99" t="s">
        <v>2069</v>
      </c>
    </row>
    <row r="100" spans="1:11" ht="13.5" x14ac:dyDescent="0.25">
      <c r="A100" s="99" t="s">
        <v>2071</v>
      </c>
      <c r="B100" s="100">
        <v>12601</v>
      </c>
      <c r="C100" s="99" t="s">
        <v>2072</v>
      </c>
      <c r="D100" s="99"/>
      <c r="E100" s="99" t="s">
        <v>2073</v>
      </c>
      <c r="F100" s="99" t="s">
        <v>168</v>
      </c>
      <c r="G100" s="99" t="s">
        <v>2074</v>
      </c>
      <c r="H100" s="99">
        <v>6</v>
      </c>
      <c r="I100" s="99" t="s">
        <v>298</v>
      </c>
      <c r="J100" s="99" t="s">
        <v>5</v>
      </c>
      <c r="K100" s="99" t="s">
        <v>2030</v>
      </c>
    </row>
    <row r="101" spans="1:11" ht="13.5" x14ac:dyDescent="0.25">
      <c r="A101" s="99" t="s">
        <v>2076</v>
      </c>
      <c r="B101" s="100">
        <v>16487.5</v>
      </c>
      <c r="C101" s="99" t="s">
        <v>2077</v>
      </c>
      <c r="D101" s="99"/>
      <c r="E101" s="99" t="s">
        <v>163</v>
      </c>
      <c r="F101" s="99" t="s">
        <v>149</v>
      </c>
      <c r="G101" s="99" t="s">
        <v>219</v>
      </c>
      <c r="H101" s="99">
        <v>6</v>
      </c>
      <c r="I101" s="99" t="s">
        <v>298</v>
      </c>
      <c r="J101" s="99" t="s">
        <v>5</v>
      </c>
      <c r="K101" s="99" t="s">
        <v>2030</v>
      </c>
    </row>
    <row r="102" spans="1:11" ht="13.5" x14ac:dyDescent="0.25">
      <c r="A102" s="99" t="s">
        <v>2079</v>
      </c>
      <c r="B102" s="100">
        <v>4350</v>
      </c>
      <c r="C102" s="99" t="s">
        <v>2080</v>
      </c>
      <c r="D102" s="99"/>
      <c r="E102" s="99" t="s">
        <v>194</v>
      </c>
      <c r="F102" s="99" t="s">
        <v>149</v>
      </c>
      <c r="G102" s="99" t="s">
        <v>228</v>
      </c>
      <c r="H102" s="99">
        <v>6</v>
      </c>
      <c r="I102" s="99" t="s">
        <v>298</v>
      </c>
      <c r="J102" s="99" t="s">
        <v>5</v>
      </c>
      <c r="K102" s="99" t="s">
        <v>2030</v>
      </c>
    </row>
    <row r="103" spans="1:11" ht="13.5" x14ac:dyDescent="0.25">
      <c r="A103" s="99" t="s">
        <v>2082</v>
      </c>
      <c r="B103" s="100">
        <v>6500</v>
      </c>
      <c r="C103" s="99" t="s">
        <v>2083</v>
      </c>
      <c r="D103" s="99"/>
      <c r="E103" s="99" t="s">
        <v>194</v>
      </c>
      <c r="F103" s="99" t="s">
        <v>149</v>
      </c>
      <c r="G103" s="99" t="s">
        <v>228</v>
      </c>
      <c r="H103" s="99">
        <v>6</v>
      </c>
      <c r="I103" s="99" t="s">
        <v>298</v>
      </c>
      <c r="J103" s="99" t="s">
        <v>5</v>
      </c>
      <c r="K103" s="99" t="s">
        <v>2030</v>
      </c>
    </row>
    <row r="104" spans="1:11" ht="13.5" x14ac:dyDescent="0.25">
      <c r="A104" s="99" t="s">
        <v>2085</v>
      </c>
      <c r="B104" s="100">
        <v>6890</v>
      </c>
      <c r="C104" s="99" t="s">
        <v>2086</v>
      </c>
      <c r="D104" s="99"/>
      <c r="E104" s="99" t="s">
        <v>609</v>
      </c>
      <c r="F104" s="99" t="s">
        <v>155</v>
      </c>
      <c r="G104" s="99" t="s">
        <v>610</v>
      </c>
      <c r="H104" s="99">
        <v>6</v>
      </c>
      <c r="I104" s="99" t="s">
        <v>298</v>
      </c>
      <c r="J104" s="99" t="s">
        <v>5</v>
      </c>
      <c r="K104" s="99" t="s">
        <v>2087</v>
      </c>
    </row>
    <row r="105" spans="1:11" ht="13.5" x14ac:dyDescent="0.25">
      <c r="A105" s="99" t="s">
        <v>2089</v>
      </c>
      <c r="B105" s="100">
        <v>5828.55</v>
      </c>
      <c r="C105" s="99" t="s">
        <v>2090</v>
      </c>
      <c r="D105" s="99" t="s">
        <v>2091</v>
      </c>
      <c r="E105" s="99" t="s">
        <v>163</v>
      </c>
      <c r="F105" s="99" t="s">
        <v>149</v>
      </c>
      <c r="G105" s="99" t="s">
        <v>218</v>
      </c>
      <c r="H105" s="99">
        <v>6</v>
      </c>
      <c r="I105" s="99" t="s">
        <v>298</v>
      </c>
      <c r="J105" s="99" t="s">
        <v>5</v>
      </c>
      <c r="K105" s="99" t="s">
        <v>2087</v>
      </c>
    </row>
    <row r="106" spans="1:11" ht="13.5" x14ac:dyDescent="0.25">
      <c r="A106" s="99" t="s">
        <v>2093</v>
      </c>
      <c r="B106" s="100">
        <v>1700</v>
      </c>
      <c r="C106" s="99" t="s">
        <v>2094</v>
      </c>
      <c r="D106" s="99"/>
      <c r="E106" s="99" t="s">
        <v>152</v>
      </c>
      <c r="F106" s="99" t="s">
        <v>153</v>
      </c>
      <c r="G106" s="99" t="s">
        <v>249</v>
      </c>
      <c r="H106" s="99">
        <v>6</v>
      </c>
      <c r="I106" s="99" t="s">
        <v>298</v>
      </c>
      <c r="J106" s="99" t="s">
        <v>5</v>
      </c>
      <c r="K106" s="99" t="s">
        <v>2087</v>
      </c>
    </row>
    <row r="107" spans="1:11" ht="13.5" x14ac:dyDescent="0.25">
      <c r="A107" s="99" t="s">
        <v>2096</v>
      </c>
      <c r="B107" s="100">
        <v>7420</v>
      </c>
      <c r="C107" s="99" t="s">
        <v>2097</v>
      </c>
      <c r="D107" s="99"/>
      <c r="E107" s="99" t="s">
        <v>203</v>
      </c>
      <c r="F107" s="99" t="s">
        <v>153</v>
      </c>
      <c r="G107" s="99" t="s">
        <v>260</v>
      </c>
      <c r="H107" s="99">
        <v>6</v>
      </c>
      <c r="I107" s="99" t="s">
        <v>298</v>
      </c>
      <c r="J107" s="99" t="s">
        <v>5</v>
      </c>
      <c r="K107" s="99" t="s">
        <v>2087</v>
      </c>
    </row>
    <row r="108" spans="1:11" ht="13.5" x14ac:dyDescent="0.25">
      <c r="A108" s="99" t="s">
        <v>2099</v>
      </c>
      <c r="B108" s="100">
        <v>40176</v>
      </c>
      <c r="C108" s="99" t="s">
        <v>2100</v>
      </c>
      <c r="D108" s="99"/>
      <c r="E108" s="99" t="s">
        <v>384</v>
      </c>
      <c r="F108" s="99" t="s">
        <v>149</v>
      </c>
      <c r="G108" s="99" t="s">
        <v>617</v>
      </c>
      <c r="H108" s="99">
        <v>6</v>
      </c>
      <c r="I108" s="99" t="s">
        <v>298</v>
      </c>
      <c r="J108" s="99" t="s">
        <v>5</v>
      </c>
      <c r="K108" s="99" t="s">
        <v>2069</v>
      </c>
    </row>
    <row r="109" spans="1:11" ht="13.5" x14ac:dyDescent="0.25">
      <c r="A109" s="99" t="s">
        <v>2102</v>
      </c>
      <c r="B109" s="100">
        <v>140793</v>
      </c>
      <c r="C109" s="99" t="s">
        <v>2103</v>
      </c>
      <c r="D109" s="99" t="s">
        <v>2104</v>
      </c>
      <c r="E109" s="99" t="s">
        <v>188</v>
      </c>
      <c r="F109" s="99" t="s">
        <v>149</v>
      </c>
      <c r="G109" s="99" t="s">
        <v>242</v>
      </c>
      <c r="H109" s="99">
        <v>6</v>
      </c>
      <c r="I109" s="99" t="s">
        <v>298</v>
      </c>
      <c r="J109" s="99" t="s">
        <v>5</v>
      </c>
      <c r="K109" s="99" t="s">
        <v>2105</v>
      </c>
    </row>
    <row r="110" spans="1:11" ht="13.5" x14ac:dyDescent="0.25">
      <c r="A110" s="99" t="s">
        <v>2107</v>
      </c>
      <c r="B110" s="100">
        <v>1069</v>
      </c>
      <c r="C110" s="99" t="s">
        <v>2108</v>
      </c>
      <c r="D110" s="99"/>
      <c r="E110" s="99" t="s">
        <v>2109</v>
      </c>
      <c r="F110" s="99" t="s">
        <v>177</v>
      </c>
      <c r="G110" s="99" t="s">
        <v>2110</v>
      </c>
      <c r="H110" s="99">
        <v>6</v>
      </c>
      <c r="I110" s="99" t="s">
        <v>298</v>
      </c>
      <c r="J110" s="99" t="s">
        <v>5</v>
      </c>
      <c r="K110" s="99" t="s">
        <v>2034</v>
      </c>
    </row>
    <row r="111" spans="1:11" ht="13.5" x14ac:dyDescent="0.25">
      <c r="A111" s="99" t="s">
        <v>2112</v>
      </c>
      <c r="B111" s="100">
        <v>3703.83</v>
      </c>
      <c r="C111" s="99" t="s">
        <v>2113</v>
      </c>
      <c r="D111" s="99"/>
      <c r="E111" s="99" t="s">
        <v>163</v>
      </c>
      <c r="F111" s="99" t="s">
        <v>149</v>
      </c>
      <c r="G111" s="99" t="s">
        <v>218</v>
      </c>
      <c r="H111" s="99">
        <v>6</v>
      </c>
      <c r="I111" s="99" t="s">
        <v>298</v>
      </c>
      <c r="J111" s="99" t="s">
        <v>5</v>
      </c>
      <c r="K111" s="99" t="s">
        <v>2034</v>
      </c>
    </row>
    <row r="112" spans="1:11" ht="13.5" x14ac:dyDescent="0.25">
      <c r="A112" s="99" t="s">
        <v>2115</v>
      </c>
      <c r="B112" s="100">
        <v>26505</v>
      </c>
      <c r="C112" s="99" t="s">
        <v>2116</v>
      </c>
      <c r="D112" s="99"/>
      <c r="E112" s="99" t="s">
        <v>2117</v>
      </c>
      <c r="F112" s="99" t="s">
        <v>1</v>
      </c>
      <c r="G112" s="99" t="s">
        <v>2118</v>
      </c>
      <c r="H112" s="99">
        <v>6</v>
      </c>
      <c r="I112" s="99" t="s">
        <v>298</v>
      </c>
      <c r="J112" s="99" t="s">
        <v>5</v>
      </c>
      <c r="K112" s="99" t="s">
        <v>2034</v>
      </c>
    </row>
    <row r="113" spans="1:11" ht="13.5" x14ac:dyDescent="0.25">
      <c r="A113" s="99" t="s">
        <v>2120</v>
      </c>
      <c r="B113" s="100">
        <v>15304</v>
      </c>
      <c r="C113" s="99" t="s">
        <v>2121</v>
      </c>
      <c r="D113" s="99"/>
      <c r="E113" s="99" t="s">
        <v>1211</v>
      </c>
      <c r="F113" s="99" t="s">
        <v>149</v>
      </c>
      <c r="G113" s="99" t="s">
        <v>1212</v>
      </c>
      <c r="H113" s="99">
        <v>6</v>
      </c>
      <c r="I113" s="99" t="s">
        <v>298</v>
      </c>
      <c r="J113" s="99" t="s">
        <v>5</v>
      </c>
      <c r="K113" s="99" t="s">
        <v>2034</v>
      </c>
    </row>
    <row r="114" spans="1:11" ht="13.5" x14ac:dyDescent="0.25">
      <c r="A114" s="99" t="s">
        <v>2123</v>
      </c>
      <c r="B114" s="100">
        <v>2217.92</v>
      </c>
      <c r="C114" s="99" t="s">
        <v>2124</v>
      </c>
      <c r="D114" s="99"/>
      <c r="E114" s="99" t="s">
        <v>1365</v>
      </c>
      <c r="F114" s="99" t="s">
        <v>149</v>
      </c>
      <c r="G114" s="99" t="s">
        <v>2125</v>
      </c>
      <c r="H114" s="99">
        <v>6</v>
      </c>
      <c r="I114" s="99" t="s">
        <v>298</v>
      </c>
      <c r="J114" s="99" t="s">
        <v>5</v>
      </c>
      <c r="K114" s="99" t="s">
        <v>2034</v>
      </c>
    </row>
    <row r="115" spans="1:11" ht="13.5" x14ac:dyDescent="0.25">
      <c r="A115" s="99" t="s">
        <v>2127</v>
      </c>
      <c r="B115" s="100">
        <v>1020</v>
      </c>
      <c r="C115" s="99" t="s">
        <v>2128</v>
      </c>
      <c r="D115" s="99"/>
      <c r="E115" s="99" t="s">
        <v>869</v>
      </c>
      <c r="F115" s="99" t="s">
        <v>149</v>
      </c>
      <c r="G115" s="99" t="s">
        <v>870</v>
      </c>
      <c r="H115" s="99">
        <v>6</v>
      </c>
      <c r="I115" s="99" t="s">
        <v>298</v>
      </c>
      <c r="J115" s="99" t="s">
        <v>5</v>
      </c>
      <c r="K115" s="99" t="s">
        <v>2034</v>
      </c>
    </row>
    <row r="116" spans="1:11" ht="13.5" x14ac:dyDescent="0.25">
      <c r="A116" s="99" t="s">
        <v>2130</v>
      </c>
      <c r="B116" s="100">
        <v>4000</v>
      </c>
      <c r="C116" s="99" t="s">
        <v>2131</v>
      </c>
      <c r="D116" s="99"/>
      <c r="E116" s="99" t="s">
        <v>1764</v>
      </c>
      <c r="F116" s="99" t="s">
        <v>149</v>
      </c>
      <c r="G116" s="99" t="s">
        <v>1765</v>
      </c>
      <c r="H116" s="99">
        <v>6</v>
      </c>
      <c r="I116" s="99" t="s">
        <v>298</v>
      </c>
      <c r="J116" s="99" t="s">
        <v>5</v>
      </c>
      <c r="K116" s="99" t="s">
        <v>2034</v>
      </c>
    </row>
    <row r="117" spans="1:11" ht="13.5" x14ac:dyDescent="0.25">
      <c r="A117" s="99" t="s">
        <v>2133</v>
      </c>
      <c r="B117" s="100">
        <v>3633.72</v>
      </c>
      <c r="C117" s="99" t="s">
        <v>2134</v>
      </c>
      <c r="D117" s="99"/>
      <c r="E117" s="99" t="s">
        <v>2135</v>
      </c>
      <c r="F117" s="99" t="s">
        <v>155</v>
      </c>
      <c r="G117" s="99" t="s">
        <v>2136</v>
      </c>
      <c r="H117" s="99">
        <v>6</v>
      </c>
      <c r="I117" s="99" t="s">
        <v>298</v>
      </c>
      <c r="J117" s="99" t="s">
        <v>5</v>
      </c>
      <c r="K117" s="99" t="s">
        <v>2069</v>
      </c>
    </row>
    <row r="118" spans="1:11" ht="13.5" x14ac:dyDescent="0.25">
      <c r="A118" s="78" t="s">
        <v>294</v>
      </c>
      <c r="B118" s="100"/>
      <c r="C118" s="99"/>
      <c r="D118" s="99"/>
      <c r="E118" s="99"/>
      <c r="F118" s="99"/>
      <c r="G118" s="99"/>
      <c r="H118" s="99"/>
      <c r="I118" s="99"/>
      <c r="J118" s="99"/>
      <c r="K118" s="99"/>
    </row>
    <row r="119" spans="1:11" ht="13.5" x14ac:dyDescent="0.25">
      <c r="A119" s="99" t="s">
        <v>1915</v>
      </c>
      <c r="B119" s="100">
        <v>8808.76</v>
      </c>
      <c r="C119" s="99" t="s">
        <v>1916</v>
      </c>
      <c r="D119" s="99"/>
      <c r="E119" s="99" t="s">
        <v>161</v>
      </c>
      <c r="F119" s="99" t="s">
        <v>155</v>
      </c>
      <c r="G119" s="99" t="s">
        <v>215</v>
      </c>
      <c r="H119" s="99">
        <v>7</v>
      </c>
      <c r="I119" s="99" t="s">
        <v>298</v>
      </c>
      <c r="J119" s="99" t="s">
        <v>38</v>
      </c>
      <c r="K119" s="99" t="s">
        <v>1584</v>
      </c>
    </row>
    <row r="120" spans="1:11" ht="13.5" x14ac:dyDescent="0.25">
      <c r="A120" s="99" t="s">
        <v>502</v>
      </c>
      <c r="B120" s="100">
        <v>3000</v>
      </c>
      <c r="C120" s="99" t="s">
        <v>503</v>
      </c>
      <c r="D120" s="99"/>
      <c r="E120" s="99" t="s">
        <v>171</v>
      </c>
      <c r="F120" s="99" t="s">
        <v>166</v>
      </c>
      <c r="G120" s="99" t="s">
        <v>504</v>
      </c>
      <c r="H120" s="99">
        <v>7</v>
      </c>
      <c r="I120" s="99" t="s">
        <v>298</v>
      </c>
      <c r="J120" s="99" t="s">
        <v>38</v>
      </c>
      <c r="K120" s="99" t="s">
        <v>44</v>
      </c>
    </row>
    <row r="121" spans="1:11" ht="13.5" x14ac:dyDescent="0.25">
      <c r="A121" s="99" t="s">
        <v>505</v>
      </c>
      <c r="B121" s="100">
        <v>11253.01</v>
      </c>
      <c r="C121" s="99" t="s">
        <v>506</v>
      </c>
      <c r="D121" s="99"/>
      <c r="E121" s="99" t="s">
        <v>190</v>
      </c>
      <c r="F121" s="99" t="s">
        <v>155</v>
      </c>
      <c r="G121" s="99" t="s">
        <v>310</v>
      </c>
      <c r="H121" s="99">
        <v>7</v>
      </c>
      <c r="I121" s="99" t="s">
        <v>298</v>
      </c>
      <c r="J121" s="99" t="s">
        <v>38</v>
      </c>
      <c r="K121" s="99" t="s">
        <v>507</v>
      </c>
    </row>
    <row r="122" spans="1:11" ht="13.5" x14ac:dyDescent="0.25">
      <c r="A122" s="99" t="s">
        <v>997</v>
      </c>
      <c r="B122" s="100">
        <v>562443</v>
      </c>
      <c r="C122" s="99" t="s">
        <v>998</v>
      </c>
      <c r="D122" s="99"/>
      <c r="E122" s="99" t="s">
        <v>999</v>
      </c>
      <c r="F122" s="99" t="s">
        <v>148</v>
      </c>
      <c r="G122" s="99" t="s">
        <v>1000</v>
      </c>
      <c r="H122" s="99">
        <v>7</v>
      </c>
      <c r="I122" s="99" t="s">
        <v>298</v>
      </c>
      <c r="J122" s="99" t="s">
        <v>38</v>
      </c>
      <c r="K122" s="99" t="s">
        <v>699</v>
      </c>
    </row>
    <row r="123" spans="1:11" ht="13.5" x14ac:dyDescent="0.25">
      <c r="A123" s="99" t="s">
        <v>660</v>
      </c>
      <c r="B123" s="100">
        <v>6350</v>
      </c>
      <c r="C123" s="99" t="s">
        <v>661</v>
      </c>
      <c r="D123" s="99" t="s">
        <v>662</v>
      </c>
      <c r="E123" s="99" t="s">
        <v>197</v>
      </c>
      <c r="F123" s="99" t="s">
        <v>149</v>
      </c>
      <c r="G123" s="99" t="s">
        <v>235</v>
      </c>
      <c r="H123" s="99">
        <v>7</v>
      </c>
      <c r="I123" s="99" t="s">
        <v>298</v>
      </c>
      <c r="J123" s="99" t="s">
        <v>38</v>
      </c>
      <c r="K123" s="99" t="s">
        <v>58</v>
      </c>
    </row>
    <row r="124" spans="1:11" ht="13.5" x14ac:dyDescent="0.25">
      <c r="A124" s="99" t="s">
        <v>663</v>
      </c>
      <c r="B124" s="100">
        <v>31096.83</v>
      </c>
      <c r="C124" s="99" t="s">
        <v>40</v>
      </c>
      <c r="D124" s="99"/>
      <c r="E124" s="99" t="s">
        <v>183</v>
      </c>
      <c r="F124" s="99" t="s">
        <v>149</v>
      </c>
      <c r="G124" s="99" t="s">
        <v>268</v>
      </c>
      <c r="H124" s="99">
        <v>7</v>
      </c>
      <c r="I124" s="99" t="s">
        <v>298</v>
      </c>
      <c r="J124" s="99" t="s">
        <v>38</v>
      </c>
      <c r="K124" s="99" t="s">
        <v>54</v>
      </c>
    </row>
    <row r="125" spans="1:11" ht="13.5" x14ac:dyDescent="0.25">
      <c r="A125" s="99" t="s">
        <v>664</v>
      </c>
      <c r="B125" s="100">
        <v>4300</v>
      </c>
      <c r="C125" s="99" t="s">
        <v>665</v>
      </c>
      <c r="D125" s="99" t="s">
        <v>666</v>
      </c>
      <c r="E125" s="99" t="s">
        <v>42</v>
      </c>
      <c r="F125" s="99" t="s">
        <v>43</v>
      </c>
      <c r="G125" s="99" t="s">
        <v>269</v>
      </c>
      <c r="H125" s="99">
        <v>7</v>
      </c>
      <c r="I125" s="99" t="s">
        <v>298</v>
      </c>
      <c r="J125" s="99" t="s">
        <v>38</v>
      </c>
      <c r="K125" s="99" t="s">
        <v>916</v>
      </c>
    </row>
    <row r="126" spans="1:11" ht="13.5" x14ac:dyDescent="0.25">
      <c r="A126" s="99" t="s">
        <v>970</v>
      </c>
      <c r="B126" s="100">
        <v>5226</v>
      </c>
      <c r="C126" s="99" t="s">
        <v>971</v>
      </c>
      <c r="D126" s="99" t="s">
        <v>672</v>
      </c>
      <c r="E126" s="99" t="s">
        <v>42</v>
      </c>
      <c r="F126" s="99" t="s">
        <v>43</v>
      </c>
      <c r="G126" s="99" t="s">
        <v>269</v>
      </c>
      <c r="H126" s="99">
        <v>7</v>
      </c>
      <c r="I126" s="99" t="s">
        <v>298</v>
      </c>
      <c r="J126" s="99" t="s">
        <v>38</v>
      </c>
      <c r="K126" s="99" t="s">
        <v>44</v>
      </c>
    </row>
    <row r="127" spans="1:11" ht="13.5" x14ac:dyDescent="0.25">
      <c r="A127" s="99" t="s">
        <v>972</v>
      </c>
      <c r="B127" s="100">
        <v>1170</v>
      </c>
      <c r="C127" s="99" t="s">
        <v>973</v>
      </c>
      <c r="D127" s="99"/>
      <c r="E127" s="99" t="s">
        <v>974</v>
      </c>
      <c r="F127" s="99" t="s">
        <v>726</v>
      </c>
      <c r="G127" s="99" t="s">
        <v>975</v>
      </c>
      <c r="H127" s="99">
        <v>7</v>
      </c>
      <c r="I127" s="99" t="s">
        <v>298</v>
      </c>
      <c r="J127" s="99" t="s">
        <v>38</v>
      </c>
      <c r="K127" s="99" t="s">
        <v>44</v>
      </c>
    </row>
    <row r="128" spans="1:11" ht="13.5" x14ac:dyDescent="0.25">
      <c r="A128" s="99" t="s">
        <v>1001</v>
      </c>
      <c r="B128" s="100">
        <v>112360</v>
      </c>
      <c r="C128" s="99" t="s">
        <v>1002</v>
      </c>
      <c r="D128" s="99" t="s">
        <v>651</v>
      </c>
      <c r="E128" s="99" t="s">
        <v>599</v>
      </c>
      <c r="F128" s="99" t="s">
        <v>166</v>
      </c>
      <c r="G128" s="99" t="s">
        <v>600</v>
      </c>
      <c r="H128" s="99">
        <v>7</v>
      </c>
      <c r="I128" s="99" t="s">
        <v>298</v>
      </c>
      <c r="J128" s="99" t="s">
        <v>38</v>
      </c>
      <c r="K128" s="99" t="s">
        <v>1003</v>
      </c>
    </row>
    <row r="129" spans="1:11" ht="13.5" x14ac:dyDescent="0.25">
      <c r="A129" s="99" t="s">
        <v>917</v>
      </c>
      <c r="B129" s="100">
        <v>154259.66</v>
      </c>
      <c r="C129" s="99" t="s">
        <v>708</v>
      </c>
      <c r="D129" s="99" t="s">
        <v>918</v>
      </c>
      <c r="E129" s="99" t="s">
        <v>158</v>
      </c>
      <c r="F129" s="99" t="s">
        <v>149</v>
      </c>
      <c r="G129" s="99" t="s">
        <v>271</v>
      </c>
      <c r="H129" s="99">
        <v>7</v>
      </c>
      <c r="I129" s="99" t="s">
        <v>298</v>
      </c>
      <c r="J129" s="99" t="s">
        <v>38</v>
      </c>
      <c r="K129" s="99" t="s">
        <v>919</v>
      </c>
    </row>
    <row r="130" spans="1:11" ht="13.5" x14ac:dyDescent="0.25">
      <c r="A130" s="99" t="s">
        <v>1419</v>
      </c>
      <c r="B130" s="100">
        <v>69411.44</v>
      </c>
      <c r="C130" s="99" t="s">
        <v>1420</v>
      </c>
      <c r="D130" s="99"/>
      <c r="E130" s="99" t="s">
        <v>158</v>
      </c>
      <c r="F130" s="99" t="s">
        <v>149</v>
      </c>
      <c r="G130" s="99" t="s">
        <v>271</v>
      </c>
      <c r="H130" s="99">
        <v>7</v>
      </c>
      <c r="I130" s="99" t="s">
        <v>298</v>
      </c>
      <c r="J130" s="99" t="s">
        <v>38</v>
      </c>
      <c r="K130" s="99" t="s">
        <v>45</v>
      </c>
    </row>
    <row r="131" spans="1:11" ht="13.5" x14ac:dyDescent="0.25">
      <c r="A131" s="99" t="s">
        <v>1423</v>
      </c>
      <c r="B131" s="100">
        <v>1643.7</v>
      </c>
      <c r="C131" s="99" t="s">
        <v>1424</v>
      </c>
      <c r="D131" s="99"/>
      <c r="E131" s="99" t="s">
        <v>194</v>
      </c>
      <c r="F131" s="99" t="s">
        <v>149</v>
      </c>
      <c r="G131" s="99" t="s">
        <v>228</v>
      </c>
      <c r="H131" s="99">
        <v>7</v>
      </c>
      <c r="I131" s="99" t="s">
        <v>298</v>
      </c>
      <c r="J131" s="99" t="s">
        <v>38</v>
      </c>
      <c r="K131" s="99" t="s">
        <v>596</v>
      </c>
    </row>
    <row r="132" spans="1:11" ht="13.5" x14ac:dyDescent="0.25">
      <c r="A132" s="99" t="s">
        <v>667</v>
      </c>
      <c r="B132" s="100">
        <v>2796.69</v>
      </c>
      <c r="C132" s="99" t="s">
        <v>508</v>
      </c>
      <c r="D132" s="99"/>
      <c r="E132" s="99" t="s">
        <v>147</v>
      </c>
      <c r="F132" s="99" t="s">
        <v>148</v>
      </c>
      <c r="G132" s="99" t="s">
        <v>308</v>
      </c>
      <c r="H132" s="99">
        <v>7</v>
      </c>
      <c r="I132" s="99" t="s">
        <v>298</v>
      </c>
      <c r="J132" s="99" t="s">
        <v>38</v>
      </c>
      <c r="K132" s="99" t="s">
        <v>596</v>
      </c>
    </row>
    <row r="133" spans="1:11" ht="13.5" x14ac:dyDescent="0.25">
      <c r="A133" s="99" t="s">
        <v>668</v>
      </c>
      <c r="B133" s="100">
        <v>12700</v>
      </c>
      <c r="C133" s="99" t="s">
        <v>50</v>
      </c>
      <c r="D133" s="99" t="s">
        <v>669</v>
      </c>
      <c r="E133" s="99" t="s">
        <v>42</v>
      </c>
      <c r="F133" s="99" t="s">
        <v>43</v>
      </c>
      <c r="G133" s="99" t="s">
        <v>269</v>
      </c>
      <c r="H133" s="99">
        <v>7</v>
      </c>
      <c r="I133" s="99" t="s">
        <v>298</v>
      </c>
      <c r="J133" s="99" t="s">
        <v>38</v>
      </c>
      <c r="K133" s="99" t="s">
        <v>596</v>
      </c>
    </row>
    <row r="134" spans="1:11" ht="13.5" x14ac:dyDescent="0.25">
      <c r="A134" s="99" t="s">
        <v>670</v>
      </c>
      <c r="B134" s="100">
        <v>2670</v>
      </c>
      <c r="C134" s="99" t="s">
        <v>671</v>
      </c>
      <c r="D134" s="99" t="s">
        <v>672</v>
      </c>
      <c r="E134" s="99" t="s">
        <v>42</v>
      </c>
      <c r="F134" s="99" t="s">
        <v>43</v>
      </c>
      <c r="G134" s="99" t="s">
        <v>269</v>
      </c>
      <c r="H134" s="99">
        <v>7</v>
      </c>
      <c r="I134" s="99" t="s">
        <v>298</v>
      </c>
      <c r="J134" s="99" t="s">
        <v>38</v>
      </c>
      <c r="K134" s="99" t="s">
        <v>1428</v>
      </c>
    </row>
    <row r="135" spans="1:11" ht="13.5" x14ac:dyDescent="0.25">
      <c r="A135" s="99" t="s">
        <v>509</v>
      </c>
      <c r="B135" s="100">
        <v>10615.64</v>
      </c>
      <c r="C135" s="99" t="s">
        <v>273</v>
      </c>
      <c r="D135" s="99" t="s">
        <v>274</v>
      </c>
      <c r="E135" s="99" t="s">
        <v>158</v>
      </c>
      <c r="F135" s="99" t="s">
        <v>149</v>
      </c>
      <c r="G135" s="99" t="s">
        <v>510</v>
      </c>
      <c r="H135" s="99">
        <v>7</v>
      </c>
      <c r="I135" s="99" t="s">
        <v>298</v>
      </c>
      <c r="J135" s="99" t="s">
        <v>38</v>
      </c>
      <c r="K135" s="99" t="s">
        <v>316</v>
      </c>
    </row>
    <row r="136" spans="1:11" ht="13.5" x14ac:dyDescent="0.25">
      <c r="A136" s="99" t="s">
        <v>960</v>
      </c>
      <c r="B136" s="100">
        <v>3600</v>
      </c>
      <c r="C136" s="99" t="s">
        <v>961</v>
      </c>
      <c r="D136" s="99"/>
      <c r="E136" s="99" t="s">
        <v>201</v>
      </c>
      <c r="F136" s="99" t="s">
        <v>168</v>
      </c>
      <c r="G136" s="99" t="s">
        <v>962</v>
      </c>
      <c r="H136" s="99">
        <v>7</v>
      </c>
      <c r="I136" s="99" t="s">
        <v>298</v>
      </c>
      <c r="J136" s="99" t="s">
        <v>38</v>
      </c>
      <c r="K136" s="99" t="s">
        <v>959</v>
      </c>
    </row>
    <row r="137" spans="1:11" ht="13.5" x14ac:dyDescent="0.25">
      <c r="A137" s="99" t="s">
        <v>677</v>
      </c>
      <c r="B137" s="100">
        <v>2950</v>
      </c>
      <c r="C137" s="99" t="s">
        <v>678</v>
      </c>
      <c r="D137" s="99"/>
      <c r="E137" s="99" t="s">
        <v>171</v>
      </c>
      <c r="F137" s="99" t="s">
        <v>166</v>
      </c>
      <c r="G137" s="99" t="s">
        <v>679</v>
      </c>
      <c r="H137" s="99">
        <v>7</v>
      </c>
      <c r="I137" s="99" t="s">
        <v>298</v>
      </c>
      <c r="J137" s="99" t="s">
        <v>38</v>
      </c>
      <c r="K137" s="99" t="s">
        <v>44</v>
      </c>
    </row>
    <row r="138" spans="1:11" ht="13.5" x14ac:dyDescent="0.25">
      <c r="A138" s="99" t="s">
        <v>680</v>
      </c>
      <c r="B138" s="100">
        <v>1136</v>
      </c>
      <c r="C138" s="99" t="s">
        <v>52</v>
      </c>
      <c r="D138" s="99" t="s">
        <v>206</v>
      </c>
      <c r="E138" s="99" t="s">
        <v>53</v>
      </c>
      <c r="F138" s="99" t="s">
        <v>173</v>
      </c>
      <c r="G138" s="99" t="s">
        <v>275</v>
      </c>
      <c r="H138" s="99">
        <v>7</v>
      </c>
      <c r="I138" s="99" t="s">
        <v>298</v>
      </c>
      <c r="J138" s="99" t="s">
        <v>38</v>
      </c>
      <c r="K138" s="99" t="s">
        <v>270</v>
      </c>
    </row>
    <row r="139" spans="1:11" ht="13.5" x14ac:dyDescent="0.25">
      <c r="A139" s="99" t="s">
        <v>511</v>
      </c>
      <c r="B139" s="100">
        <v>154142.57999999999</v>
      </c>
      <c r="C139" s="99" t="s">
        <v>512</v>
      </c>
      <c r="D139" s="99"/>
      <c r="E139" s="99" t="s">
        <v>201</v>
      </c>
      <c r="F139" s="99" t="s">
        <v>168</v>
      </c>
      <c r="G139" s="99" t="s">
        <v>276</v>
      </c>
      <c r="H139" s="99">
        <v>7</v>
      </c>
      <c r="I139" s="99" t="s">
        <v>298</v>
      </c>
      <c r="J139" s="99" t="s">
        <v>38</v>
      </c>
      <c r="K139" s="99" t="s">
        <v>41</v>
      </c>
    </row>
    <row r="140" spans="1:11" ht="13.5" x14ac:dyDescent="0.25">
      <c r="A140" s="99" t="s">
        <v>1436</v>
      </c>
      <c r="B140" s="100">
        <v>11659</v>
      </c>
      <c r="C140" s="99" t="s">
        <v>1437</v>
      </c>
      <c r="D140" s="99"/>
      <c r="E140" s="99" t="s">
        <v>161</v>
      </c>
      <c r="F140" s="99" t="s">
        <v>155</v>
      </c>
      <c r="G140" s="99" t="s">
        <v>1438</v>
      </c>
      <c r="H140" s="99">
        <v>7</v>
      </c>
      <c r="I140" s="99" t="s">
        <v>298</v>
      </c>
      <c r="J140" s="99" t="s">
        <v>38</v>
      </c>
      <c r="K140" s="99" t="s">
        <v>596</v>
      </c>
    </row>
    <row r="141" spans="1:11" ht="13.5" x14ac:dyDescent="0.25">
      <c r="A141" s="99" t="s">
        <v>601</v>
      </c>
      <c r="B141" s="100">
        <v>4335.8500000000004</v>
      </c>
      <c r="C141" s="99" t="s">
        <v>602</v>
      </c>
      <c r="D141" s="99"/>
      <c r="E141" s="99" t="s">
        <v>312</v>
      </c>
      <c r="F141" s="99" t="s">
        <v>252</v>
      </c>
      <c r="G141" s="99" t="s">
        <v>603</v>
      </c>
      <c r="H141" s="99">
        <v>7</v>
      </c>
      <c r="I141" s="99" t="s">
        <v>298</v>
      </c>
      <c r="J141" s="99" t="s">
        <v>38</v>
      </c>
      <c r="K141" s="99" t="s">
        <v>41</v>
      </c>
    </row>
    <row r="142" spans="1:11" ht="13.5" x14ac:dyDescent="0.25">
      <c r="A142" s="99" t="s">
        <v>1441</v>
      </c>
      <c r="B142" s="100">
        <v>34364.050000000003</v>
      </c>
      <c r="C142" s="99" t="s">
        <v>1442</v>
      </c>
      <c r="D142" s="99" t="s">
        <v>1443</v>
      </c>
      <c r="E142" s="99" t="s">
        <v>158</v>
      </c>
      <c r="F142" s="99" t="s">
        <v>149</v>
      </c>
      <c r="G142" s="99" t="s">
        <v>1444</v>
      </c>
      <c r="H142" s="99">
        <v>7</v>
      </c>
      <c r="I142" s="99" t="s">
        <v>298</v>
      </c>
      <c r="J142" s="99" t="s">
        <v>38</v>
      </c>
      <c r="K142" s="99" t="s">
        <v>1445</v>
      </c>
    </row>
    <row r="143" spans="1:11" ht="13.5" x14ac:dyDescent="0.25">
      <c r="A143" s="99" t="s">
        <v>513</v>
      </c>
      <c r="B143" s="100">
        <v>6640.2</v>
      </c>
      <c r="C143" s="99" t="s">
        <v>253</v>
      </c>
      <c r="D143" s="99"/>
      <c r="E143" s="99" t="s">
        <v>254</v>
      </c>
      <c r="F143" s="99" t="s">
        <v>168</v>
      </c>
      <c r="G143" s="99" t="s">
        <v>255</v>
      </c>
      <c r="H143" s="99">
        <v>7</v>
      </c>
      <c r="I143" s="99" t="s">
        <v>298</v>
      </c>
      <c r="J143" s="99" t="s">
        <v>38</v>
      </c>
      <c r="K143" s="99" t="s">
        <v>596</v>
      </c>
    </row>
    <row r="144" spans="1:11" ht="13.5" x14ac:dyDescent="0.25">
      <c r="A144" s="99" t="s">
        <v>514</v>
      </c>
      <c r="B144" s="100">
        <v>2800</v>
      </c>
      <c r="C144" s="99" t="s">
        <v>55</v>
      </c>
      <c r="D144" s="99" t="s">
        <v>277</v>
      </c>
      <c r="E144" s="99" t="s">
        <v>56</v>
      </c>
      <c r="F144" s="99" t="s">
        <v>177</v>
      </c>
      <c r="G144" s="99" t="s">
        <v>278</v>
      </c>
      <c r="H144" s="99">
        <v>7</v>
      </c>
      <c r="I144" s="99" t="s">
        <v>298</v>
      </c>
      <c r="J144" s="99" t="s">
        <v>38</v>
      </c>
      <c r="K144" s="99" t="s">
        <v>41</v>
      </c>
    </row>
    <row r="145" spans="1:11" ht="13.5" x14ac:dyDescent="0.25">
      <c r="A145" s="99" t="s">
        <v>681</v>
      </c>
      <c r="B145" s="100">
        <v>8217</v>
      </c>
      <c r="C145" s="99" t="s">
        <v>976</v>
      </c>
      <c r="D145" s="99" t="s">
        <v>977</v>
      </c>
      <c r="E145" s="99" t="s">
        <v>978</v>
      </c>
      <c r="F145" s="99" t="s">
        <v>173</v>
      </c>
      <c r="G145" s="99" t="s">
        <v>979</v>
      </c>
      <c r="H145" s="99">
        <v>7</v>
      </c>
      <c r="I145" s="99" t="s">
        <v>298</v>
      </c>
      <c r="J145" s="99" t="s">
        <v>38</v>
      </c>
      <c r="K145" s="99" t="s">
        <v>44</v>
      </c>
    </row>
    <row r="146" spans="1:11" ht="13.5" x14ac:dyDescent="0.25">
      <c r="A146" s="99" t="s">
        <v>1450</v>
      </c>
      <c r="B146" s="100">
        <v>9000</v>
      </c>
      <c r="C146" s="99" t="s">
        <v>1451</v>
      </c>
      <c r="D146" s="99" t="s">
        <v>1452</v>
      </c>
      <c r="E146" s="99" t="s">
        <v>158</v>
      </c>
      <c r="F146" s="99" t="s">
        <v>149</v>
      </c>
      <c r="G146" s="99" t="s">
        <v>1414</v>
      </c>
      <c r="H146" s="99">
        <v>7</v>
      </c>
      <c r="I146" s="99" t="s">
        <v>298</v>
      </c>
      <c r="J146" s="99" t="s">
        <v>38</v>
      </c>
      <c r="K146" s="99" t="s">
        <v>1453</v>
      </c>
    </row>
    <row r="147" spans="1:11" ht="13.5" x14ac:dyDescent="0.25">
      <c r="A147" s="99" t="s">
        <v>1455</v>
      </c>
      <c r="B147" s="100">
        <v>44665.5</v>
      </c>
      <c r="C147" s="99" t="s">
        <v>1456</v>
      </c>
      <c r="D147" s="99"/>
      <c r="E147" s="99" t="s">
        <v>154</v>
      </c>
      <c r="F147" s="99" t="s">
        <v>149</v>
      </c>
      <c r="G147" s="99" t="s">
        <v>231</v>
      </c>
      <c r="H147" s="99">
        <v>7</v>
      </c>
      <c r="I147" s="99" t="s">
        <v>298</v>
      </c>
      <c r="J147" s="99" t="s">
        <v>38</v>
      </c>
      <c r="K147" s="99" t="s">
        <v>45</v>
      </c>
    </row>
    <row r="148" spans="1:11" ht="13.5" x14ac:dyDescent="0.25">
      <c r="A148" s="99" t="s">
        <v>955</v>
      </c>
      <c r="B148" s="100">
        <v>43474.32</v>
      </c>
      <c r="C148" s="99" t="s">
        <v>956</v>
      </c>
      <c r="D148" s="99"/>
      <c r="E148" s="99" t="s">
        <v>957</v>
      </c>
      <c r="F148" s="99" t="s">
        <v>175</v>
      </c>
      <c r="G148" s="99" t="s">
        <v>958</v>
      </c>
      <c r="H148" s="99">
        <v>7</v>
      </c>
      <c r="I148" s="99" t="s">
        <v>298</v>
      </c>
      <c r="J148" s="99" t="s">
        <v>38</v>
      </c>
      <c r="K148" s="99" t="s">
        <v>49</v>
      </c>
    </row>
    <row r="149" spans="1:11" ht="13.5" x14ac:dyDescent="0.25">
      <c r="A149" s="99" t="s">
        <v>929</v>
      </c>
      <c r="B149" s="100">
        <v>2729.88</v>
      </c>
      <c r="C149" s="99" t="s">
        <v>604</v>
      </c>
      <c r="D149" s="99"/>
      <c r="E149" s="99" t="s">
        <v>605</v>
      </c>
      <c r="F149" s="99" t="s">
        <v>149</v>
      </c>
      <c r="G149" s="99" t="s">
        <v>606</v>
      </c>
      <c r="H149" s="99">
        <v>7</v>
      </c>
      <c r="I149" s="99" t="s">
        <v>298</v>
      </c>
      <c r="J149" s="99" t="s">
        <v>38</v>
      </c>
      <c r="K149" s="99" t="s">
        <v>596</v>
      </c>
    </row>
    <row r="150" spans="1:11" ht="13.5" x14ac:dyDescent="0.25">
      <c r="A150" s="99" t="s">
        <v>952</v>
      </c>
      <c r="B150" s="100">
        <v>4114.0600000000004</v>
      </c>
      <c r="C150" s="99" t="s">
        <v>953</v>
      </c>
      <c r="D150" s="99" t="s">
        <v>954</v>
      </c>
      <c r="E150" s="99" t="s">
        <v>158</v>
      </c>
      <c r="F150" s="99" t="s">
        <v>149</v>
      </c>
      <c r="G150" s="99" t="s">
        <v>271</v>
      </c>
      <c r="H150" s="99">
        <v>7</v>
      </c>
      <c r="I150" s="99" t="s">
        <v>298</v>
      </c>
      <c r="J150" s="99" t="s">
        <v>38</v>
      </c>
      <c r="K150" s="99" t="s">
        <v>45</v>
      </c>
    </row>
    <row r="151" spans="1:11" ht="13.5" x14ac:dyDescent="0.25">
      <c r="A151" s="99" t="s">
        <v>607</v>
      </c>
      <c r="B151" s="100">
        <v>87492</v>
      </c>
      <c r="C151" s="99" t="s">
        <v>608</v>
      </c>
      <c r="D151" s="99"/>
      <c r="E151" s="99" t="s">
        <v>609</v>
      </c>
      <c r="F151" s="99" t="s">
        <v>155</v>
      </c>
      <c r="G151" s="99" t="s">
        <v>610</v>
      </c>
      <c r="H151" s="99">
        <v>7</v>
      </c>
      <c r="I151" s="99" t="s">
        <v>298</v>
      </c>
      <c r="J151" s="99" t="s">
        <v>38</v>
      </c>
      <c r="K151" s="99" t="s">
        <v>41</v>
      </c>
    </row>
    <row r="152" spans="1:11" ht="13.5" x14ac:dyDescent="0.25">
      <c r="A152" s="99" t="s">
        <v>683</v>
      </c>
      <c r="B152" s="100">
        <v>2962</v>
      </c>
      <c r="C152" s="99" t="s">
        <v>515</v>
      </c>
      <c r="D152" s="99" t="s">
        <v>684</v>
      </c>
      <c r="E152" s="99" t="s">
        <v>158</v>
      </c>
      <c r="F152" s="99" t="s">
        <v>149</v>
      </c>
      <c r="G152" s="99" t="s">
        <v>217</v>
      </c>
      <c r="H152" s="99">
        <v>7</v>
      </c>
      <c r="I152" s="99" t="s">
        <v>298</v>
      </c>
      <c r="J152" s="99" t="s">
        <v>38</v>
      </c>
      <c r="K152" s="99" t="s">
        <v>44</v>
      </c>
    </row>
    <row r="153" spans="1:11" ht="13.5" x14ac:dyDescent="0.25">
      <c r="A153" s="99" t="s">
        <v>611</v>
      </c>
      <c r="B153" s="100">
        <v>2400</v>
      </c>
      <c r="C153" s="99" t="s">
        <v>923</v>
      </c>
      <c r="D153" s="99"/>
      <c r="E153" s="99" t="s">
        <v>387</v>
      </c>
      <c r="F153" s="99" t="s">
        <v>149</v>
      </c>
      <c r="G153" s="99" t="s">
        <v>388</v>
      </c>
      <c r="H153" s="99">
        <v>7</v>
      </c>
      <c r="I153" s="99" t="s">
        <v>298</v>
      </c>
      <c r="J153" s="99" t="s">
        <v>38</v>
      </c>
      <c r="K153" s="99" t="s">
        <v>596</v>
      </c>
    </row>
    <row r="154" spans="1:11" ht="13.5" x14ac:dyDescent="0.25">
      <c r="A154" s="99" t="s">
        <v>685</v>
      </c>
      <c r="B154" s="100">
        <v>1368</v>
      </c>
      <c r="C154" s="99" t="s">
        <v>686</v>
      </c>
      <c r="D154" s="99" t="s">
        <v>635</v>
      </c>
      <c r="E154" s="99" t="s">
        <v>171</v>
      </c>
      <c r="F154" s="99" t="s">
        <v>166</v>
      </c>
      <c r="G154" s="99" t="s">
        <v>687</v>
      </c>
      <c r="H154" s="99">
        <v>7</v>
      </c>
      <c r="I154" s="99" t="s">
        <v>298</v>
      </c>
      <c r="J154" s="99" t="s">
        <v>38</v>
      </c>
      <c r="K154" s="99" t="s">
        <v>44</v>
      </c>
    </row>
    <row r="155" spans="1:11" ht="13.5" x14ac:dyDescent="0.25">
      <c r="A155" s="99" t="s">
        <v>1467</v>
      </c>
      <c r="B155" s="100">
        <v>42643.32</v>
      </c>
      <c r="C155" s="99" t="s">
        <v>47</v>
      </c>
      <c r="D155" s="99"/>
      <c r="E155" s="99" t="s">
        <v>48</v>
      </c>
      <c r="F155" s="99" t="s">
        <v>165</v>
      </c>
      <c r="G155" s="99" t="s">
        <v>272</v>
      </c>
      <c r="H155" s="99">
        <v>7</v>
      </c>
      <c r="I155" s="99" t="s">
        <v>298</v>
      </c>
      <c r="J155" s="99" t="s">
        <v>38</v>
      </c>
      <c r="K155" s="99" t="s">
        <v>49</v>
      </c>
    </row>
    <row r="156" spans="1:11" ht="13.5" x14ac:dyDescent="0.25">
      <c r="A156" s="99" t="s">
        <v>612</v>
      </c>
      <c r="B156" s="100">
        <v>15004</v>
      </c>
      <c r="C156" s="99" t="s">
        <v>613</v>
      </c>
      <c r="D156" s="99"/>
      <c r="E156" s="99" t="s">
        <v>154</v>
      </c>
      <c r="F156" s="99" t="s">
        <v>149</v>
      </c>
      <c r="G156" s="99" t="s">
        <v>231</v>
      </c>
      <c r="H156" s="99">
        <v>7</v>
      </c>
      <c r="I156" s="99" t="s">
        <v>298</v>
      </c>
      <c r="J156" s="99" t="s">
        <v>38</v>
      </c>
      <c r="K156" s="99" t="s">
        <v>614</v>
      </c>
    </row>
    <row r="157" spans="1:11" ht="13.5" x14ac:dyDescent="0.25">
      <c r="A157" s="99" t="s">
        <v>1008</v>
      </c>
      <c r="B157" s="100">
        <v>2775</v>
      </c>
      <c r="C157" s="99" t="s">
        <v>1009</v>
      </c>
      <c r="D157" s="99"/>
      <c r="E157" s="99" t="s">
        <v>1010</v>
      </c>
      <c r="F157" s="99" t="s">
        <v>149</v>
      </c>
      <c r="G157" s="99" t="s">
        <v>1011</v>
      </c>
      <c r="H157" s="99">
        <v>7</v>
      </c>
      <c r="I157" s="99" t="s">
        <v>298</v>
      </c>
      <c r="J157" s="99" t="s">
        <v>38</v>
      </c>
      <c r="K157" s="99" t="s">
        <v>1012</v>
      </c>
    </row>
    <row r="158" spans="1:11" ht="13.5" x14ac:dyDescent="0.25">
      <c r="A158" s="99" t="s">
        <v>1472</v>
      </c>
      <c r="B158" s="100">
        <v>2627399.87</v>
      </c>
      <c r="C158" s="99" t="s">
        <v>1473</v>
      </c>
      <c r="D158" s="99" t="s">
        <v>1474</v>
      </c>
      <c r="E158" s="99" t="s">
        <v>158</v>
      </c>
      <c r="F158" s="99" t="s">
        <v>149</v>
      </c>
      <c r="G158" s="99" t="s">
        <v>1475</v>
      </c>
      <c r="H158" s="99">
        <v>7</v>
      </c>
      <c r="I158" s="99" t="s">
        <v>298</v>
      </c>
      <c r="J158" s="99" t="s">
        <v>38</v>
      </c>
      <c r="K158" s="99" t="s">
        <v>41</v>
      </c>
    </row>
    <row r="159" spans="1:11" ht="13.5" x14ac:dyDescent="0.25">
      <c r="A159" s="99" t="s">
        <v>516</v>
      </c>
      <c r="B159" s="100">
        <v>51858</v>
      </c>
      <c r="C159" s="99" t="s">
        <v>688</v>
      </c>
      <c r="D159" s="99" t="s">
        <v>689</v>
      </c>
      <c r="E159" s="99" t="s">
        <v>198</v>
      </c>
      <c r="F159" s="99" t="s">
        <v>156</v>
      </c>
      <c r="G159" s="99" t="s">
        <v>690</v>
      </c>
      <c r="H159" s="99">
        <v>7</v>
      </c>
      <c r="I159" s="99" t="s">
        <v>298</v>
      </c>
      <c r="J159" s="99" t="s">
        <v>38</v>
      </c>
      <c r="K159" s="99" t="s">
        <v>598</v>
      </c>
    </row>
    <row r="160" spans="1:11" ht="13.5" x14ac:dyDescent="0.25">
      <c r="A160" s="99" t="s">
        <v>616</v>
      </c>
      <c r="B160" s="100">
        <v>1250</v>
      </c>
      <c r="C160" s="99" t="s">
        <v>691</v>
      </c>
      <c r="D160" s="99" t="s">
        <v>692</v>
      </c>
      <c r="E160" s="99" t="s">
        <v>169</v>
      </c>
      <c r="F160" s="99" t="s">
        <v>170</v>
      </c>
      <c r="G160" s="99" t="s">
        <v>619</v>
      </c>
      <c r="H160" s="99">
        <v>7</v>
      </c>
      <c r="I160" s="99" t="s">
        <v>298</v>
      </c>
      <c r="J160" s="99" t="s">
        <v>38</v>
      </c>
      <c r="K160" s="99" t="s">
        <v>596</v>
      </c>
    </row>
    <row r="161" spans="1:11" ht="13.5" x14ac:dyDescent="0.25">
      <c r="A161" s="99" t="s">
        <v>1479</v>
      </c>
      <c r="B161" s="100">
        <v>20112</v>
      </c>
      <c r="C161" s="99" t="s">
        <v>1480</v>
      </c>
      <c r="D161" s="99"/>
      <c r="E161" s="99" t="s">
        <v>599</v>
      </c>
      <c r="F161" s="99" t="s">
        <v>166</v>
      </c>
      <c r="G161" s="99" t="s">
        <v>1481</v>
      </c>
      <c r="H161" s="99">
        <v>7</v>
      </c>
      <c r="I161" s="99" t="s">
        <v>298</v>
      </c>
      <c r="J161" s="99" t="s">
        <v>38</v>
      </c>
      <c r="K161" s="99" t="s">
        <v>1482</v>
      </c>
    </row>
    <row r="162" spans="1:11" ht="13.5" x14ac:dyDescent="0.25">
      <c r="A162" s="99" t="s">
        <v>1484</v>
      </c>
      <c r="B162" s="100">
        <v>22949.72</v>
      </c>
      <c r="C162" s="99" t="s">
        <v>1485</v>
      </c>
      <c r="D162" s="99"/>
      <c r="E162" s="99" t="s">
        <v>42</v>
      </c>
      <c r="F162" s="99" t="s">
        <v>43</v>
      </c>
      <c r="G162" s="99" t="s">
        <v>966</v>
      </c>
      <c r="H162" s="99">
        <v>7</v>
      </c>
      <c r="I162" s="99" t="s">
        <v>298</v>
      </c>
      <c r="J162" s="99" t="s">
        <v>38</v>
      </c>
      <c r="K162" s="99" t="s">
        <v>1486</v>
      </c>
    </row>
    <row r="163" spans="1:11" ht="13.5" x14ac:dyDescent="0.25">
      <c r="A163" s="99" t="s">
        <v>922</v>
      </c>
      <c r="B163" s="100">
        <v>2000</v>
      </c>
      <c r="C163" s="99" t="s">
        <v>1488</v>
      </c>
      <c r="D163" s="99"/>
      <c r="E163" s="99" t="s">
        <v>180</v>
      </c>
      <c r="F163" s="99" t="s">
        <v>172</v>
      </c>
      <c r="G163" s="99" t="s">
        <v>1489</v>
      </c>
      <c r="H163" s="99">
        <v>7</v>
      </c>
      <c r="I163" s="99" t="s">
        <v>298</v>
      </c>
      <c r="J163" s="99" t="s">
        <v>38</v>
      </c>
      <c r="K163" s="99" t="s">
        <v>596</v>
      </c>
    </row>
    <row r="164" spans="1:11" ht="13.5" x14ac:dyDescent="0.25">
      <c r="A164" s="99" t="s">
        <v>1491</v>
      </c>
      <c r="B164" s="100">
        <v>43651.09</v>
      </c>
      <c r="C164" s="99" t="s">
        <v>1492</v>
      </c>
      <c r="D164" s="99"/>
      <c r="E164" s="99" t="s">
        <v>1493</v>
      </c>
      <c r="F164" s="99" t="s">
        <v>21</v>
      </c>
      <c r="G164" s="99" t="s">
        <v>1494</v>
      </c>
      <c r="H164" s="99">
        <v>7</v>
      </c>
      <c r="I164" s="99" t="s">
        <v>298</v>
      </c>
      <c r="J164" s="99" t="s">
        <v>38</v>
      </c>
      <c r="K164" s="99" t="s">
        <v>46</v>
      </c>
    </row>
    <row r="165" spans="1:11" ht="13.5" x14ac:dyDescent="0.25">
      <c r="A165" s="99" t="s">
        <v>944</v>
      </c>
      <c r="B165" s="100">
        <v>101253.07</v>
      </c>
      <c r="C165" s="99" t="s">
        <v>945</v>
      </c>
      <c r="D165" s="99"/>
      <c r="E165" s="99" t="s">
        <v>946</v>
      </c>
      <c r="F165" s="99" t="s">
        <v>146</v>
      </c>
      <c r="G165" s="99" t="s">
        <v>947</v>
      </c>
      <c r="H165" s="99">
        <v>7</v>
      </c>
      <c r="I165" s="99" t="s">
        <v>298</v>
      </c>
      <c r="J165" s="99" t="s">
        <v>38</v>
      </c>
      <c r="K165" s="99" t="s">
        <v>45</v>
      </c>
    </row>
    <row r="166" spans="1:11" ht="13.5" x14ac:dyDescent="0.25">
      <c r="A166" s="99" t="s">
        <v>983</v>
      </c>
      <c r="B166" s="100">
        <v>45553.2</v>
      </c>
      <c r="C166" s="99"/>
      <c r="D166" s="99"/>
      <c r="E166" s="99" t="s">
        <v>3</v>
      </c>
      <c r="F166" s="99" t="s">
        <v>149</v>
      </c>
      <c r="G166" s="99" t="s">
        <v>256</v>
      </c>
      <c r="H166" s="99">
        <v>7</v>
      </c>
      <c r="I166" s="99" t="s">
        <v>298</v>
      </c>
      <c r="J166" s="99" t="s">
        <v>38</v>
      </c>
      <c r="K166" s="99" t="s">
        <v>54</v>
      </c>
    </row>
    <row r="167" spans="1:11" ht="13.5" x14ac:dyDescent="0.25">
      <c r="A167" s="99" t="s">
        <v>517</v>
      </c>
      <c r="B167" s="100">
        <v>18950</v>
      </c>
      <c r="C167" s="99" t="s">
        <v>926</v>
      </c>
      <c r="D167" s="99" t="s">
        <v>927</v>
      </c>
      <c r="E167" s="99" t="s">
        <v>309</v>
      </c>
      <c r="F167" s="99" t="s">
        <v>157</v>
      </c>
      <c r="G167" s="99" t="s">
        <v>928</v>
      </c>
      <c r="H167" s="99">
        <v>7</v>
      </c>
      <c r="I167" s="99" t="s">
        <v>298</v>
      </c>
      <c r="J167" s="99" t="s">
        <v>38</v>
      </c>
      <c r="K167" s="99" t="s">
        <v>596</v>
      </c>
    </row>
    <row r="168" spans="1:11" ht="13.5" x14ac:dyDescent="0.25">
      <c r="A168" s="99" t="s">
        <v>693</v>
      </c>
      <c r="B168" s="100">
        <v>11916</v>
      </c>
      <c r="C168" s="99" t="s">
        <v>59</v>
      </c>
      <c r="D168" s="99"/>
      <c r="E168" s="99" t="s">
        <v>158</v>
      </c>
      <c r="F168" s="99" t="s">
        <v>149</v>
      </c>
      <c r="G168" s="99" t="s">
        <v>279</v>
      </c>
      <c r="H168" s="99">
        <v>7</v>
      </c>
      <c r="I168" s="99" t="s">
        <v>298</v>
      </c>
      <c r="J168" s="99" t="s">
        <v>38</v>
      </c>
      <c r="K168" s="99" t="s">
        <v>44</v>
      </c>
    </row>
    <row r="169" spans="1:11" ht="13.5" x14ac:dyDescent="0.25">
      <c r="A169" s="99" t="s">
        <v>518</v>
      </c>
      <c r="B169" s="100">
        <v>6250</v>
      </c>
      <c r="C169" s="99" t="s">
        <v>982</v>
      </c>
      <c r="D169" s="99"/>
      <c r="E169" s="99" t="s">
        <v>169</v>
      </c>
      <c r="F169" s="99" t="s">
        <v>170</v>
      </c>
      <c r="G169" s="99" t="s">
        <v>280</v>
      </c>
      <c r="H169" s="99">
        <v>7</v>
      </c>
      <c r="I169" s="99" t="s">
        <v>298</v>
      </c>
      <c r="J169" s="99" t="s">
        <v>38</v>
      </c>
      <c r="K169" s="99" t="s">
        <v>60</v>
      </c>
    </row>
    <row r="170" spans="1:11" ht="13.5" x14ac:dyDescent="0.25">
      <c r="A170" s="99" t="s">
        <v>963</v>
      </c>
      <c r="B170" s="100">
        <v>3390</v>
      </c>
      <c r="C170" s="99" t="s">
        <v>964</v>
      </c>
      <c r="D170" s="99" t="s">
        <v>965</v>
      </c>
      <c r="E170" s="99" t="s">
        <v>42</v>
      </c>
      <c r="F170" s="99" t="s">
        <v>43</v>
      </c>
      <c r="G170" s="99" t="s">
        <v>966</v>
      </c>
      <c r="H170" s="99">
        <v>7</v>
      </c>
      <c r="I170" s="99" t="s">
        <v>298</v>
      </c>
      <c r="J170" s="99" t="s">
        <v>38</v>
      </c>
      <c r="K170" s="99" t="s">
        <v>959</v>
      </c>
    </row>
    <row r="171" spans="1:11" ht="13.5" x14ac:dyDescent="0.25">
      <c r="A171" s="99" t="s">
        <v>695</v>
      </c>
      <c r="B171" s="100">
        <v>1986</v>
      </c>
      <c r="C171" s="99" t="s">
        <v>696</v>
      </c>
      <c r="D171" s="99" t="s">
        <v>697</v>
      </c>
      <c r="E171" s="99" t="s">
        <v>42</v>
      </c>
      <c r="F171" s="99" t="s">
        <v>43</v>
      </c>
      <c r="G171" s="99" t="s">
        <v>698</v>
      </c>
      <c r="H171" s="99">
        <v>7</v>
      </c>
      <c r="I171" s="99" t="s">
        <v>298</v>
      </c>
      <c r="J171" s="99" t="s">
        <v>38</v>
      </c>
      <c r="K171" s="99" t="s">
        <v>44</v>
      </c>
    </row>
    <row r="172" spans="1:11" ht="13.5" x14ac:dyDescent="0.25">
      <c r="A172" s="99" t="s">
        <v>618</v>
      </c>
      <c r="B172" s="100">
        <v>1414</v>
      </c>
      <c r="C172" s="99" t="s">
        <v>980</v>
      </c>
      <c r="D172" s="99"/>
      <c r="E172" s="99" t="s">
        <v>42</v>
      </c>
      <c r="F172" s="99" t="s">
        <v>43</v>
      </c>
      <c r="G172" s="99" t="s">
        <v>981</v>
      </c>
      <c r="H172" s="99">
        <v>7</v>
      </c>
      <c r="I172" s="99" t="s">
        <v>298</v>
      </c>
      <c r="J172" s="99" t="s">
        <v>38</v>
      </c>
      <c r="K172" s="99" t="s">
        <v>44</v>
      </c>
    </row>
    <row r="173" spans="1:11" ht="13.5" x14ac:dyDescent="0.25">
      <c r="A173" s="99" t="s">
        <v>519</v>
      </c>
      <c r="B173" s="100">
        <v>5207</v>
      </c>
      <c r="C173" s="99" t="s">
        <v>520</v>
      </c>
      <c r="D173" s="99"/>
      <c r="E173" s="99" t="s">
        <v>57</v>
      </c>
      <c r="F173" s="99" t="s">
        <v>174</v>
      </c>
      <c r="G173" s="99" t="s">
        <v>281</v>
      </c>
      <c r="H173" s="99">
        <v>7</v>
      </c>
      <c r="I173" s="99" t="s">
        <v>298</v>
      </c>
      <c r="J173" s="99" t="s">
        <v>38</v>
      </c>
      <c r="K173" s="99" t="s">
        <v>51</v>
      </c>
    </row>
    <row r="174" spans="1:11" ht="13.5" x14ac:dyDescent="0.25">
      <c r="A174" s="99" t="s">
        <v>521</v>
      </c>
      <c r="B174" s="100">
        <v>124848</v>
      </c>
      <c r="C174" s="99" t="s">
        <v>62</v>
      </c>
      <c r="D174" s="99"/>
      <c r="E174" s="99" t="s">
        <v>178</v>
      </c>
      <c r="F174" s="99" t="s">
        <v>149</v>
      </c>
      <c r="G174" s="99" t="s">
        <v>222</v>
      </c>
      <c r="H174" s="99">
        <v>7</v>
      </c>
      <c r="I174" s="99" t="s">
        <v>298</v>
      </c>
      <c r="J174" s="99" t="s">
        <v>38</v>
      </c>
      <c r="K174" s="99" t="s">
        <v>522</v>
      </c>
    </row>
    <row r="175" spans="1:11" ht="13.5" x14ac:dyDescent="0.25">
      <c r="A175" s="99" t="s">
        <v>700</v>
      </c>
      <c r="B175" s="100">
        <v>17122.95</v>
      </c>
      <c r="C175" s="99" t="s">
        <v>523</v>
      </c>
      <c r="D175" s="99"/>
      <c r="E175" s="99" t="s">
        <v>480</v>
      </c>
      <c r="F175" s="99" t="s">
        <v>149</v>
      </c>
      <c r="G175" s="99" t="s">
        <v>481</v>
      </c>
      <c r="H175" s="99">
        <v>7</v>
      </c>
      <c r="I175" s="99" t="s">
        <v>298</v>
      </c>
      <c r="J175" s="99" t="s">
        <v>38</v>
      </c>
      <c r="K175" s="99" t="s">
        <v>58</v>
      </c>
    </row>
    <row r="176" spans="1:11" ht="13.5" x14ac:dyDescent="0.25">
      <c r="A176" s="99" t="s">
        <v>360</v>
      </c>
      <c r="B176" s="100">
        <v>56389</v>
      </c>
      <c r="C176" s="99" t="s">
        <v>524</v>
      </c>
      <c r="D176" s="99" t="s">
        <v>525</v>
      </c>
      <c r="E176" s="99" t="s">
        <v>183</v>
      </c>
      <c r="F176" s="99" t="s">
        <v>149</v>
      </c>
      <c r="G176" s="99" t="s">
        <v>361</v>
      </c>
      <c r="H176" s="99">
        <v>7</v>
      </c>
      <c r="I176" s="99" t="s">
        <v>298</v>
      </c>
      <c r="J176" s="99" t="s">
        <v>38</v>
      </c>
      <c r="K176" s="99" t="s">
        <v>44</v>
      </c>
    </row>
    <row r="177" spans="1:11" ht="13.5" x14ac:dyDescent="0.25">
      <c r="A177" s="99" t="s">
        <v>526</v>
      </c>
      <c r="B177" s="100">
        <v>240783.52</v>
      </c>
      <c r="C177" s="99" t="s">
        <v>37</v>
      </c>
      <c r="D177" s="99"/>
      <c r="E177" s="99" t="s">
        <v>161</v>
      </c>
      <c r="F177" s="99" t="s">
        <v>155</v>
      </c>
      <c r="G177" s="99" t="s">
        <v>215</v>
      </c>
      <c r="H177" s="99">
        <v>7</v>
      </c>
      <c r="I177" s="99" t="s">
        <v>298</v>
      </c>
      <c r="J177" s="99" t="s">
        <v>38</v>
      </c>
      <c r="K177" s="99" t="s">
        <v>39</v>
      </c>
    </row>
    <row r="178" spans="1:11" ht="13.5" x14ac:dyDescent="0.25">
      <c r="A178" s="99" t="s">
        <v>995</v>
      </c>
      <c r="B178" s="100">
        <v>44350.33</v>
      </c>
      <c r="C178" s="99" t="s">
        <v>701</v>
      </c>
      <c r="D178" s="99"/>
      <c r="E178" s="99" t="s">
        <v>702</v>
      </c>
      <c r="F178" s="99" t="s">
        <v>338</v>
      </c>
      <c r="G178" s="99" t="s">
        <v>703</v>
      </c>
      <c r="H178" s="99">
        <v>7</v>
      </c>
      <c r="I178" s="99" t="s">
        <v>298</v>
      </c>
      <c r="J178" s="99" t="s">
        <v>38</v>
      </c>
      <c r="K178" s="99" t="s">
        <v>67</v>
      </c>
    </row>
    <row r="179" spans="1:11" ht="13.5" x14ac:dyDescent="0.25">
      <c r="A179" s="99" t="s">
        <v>527</v>
      </c>
      <c r="B179" s="100">
        <v>100071.34</v>
      </c>
      <c r="C179" s="99" t="s">
        <v>63</v>
      </c>
      <c r="D179" s="99"/>
      <c r="E179" s="99" t="s">
        <v>183</v>
      </c>
      <c r="F179" s="99" t="s">
        <v>149</v>
      </c>
      <c r="G179" s="99" t="s">
        <v>282</v>
      </c>
      <c r="H179" s="99">
        <v>7</v>
      </c>
      <c r="I179" s="99" t="s">
        <v>298</v>
      </c>
      <c r="J179" s="99" t="s">
        <v>38</v>
      </c>
      <c r="K179" s="99" t="s">
        <v>41</v>
      </c>
    </row>
    <row r="180" spans="1:11" ht="13.5" x14ac:dyDescent="0.25">
      <c r="A180" s="99" t="s">
        <v>1516</v>
      </c>
      <c r="B180" s="100">
        <v>1000</v>
      </c>
      <c r="C180" s="99" t="s">
        <v>620</v>
      </c>
      <c r="D180" s="99" t="s">
        <v>621</v>
      </c>
      <c r="E180" s="99" t="s">
        <v>181</v>
      </c>
      <c r="F180" s="99" t="s">
        <v>149</v>
      </c>
      <c r="G180" s="99" t="s">
        <v>555</v>
      </c>
      <c r="H180" s="99">
        <v>7</v>
      </c>
      <c r="I180" s="99" t="s">
        <v>298</v>
      </c>
      <c r="J180" s="99" t="s">
        <v>38</v>
      </c>
      <c r="K180" s="99" t="s">
        <v>44</v>
      </c>
    </row>
    <row r="181" spans="1:11" ht="13.5" x14ac:dyDescent="0.25">
      <c r="A181" s="99" t="s">
        <v>925</v>
      </c>
      <c r="B181" s="100">
        <v>5932.8</v>
      </c>
      <c r="C181" s="99" t="s">
        <v>709</v>
      </c>
      <c r="D181" s="99" t="s">
        <v>657</v>
      </c>
      <c r="E181" s="99" t="s">
        <v>710</v>
      </c>
      <c r="F181" s="99" t="s">
        <v>174</v>
      </c>
      <c r="G181" s="99" t="s">
        <v>711</v>
      </c>
      <c r="H181" s="99">
        <v>7</v>
      </c>
      <c r="I181" s="99" t="s">
        <v>298</v>
      </c>
      <c r="J181" s="99" t="s">
        <v>38</v>
      </c>
      <c r="K181" s="99" t="s">
        <v>596</v>
      </c>
    </row>
    <row r="182" spans="1:11" ht="13.5" x14ac:dyDescent="0.25">
      <c r="A182" s="99" t="s">
        <v>528</v>
      </c>
      <c r="B182" s="100">
        <v>11739</v>
      </c>
      <c r="C182" s="99" t="s">
        <v>64</v>
      </c>
      <c r="D182" s="99"/>
      <c r="E182" s="99" t="s">
        <v>201</v>
      </c>
      <c r="F182" s="99" t="s">
        <v>168</v>
      </c>
      <c r="G182" s="99" t="s">
        <v>276</v>
      </c>
      <c r="H182" s="99">
        <v>7</v>
      </c>
      <c r="I182" s="99" t="s">
        <v>298</v>
      </c>
      <c r="J182" s="99" t="s">
        <v>38</v>
      </c>
      <c r="K182" s="99" t="s">
        <v>596</v>
      </c>
    </row>
    <row r="183" spans="1:11" ht="13.5" x14ac:dyDescent="0.25">
      <c r="A183" s="99" t="s">
        <v>940</v>
      </c>
      <c r="B183" s="100">
        <v>30690</v>
      </c>
      <c r="C183" s="99" t="s">
        <v>529</v>
      </c>
      <c r="D183" s="99" t="s">
        <v>712</v>
      </c>
      <c r="E183" s="99" t="s">
        <v>313</v>
      </c>
      <c r="F183" s="99" t="s">
        <v>149</v>
      </c>
      <c r="G183" s="99" t="s">
        <v>314</v>
      </c>
      <c r="H183" s="99">
        <v>7</v>
      </c>
      <c r="I183" s="99" t="s">
        <v>298</v>
      </c>
      <c r="J183" s="99" t="s">
        <v>38</v>
      </c>
      <c r="K183" s="99" t="s">
        <v>51</v>
      </c>
    </row>
    <row r="184" spans="1:11" ht="13.5" x14ac:dyDescent="0.25">
      <c r="A184" s="99" t="s">
        <v>713</v>
      </c>
      <c r="B184" s="100">
        <v>23353.72</v>
      </c>
      <c r="C184" s="99" t="s">
        <v>65</v>
      </c>
      <c r="D184" s="99"/>
      <c r="E184" s="99" t="s">
        <v>66</v>
      </c>
      <c r="F184" s="99" t="s">
        <v>175</v>
      </c>
      <c r="G184" s="99" t="s">
        <v>283</v>
      </c>
      <c r="H184" s="99">
        <v>7</v>
      </c>
      <c r="I184" s="99" t="s">
        <v>298</v>
      </c>
      <c r="J184" s="99" t="s">
        <v>38</v>
      </c>
      <c r="K184" s="99" t="s">
        <v>51</v>
      </c>
    </row>
    <row r="185" spans="1:11" ht="13.5" x14ac:dyDescent="0.25">
      <c r="A185" s="99" t="s">
        <v>1523</v>
      </c>
      <c r="B185" s="100">
        <v>9000</v>
      </c>
      <c r="C185" s="99" t="s">
        <v>1524</v>
      </c>
      <c r="D185" s="99" t="s">
        <v>1525</v>
      </c>
      <c r="E185" s="99" t="s">
        <v>1526</v>
      </c>
      <c r="F185" s="99" t="s">
        <v>1421</v>
      </c>
      <c r="G185" s="99" t="s">
        <v>1527</v>
      </c>
      <c r="H185" s="99">
        <v>7</v>
      </c>
      <c r="I185" s="99" t="s">
        <v>298</v>
      </c>
      <c r="J185" s="99" t="s">
        <v>38</v>
      </c>
      <c r="K185" s="99" t="s">
        <v>1501</v>
      </c>
    </row>
    <row r="186" spans="1:11" ht="13.5" x14ac:dyDescent="0.25">
      <c r="A186" s="99" t="s">
        <v>930</v>
      </c>
      <c r="B186" s="100">
        <v>4012.5</v>
      </c>
      <c r="C186" s="99" t="s">
        <v>931</v>
      </c>
      <c r="D186" s="99"/>
      <c r="E186" s="99" t="s">
        <v>382</v>
      </c>
      <c r="F186" s="99" t="s">
        <v>149</v>
      </c>
      <c r="G186" s="99" t="s">
        <v>383</v>
      </c>
      <c r="H186" s="99">
        <v>7</v>
      </c>
      <c r="I186" s="99" t="s">
        <v>298</v>
      </c>
      <c r="J186" s="99" t="s">
        <v>38</v>
      </c>
      <c r="K186" s="99" t="s">
        <v>284</v>
      </c>
    </row>
    <row r="187" spans="1:11" ht="13.5" x14ac:dyDescent="0.25">
      <c r="A187" s="99" t="s">
        <v>714</v>
      </c>
      <c r="B187" s="100">
        <v>391486.83</v>
      </c>
      <c r="C187" s="99" t="s">
        <v>715</v>
      </c>
      <c r="D187" s="99"/>
      <c r="E187" s="99" t="s">
        <v>716</v>
      </c>
      <c r="F187" s="99" t="s">
        <v>156</v>
      </c>
      <c r="G187" s="99" t="s">
        <v>717</v>
      </c>
      <c r="H187" s="99">
        <v>7</v>
      </c>
      <c r="I187" s="99" t="s">
        <v>298</v>
      </c>
      <c r="J187" s="99" t="s">
        <v>38</v>
      </c>
      <c r="K187" s="99" t="s">
        <v>39</v>
      </c>
    </row>
    <row r="188" spans="1:11" ht="13.5" x14ac:dyDescent="0.25">
      <c r="A188" s="99" t="s">
        <v>622</v>
      </c>
      <c r="B188" s="100">
        <v>1695</v>
      </c>
      <c r="C188" s="99" t="s">
        <v>623</v>
      </c>
      <c r="D188" s="99" t="s">
        <v>712</v>
      </c>
      <c r="E188" s="99" t="s">
        <v>624</v>
      </c>
      <c r="F188" s="99" t="s">
        <v>207</v>
      </c>
      <c r="G188" s="99" t="s">
        <v>625</v>
      </c>
      <c r="H188" s="99">
        <v>7</v>
      </c>
      <c r="I188" s="99" t="s">
        <v>298</v>
      </c>
      <c r="J188" s="99" t="s">
        <v>38</v>
      </c>
      <c r="K188" s="99" t="s">
        <v>46</v>
      </c>
    </row>
    <row r="189" spans="1:11" ht="13.5" x14ac:dyDescent="0.25">
      <c r="A189" s="99" t="s">
        <v>530</v>
      </c>
      <c r="B189" s="100">
        <v>10186.549999999999</v>
      </c>
      <c r="C189" s="99" t="s">
        <v>225</v>
      </c>
      <c r="D189" s="99"/>
      <c r="E189" s="99" t="s">
        <v>226</v>
      </c>
      <c r="F189" s="99" t="s">
        <v>174</v>
      </c>
      <c r="G189" s="99" t="s">
        <v>227</v>
      </c>
      <c r="H189" s="99">
        <v>7</v>
      </c>
      <c r="I189" s="99" t="s">
        <v>298</v>
      </c>
      <c r="J189" s="99" t="s">
        <v>38</v>
      </c>
      <c r="K189" s="99" t="s">
        <v>315</v>
      </c>
    </row>
    <row r="190" spans="1:11" ht="13.5" x14ac:dyDescent="0.25">
      <c r="A190" s="99" t="s">
        <v>531</v>
      </c>
      <c r="B190" s="100">
        <v>1895</v>
      </c>
      <c r="C190" s="99" t="s">
        <v>718</v>
      </c>
      <c r="D190" s="99" t="s">
        <v>719</v>
      </c>
      <c r="E190" s="99" t="s">
        <v>151</v>
      </c>
      <c r="F190" s="99" t="s">
        <v>148</v>
      </c>
      <c r="G190" s="99" t="s">
        <v>720</v>
      </c>
      <c r="H190" s="99">
        <v>7</v>
      </c>
      <c r="I190" s="99" t="s">
        <v>298</v>
      </c>
      <c r="J190" s="99" t="s">
        <v>38</v>
      </c>
      <c r="K190" s="99" t="s">
        <v>61</v>
      </c>
    </row>
    <row r="191" spans="1:11" ht="13.5" x14ac:dyDescent="0.25">
      <c r="A191" s="99" t="s">
        <v>948</v>
      </c>
      <c r="B191" s="100">
        <v>21007.23</v>
      </c>
      <c r="C191" s="99" t="s">
        <v>949</v>
      </c>
      <c r="D191" s="99"/>
      <c r="E191" s="99" t="s">
        <v>950</v>
      </c>
      <c r="F191" s="99" t="s">
        <v>149</v>
      </c>
      <c r="G191" s="99" t="s">
        <v>951</v>
      </c>
      <c r="H191" s="99">
        <v>7</v>
      </c>
      <c r="I191" s="99" t="s">
        <v>298</v>
      </c>
      <c r="J191" s="99" t="s">
        <v>38</v>
      </c>
      <c r="K191" s="99" t="s">
        <v>45</v>
      </c>
    </row>
    <row r="192" spans="1:11" ht="13.5" x14ac:dyDescent="0.25">
      <c r="A192" s="99" t="s">
        <v>924</v>
      </c>
      <c r="B192" s="100">
        <v>4948</v>
      </c>
      <c r="C192" s="99" t="s">
        <v>721</v>
      </c>
      <c r="D192" s="99"/>
      <c r="E192" s="99" t="s">
        <v>2</v>
      </c>
      <c r="F192" s="99" t="s">
        <v>184</v>
      </c>
      <c r="G192" s="99" t="s">
        <v>722</v>
      </c>
      <c r="H192" s="99">
        <v>7</v>
      </c>
      <c r="I192" s="99" t="s">
        <v>298</v>
      </c>
      <c r="J192" s="99" t="s">
        <v>38</v>
      </c>
      <c r="K192" s="99" t="s">
        <v>596</v>
      </c>
    </row>
    <row r="193" spans="1:11" ht="13.5" x14ac:dyDescent="0.25">
      <c r="A193" s="99" t="s">
        <v>1639</v>
      </c>
      <c r="B193" s="100">
        <v>5000</v>
      </c>
      <c r="C193" s="99" t="s">
        <v>1640</v>
      </c>
      <c r="D193" s="99"/>
      <c r="E193" s="99" t="s">
        <v>163</v>
      </c>
      <c r="F193" s="99" t="s">
        <v>149</v>
      </c>
      <c r="G193" s="99" t="s">
        <v>219</v>
      </c>
      <c r="H193" s="99">
        <v>7</v>
      </c>
      <c r="I193" s="99" t="s">
        <v>298</v>
      </c>
      <c r="J193" s="99" t="s">
        <v>38</v>
      </c>
      <c r="K193" s="99" t="s">
        <v>596</v>
      </c>
    </row>
    <row r="194" spans="1:11" ht="13.5" x14ac:dyDescent="0.25">
      <c r="A194" s="99" t="s">
        <v>532</v>
      </c>
      <c r="B194" s="100">
        <v>7000</v>
      </c>
      <c r="C194" s="99" t="s">
        <v>991</v>
      </c>
      <c r="D194" s="99" t="s">
        <v>992</v>
      </c>
      <c r="E194" s="99" t="s">
        <v>993</v>
      </c>
      <c r="F194" s="99" t="s">
        <v>148</v>
      </c>
      <c r="G194" s="99" t="s">
        <v>994</v>
      </c>
      <c r="H194" s="99">
        <v>7</v>
      </c>
      <c r="I194" s="99" t="s">
        <v>298</v>
      </c>
      <c r="J194" s="99" t="s">
        <v>38</v>
      </c>
      <c r="K194" s="99" t="s">
        <v>67</v>
      </c>
    </row>
    <row r="195" spans="1:11" ht="13.5" x14ac:dyDescent="0.25">
      <c r="A195" s="99" t="s">
        <v>985</v>
      </c>
      <c r="B195" s="100">
        <v>1226.25</v>
      </c>
      <c r="C195" s="99" t="s">
        <v>986</v>
      </c>
      <c r="D195" s="99" t="s">
        <v>987</v>
      </c>
      <c r="E195" s="99" t="s">
        <v>988</v>
      </c>
      <c r="F195" s="99" t="s">
        <v>165</v>
      </c>
      <c r="G195" s="99" t="s">
        <v>989</v>
      </c>
      <c r="H195" s="99">
        <v>7</v>
      </c>
      <c r="I195" s="99" t="s">
        <v>298</v>
      </c>
      <c r="J195" s="99" t="s">
        <v>38</v>
      </c>
      <c r="K195" s="99" t="s">
        <v>990</v>
      </c>
    </row>
    <row r="196" spans="1:11" ht="13.5" x14ac:dyDescent="0.25">
      <c r="A196" s="99" t="s">
        <v>533</v>
      </c>
      <c r="B196" s="100">
        <v>5699156.9100000001</v>
      </c>
      <c r="C196" s="99" t="s">
        <v>586</v>
      </c>
      <c r="D196" s="99" t="s">
        <v>635</v>
      </c>
      <c r="E196" s="99" t="s">
        <v>587</v>
      </c>
      <c r="F196" s="99" t="s">
        <v>157</v>
      </c>
      <c r="G196" s="99" t="s">
        <v>588</v>
      </c>
      <c r="H196" s="99">
        <v>7</v>
      </c>
      <c r="I196" s="99" t="s">
        <v>298</v>
      </c>
      <c r="J196" s="99" t="s">
        <v>38</v>
      </c>
      <c r="K196" s="99" t="s">
        <v>311</v>
      </c>
    </row>
    <row r="197" spans="1:11" ht="13.5" x14ac:dyDescent="0.25">
      <c r="A197" s="99" t="s">
        <v>967</v>
      </c>
      <c r="B197" s="100">
        <v>1250</v>
      </c>
      <c r="C197" s="99" t="s">
        <v>968</v>
      </c>
      <c r="D197" s="99"/>
      <c r="E197" s="99" t="s">
        <v>169</v>
      </c>
      <c r="F197" s="99" t="s">
        <v>170</v>
      </c>
      <c r="G197" s="99" t="s">
        <v>969</v>
      </c>
      <c r="H197" s="99">
        <v>7</v>
      </c>
      <c r="I197" s="99" t="s">
        <v>298</v>
      </c>
      <c r="J197" s="99" t="s">
        <v>38</v>
      </c>
      <c r="K197" s="99" t="s">
        <v>959</v>
      </c>
    </row>
    <row r="198" spans="1:11" ht="13.5" x14ac:dyDescent="0.25">
      <c r="A198" s="99" t="s">
        <v>1557</v>
      </c>
      <c r="B198" s="100">
        <v>2631</v>
      </c>
      <c r="C198" s="99" t="s">
        <v>1558</v>
      </c>
      <c r="D198" s="99"/>
      <c r="E198" s="99" t="s">
        <v>1559</v>
      </c>
      <c r="F198" s="99" t="s">
        <v>149</v>
      </c>
      <c r="G198" s="99" t="s">
        <v>381</v>
      </c>
      <c r="H198" s="99">
        <v>7</v>
      </c>
      <c r="I198" s="99" t="s">
        <v>298</v>
      </c>
      <c r="J198" s="99" t="s">
        <v>38</v>
      </c>
      <c r="K198" s="99" t="s">
        <v>1560</v>
      </c>
    </row>
    <row r="199" spans="1:11" ht="13.5" x14ac:dyDescent="0.25">
      <c r="A199" s="99" t="s">
        <v>723</v>
      </c>
      <c r="B199" s="100">
        <v>6511.24</v>
      </c>
      <c r="C199" s="99" t="s">
        <v>724</v>
      </c>
      <c r="D199" s="99" t="s">
        <v>635</v>
      </c>
      <c r="E199" s="99" t="s">
        <v>725</v>
      </c>
      <c r="F199" s="99" t="s">
        <v>726</v>
      </c>
      <c r="G199" s="99" t="s">
        <v>727</v>
      </c>
      <c r="H199" s="99">
        <v>7</v>
      </c>
      <c r="I199" s="99" t="s">
        <v>298</v>
      </c>
      <c r="J199" s="99" t="s">
        <v>38</v>
      </c>
      <c r="K199" s="99" t="s">
        <v>932</v>
      </c>
    </row>
    <row r="200" spans="1:11" ht="13.5" x14ac:dyDescent="0.25">
      <c r="A200" s="99" t="s">
        <v>1563</v>
      </c>
      <c r="B200" s="100">
        <v>4536</v>
      </c>
      <c r="C200" s="99" t="s">
        <v>1564</v>
      </c>
      <c r="D200" s="99"/>
      <c r="E200" s="99" t="s">
        <v>1565</v>
      </c>
      <c r="F200" s="99" t="s">
        <v>157</v>
      </c>
      <c r="G200" s="99" t="s">
        <v>1566</v>
      </c>
      <c r="H200" s="99">
        <v>7</v>
      </c>
      <c r="I200" s="99" t="s">
        <v>298</v>
      </c>
      <c r="J200" s="99" t="s">
        <v>38</v>
      </c>
      <c r="K200" s="99" t="s">
        <v>44</v>
      </c>
    </row>
    <row r="201" spans="1:11" ht="13.5" x14ac:dyDescent="0.25">
      <c r="A201" s="99" t="s">
        <v>1568</v>
      </c>
      <c r="B201" s="100">
        <v>1450</v>
      </c>
      <c r="C201" s="99" t="s">
        <v>1569</v>
      </c>
      <c r="D201" s="99"/>
      <c r="E201" s="99" t="s">
        <v>1570</v>
      </c>
      <c r="F201" s="99" t="s">
        <v>149</v>
      </c>
      <c r="G201" s="99" t="s">
        <v>1571</v>
      </c>
      <c r="H201" s="99">
        <v>7</v>
      </c>
      <c r="I201" s="99" t="s">
        <v>298</v>
      </c>
      <c r="J201" s="99" t="s">
        <v>38</v>
      </c>
      <c r="K201" s="99" t="s">
        <v>1572</v>
      </c>
    </row>
    <row r="202" spans="1:11" ht="13.5" x14ac:dyDescent="0.25">
      <c r="A202" s="99" t="s">
        <v>728</v>
      </c>
      <c r="B202" s="100">
        <v>8220</v>
      </c>
      <c r="C202" s="99" t="s">
        <v>68</v>
      </c>
      <c r="D202" s="99"/>
      <c r="E202" s="99" t="s">
        <v>69</v>
      </c>
      <c r="F202" s="99" t="s">
        <v>170</v>
      </c>
      <c r="G202" s="99" t="s">
        <v>287</v>
      </c>
      <c r="H202" s="99">
        <v>7</v>
      </c>
      <c r="I202" s="99" t="s">
        <v>298</v>
      </c>
      <c r="J202" s="99" t="s">
        <v>38</v>
      </c>
      <c r="K202" s="99" t="s">
        <v>54</v>
      </c>
    </row>
    <row r="203" spans="1:11" ht="13.5" x14ac:dyDescent="0.25">
      <c r="A203" s="99" t="s">
        <v>1005</v>
      </c>
      <c r="B203" s="100">
        <v>1602.5</v>
      </c>
      <c r="C203" s="99" t="s">
        <v>1006</v>
      </c>
      <c r="D203" s="99"/>
      <c r="E203" s="99" t="s">
        <v>169</v>
      </c>
      <c r="F203" s="99" t="s">
        <v>170</v>
      </c>
      <c r="G203" s="99" t="s">
        <v>345</v>
      </c>
      <c r="H203" s="99">
        <v>7</v>
      </c>
      <c r="I203" s="99" t="s">
        <v>298</v>
      </c>
      <c r="J203" s="99" t="s">
        <v>38</v>
      </c>
      <c r="K203" s="99" t="s">
        <v>1007</v>
      </c>
    </row>
    <row r="204" spans="1:11" ht="13.5" x14ac:dyDescent="0.25">
      <c r="A204" s="99" t="s">
        <v>1578</v>
      </c>
      <c r="B204" s="100">
        <v>243047.26</v>
      </c>
      <c r="C204" s="99" t="s">
        <v>1579</v>
      </c>
      <c r="D204" s="99"/>
      <c r="E204" s="99" t="s">
        <v>171</v>
      </c>
      <c r="F204" s="99" t="s">
        <v>166</v>
      </c>
      <c r="G204" s="99" t="s">
        <v>1580</v>
      </c>
      <c r="H204" s="99">
        <v>7</v>
      </c>
      <c r="I204" s="99" t="s">
        <v>298</v>
      </c>
      <c r="J204" s="99" t="s">
        <v>38</v>
      </c>
      <c r="K204" s="99" t="s">
        <v>41</v>
      </c>
    </row>
    <row r="205" spans="1:11" ht="13.5" x14ac:dyDescent="0.25">
      <c r="A205" s="99" t="s">
        <v>1582</v>
      </c>
      <c r="B205" s="100">
        <v>78079.39</v>
      </c>
      <c r="C205" s="99" t="s">
        <v>1583</v>
      </c>
      <c r="D205" s="99"/>
      <c r="E205" s="99" t="s">
        <v>920</v>
      </c>
      <c r="F205" s="99" t="s">
        <v>175</v>
      </c>
      <c r="G205" s="99" t="s">
        <v>921</v>
      </c>
      <c r="H205" s="99">
        <v>7</v>
      </c>
      <c r="I205" s="99" t="s">
        <v>298</v>
      </c>
      <c r="J205" s="99" t="s">
        <v>38</v>
      </c>
      <c r="K205" s="99" t="s">
        <v>1584</v>
      </c>
    </row>
    <row r="206" spans="1:11" ht="13.5" x14ac:dyDescent="0.25">
      <c r="A206" s="99" t="s">
        <v>729</v>
      </c>
      <c r="B206" s="100">
        <v>18438.28</v>
      </c>
      <c r="C206" s="99" t="s">
        <v>627</v>
      </c>
      <c r="D206" s="99"/>
      <c r="E206" s="99" t="s">
        <v>160</v>
      </c>
      <c r="F206" s="99" t="s">
        <v>146</v>
      </c>
      <c r="G206" s="99" t="s">
        <v>628</v>
      </c>
      <c r="H206" s="99">
        <v>7</v>
      </c>
      <c r="I206" s="99" t="s">
        <v>298</v>
      </c>
      <c r="J206" s="99" t="s">
        <v>38</v>
      </c>
      <c r="K206" s="99" t="s">
        <v>41</v>
      </c>
    </row>
    <row r="207" spans="1:11" ht="13.5" x14ac:dyDescent="0.25">
      <c r="A207" s="99" t="s">
        <v>2138</v>
      </c>
      <c r="B207" s="100">
        <v>3406</v>
      </c>
      <c r="C207" s="99" t="s">
        <v>2139</v>
      </c>
      <c r="D207" s="99"/>
      <c r="E207" s="99" t="s">
        <v>42</v>
      </c>
      <c r="F207" s="99" t="s">
        <v>43</v>
      </c>
      <c r="G207" s="99" t="s">
        <v>966</v>
      </c>
      <c r="H207" s="99">
        <v>7</v>
      </c>
      <c r="I207" s="99" t="s">
        <v>298</v>
      </c>
      <c r="J207" s="99" t="s">
        <v>38</v>
      </c>
      <c r="K207" s="99" t="s">
        <v>990</v>
      </c>
    </row>
    <row r="208" spans="1:11" ht="13.5" x14ac:dyDescent="0.25">
      <c r="A208" s="99" t="s">
        <v>2141</v>
      </c>
      <c r="B208" s="100">
        <v>7875</v>
      </c>
      <c r="C208" s="99" t="s">
        <v>2142</v>
      </c>
      <c r="D208" s="99"/>
      <c r="E208" s="99" t="s">
        <v>2143</v>
      </c>
      <c r="F208" s="99" t="s">
        <v>21</v>
      </c>
      <c r="G208" s="99" t="s">
        <v>2144</v>
      </c>
      <c r="H208" s="99">
        <v>7</v>
      </c>
      <c r="I208" s="99" t="s">
        <v>298</v>
      </c>
      <c r="J208" s="99" t="s">
        <v>38</v>
      </c>
      <c r="K208" s="99" t="s">
        <v>990</v>
      </c>
    </row>
    <row r="209" spans="1:11" ht="13.5" x14ac:dyDescent="0.25">
      <c r="A209" s="99" t="s">
        <v>2146</v>
      </c>
      <c r="B209" s="100">
        <v>5020</v>
      </c>
      <c r="C209" s="99" t="s">
        <v>2147</v>
      </c>
      <c r="D209" s="99"/>
      <c r="E209" s="99" t="s">
        <v>1468</v>
      </c>
      <c r="F209" s="99" t="s">
        <v>159</v>
      </c>
      <c r="G209" s="99" t="s">
        <v>2148</v>
      </c>
      <c r="H209" s="99">
        <v>7</v>
      </c>
      <c r="I209" s="99" t="s">
        <v>298</v>
      </c>
      <c r="J209" s="99" t="s">
        <v>38</v>
      </c>
      <c r="K209" s="99" t="s">
        <v>990</v>
      </c>
    </row>
    <row r="210" spans="1:11" ht="13.5" x14ac:dyDescent="0.25">
      <c r="A210" s="99" t="s">
        <v>2150</v>
      </c>
      <c r="B210" s="100">
        <v>4325</v>
      </c>
      <c r="C210" s="99" t="s">
        <v>2151</v>
      </c>
      <c r="D210" s="99"/>
      <c r="E210" s="99" t="s">
        <v>42</v>
      </c>
      <c r="F210" s="99" t="s">
        <v>43</v>
      </c>
      <c r="G210" s="99" t="s">
        <v>2152</v>
      </c>
      <c r="H210" s="99">
        <v>7</v>
      </c>
      <c r="I210" s="99" t="s">
        <v>298</v>
      </c>
      <c r="J210" s="99" t="s">
        <v>38</v>
      </c>
      <c r="K210" s="99" t="s">
        <v>990</v>
      </c>
    </row>
    <row r="211" spans="1:11" ht="13.5" x14ac:dyDescent="0.25">
      <c r="A211" s="99" t="s">
        <v>2154</v>
      </c>
      <c r="B211" s="100">
        <v>8000</v>
      </c>
      <c r="C211" s="99" t="s">
        <v>2155</v>
      </c>
      <c r="D211" s="99" t="s">
        <v>965</v>
      </c>
      <c r="E211" s="99" t="s">
        <v>2156</v>
      </c>
      <c r="F211" s="99" t="s">
        <v>157</v>
      </c>
      <c r="G211" s="99" t="s">
        <v>928</v>
      </c>
      <c r="H211" s="99">
        <v>7</v>
      </c>
      <c r="I211" s="99" t="s">
        <v>298</v>
      </c>
      <c r="J211" s="99" t="s">
        <v>38</v>
      </c>
      <c r="K211" s="99" t="s">
        <v>919</v>
      </c>
    </row>
    <row r="212" spans="1:11" ht="13.5" x14ac:dyDescent="0.25">
      <c r="A212" s="99" t="s">
        <v>2158</v>
      </c>
      <c r="B212" s="100">
        <v>1000</v>
      </c>
      <c r="C212" s="99" t="s">
        <v>2159</v>
      </c>
      <c r="D212" s="99"/>
      <c r="E212" s="99" t="s">
        <v>163</v>
      </c>
      <c r="F212" s="99" t="s">
        <v>149</v>
      </c>
      <c r="G212" s="99" t="s">
        <v>219</v>
      </c>
      <c r="H212" s="99">
        <v>7</v>
      </c>
      <c r="I212" s="99" t="s">
        <v>298</v>
      </c>
      <c r="J212" s="99" t="s">
        <v>38</v>
      </c>
      <c r="K212" s="99" t="s">
        <v>990</v>
      </c>
    </row>
    <row r="213" spans="1:11" ht="13.5" x14ac:dyDescent="0.25">
      <c r="A213" s="99" t="s">
        <v>2161</v>
      </c>
      <c r="B213" s="100">
        <v>14500</v>
      </c>
      <c r="C213" s="99" t="s">
        <v>2162</v>
      </c>
      <c r="D213" s="99"/>
      <c r="E213" s="99" t="s">
        <v>161</v>
      </c>
      <c r="F213" s="99" t="s">
        <v>155</v>
      </c>
      <c r="G213" s="99" t="s">
        <v>2163</v>
      </c>
      <c r="H213" s="99">
        <v>7</v>
      </c>
      <c r="I213" s="99" t="s">
        <v>298</v>
      </c>
      <c r="J213" s="99" t="s">
        <v>38</v>
      </c>
      <c r="K213" s="99" t="s">
        <v>2164</v>
      </c>
    </row>
    <row r="214" spans="1:11" ht="13.5" x14ac:dyDescent="0.25">
      <c r="A214" s="99" t="s">
        <v>2166</v>
      </c>
      <c r="B214" s="100">
        <v>4600</v>
      </c>
      <c r="C214" s="99" t="s">
        <v>2167</v>
      </c>
      <c r="D214" s="99" t="s">
        <v>2168</v>
      </c>
      <c r="E214" s="99" t="s">
        <v>42</v>
      </c>
      <c r="F214" s="99" t="s">
        <v>43</v>
      </c>
      <c r="G214" s="99" t="s">
        <v>2169</v>
      </c>
      <c r="H214" s="99">
        <v>7</v>
      </c>
      <c r="I214" s="99" t="s">
        <v>298</v>
      </c>
      <c r="J214" s="99" t="s">
        <v>38</v>
      </c>
      <c r="K214" s="99" t="s">
        <v>990</v>
      </c>
    </row>
    <row r="215" spans="1:11" ht="13.5" x14ac:dyDescent="0.25">
      <c r="A215" s="99" t="s">
        <v>2171</v>
      </c>
      <c r="B215" s="100">
        <v>5250</v>
      </c>
      <c r="C215" s="99" t="s">
        <v>2172</v>
      </c>
      <c r="D215" s="99"/>
      <c r="E215" s="99" t="s">
        <v>198</v>
      </c>
      <c r="F215" s="99" t="s">
        <v>156</v>
      </c>
      <c r="G215" s="99" t="s">
        <v>2173</v>
      </c>
      <c r="H215" s="99">
        <v>7</v>
      </c>
      <c r="I215" s="99" t="s">
        <v>298</v>
      </c>
      <c r="J215" s="99" t="s">
        <v>38</v>
      </c>
      <c r="K215" s="99" t="s">
        <v>990</v>
      </c>
    </row>
    <row r="216" spans="1:11" ht="13.5" x14ac:dyDescent="0.25">
      <c r="A216" s="99" t="s">
        <v>2175</v>
      </c>
      <c r="B216" s="100">
        <v>2790</v>
      </c>
      <c r="C216" s="99" t="s">
        <v>2176</v>
      </c>
      <c r="D216" s="99"/>
      <c r="E216" s="99" t="s">
        <v>158</v>
      </c>
      <c r="F216" s="99" t="s">
        <v>149</v>
      </c>
      <c r="G216" s="99" t="s">
        <v>271</v>
      </c>
      <c r="H216" s="99">
        <v>7</v>
      </c>
      <c r="I216" s="99" t="s">
        <v>298</v>
      </c>
      <c r="J216" s="99" t="s">
        <v>38</v>
      </c>
      <c r="K216" s="99" t="s">
        <v>2177</v>
      </c>
    </row>
    <row r="217" spans="1:11" ht="13.5" x14ac:dyDescent="0.25">
      <c r="A217" s="99" t="s">
        <v>2179</v>
      </c>
      <c r="B217" s="100">
        <v>3592.5</v>
      </c>
      <c r="C217" s="99" t="s">
        <v>2180</v>
      </c>
      <c r="D217" s="99"/>
      <c r="E217" s="99" t="s">
        <v>1062</v>
      </c>
      <c r="F217" s="99" t="s">
        <v>168</v>
      </c>
      <c r="G217" s="99" t="s">
        <v>2181</v>
      </c>
      <c r="H217" s="99">
        <v>7</v>
      </c>
      <c r="I217" s="99" t="s">
        <v>298</v>
      </c>
      <c r="J217" s="99" t="s">
        <v>38</v>
      </c>
      <c r="K217" s="99" t="s">
        <v>990</v>
      </c>
    </row>
    <row r="218" spans="1:11" ht="13.5" x14ac:dyDescent="0.25">
      <c r="A218" s="99" t="s">
        <v>2183</v>
      </c>
      <c r="B218" s="100">
        <v>9400</v>
      </c>
      <c r="C218" s="99" t="s">
        <v>2184</v>
      </c>
      <c r="D218" s="99"/>
      <c r="E218" s="99" t="s">
        <v>642</v>
      </c>
      <c r="F218" s="99" t="s">
        <v>149</v>
      </c>
      <c r="G218" s="99" t="s">
        <v>643</v>
      </c>
      <c r="H218" s="99">
        <v>7</v>
      </c>
      <c r="I218" s="99" t="s">
        <v>298</v>
      </c>
      <c r="J218" s="99" t="s">
        <v>38</v>
      </c>
      <c r="K218" s="99" t="s">
        <v>318</v>
      </c>
    </row>
    <row r="219" spans="1:11" ht="13.5" x14ac:dyDescent="0.25">
      <c r="A219" s="99" t="s">
        <v>2186</v>
      </c>
      <c r="B219" s="100">
        <v>4947.3599999999997</v>
      </c>
      <c r="C219" s="99" t="s">
        <v>2187</v>
      </c>
      <c r="D219" s="99"/>
      <c r="E219" s="99" t="s">
        <v>2188</v>
      </c>
      <c r="F219" s="99" t="s">
        <v>179</v>
      </c>
      <c r="G219" s="99" t="s">
        <v>2189</v>
      </c>
      <c r="H219" s="99">
        <v>7</v>
      </c>
      <c r="I219" s="99" t="s">
        <v>298</v>
      </c>
      <c r="J219" s="99" t="s">
        <v>38</v>
      </c>
      <c r="K219" s="99" t="s">
        <v>1749</v>
      </c>
    </row>
    <row r="220" spans="1:11" ht="13.5" x14ac:dyDescent="0.25">
      <c r="A220" s="99" t="s">
        <v>2191</v>
      </c>
      <c r="B220" s="100">
        <v>119786.98</v>
      </c>
      <c r="C220" s="99" t="s">
        <v>2192</v>
      </c>
      <c r="D220" s="99" t="s">
        <v>2193</v>
      </c>
      <c r="E220" s="99" t="s">
        <v>158</v>
      </c>
      <c r="F220" s="99" t="s">
        <v>149</v>
      </c>
      <c r="G220" s="99" t="s">
        <v>271</v>
      </c>
      <c r="H220" s="99">
        <v>7</v>
      </c>
      <c r="I220" s="99" t="s">
        <v>298</v>
      </c>
      <c r="J220" s="99" t="s">
        <v>38</v>
      </c>
      <c r="K220" s="99" t="s">
        <v>990</v>
      </c>
    </row>
    <row r="221" spans="1:11" ht="13.5" x14ac:dyDescent="0.25">
      <c r="A221" s="99" t="s">
        <v>2195</v>
      </c>
      <c r="B221" s="100">
        <v>7000</v>
      </c>
      <c r="C221" s="99" t="s">
        <v>2196</v>
      </c>
      <c r="D221" s="99"/>
      <c r="E221" s="99" t="s">
        <v>2197</v>
      </c>
      <c r="F221" s="99" t="s">
        <v>159</v>
      </c>
      <c r="G221" s="99" t="s">
        <v>2198</v>
      </c>
      <c r="H221" s="99">
        <v>7</v>
      </c>
      <c r="I221" s="99" t="s">
        <v>298</v>
      </c>
      <c r="J221" s="99" t="s">
        <v>38</v>
      </c>
      <c r="K221" s="99" t="s">
        <v>1749</v>
      </c>
    </row>
    <row r="222" spans="1:11" ht="13.5" x14ac:dyDescent="0.25">
      <c r="A222" s="99" t="s">
        <v>2200</v>
      </c>
      <c r="B222" s="100">
        <v>1746</v>
      </c>
      <c r="C222" s="99" t="s">
        <v>2201</v>
      </c>
      <c r="D222" s="99" t="s">
        <v>2202</v>
      </c>
      <c r="E222" s="99" t="s">
        <v>181</v>
      </c>
      <c r="F222" s="99" t="s">
        <v>149</v>
      </c>
      <c r="G222" s="99" t="s">
        <v>2203</v>
      </c>
      <c r="H222" s="99">
        <v>7</v>
      </c>
      <c r="I222" s="99" t="s">
        <v>298</v>
      </c>
      <c r="J222" s="99" t="s">
        <v>38</v>
      </c>
      <c r="K222" s="99" t="s">
        <v>990</v>
      </c>
    </row>
    <row r="223" spans="1:11" ht="13.5" x14ac:dyDescent="0.25">
      <c r="A223" s="99" t="s">
        <v>2205</v>
      </c>
      <c r="B223" s="100">
        <v>1525</v>
      </c>
      <c r="C223" s="99" t="s">
        <v>2206</v>
      </c>
      <c r="D223" s="99"/>
      <c r="E223" s="99" t="s">
        <v>42</v>
      </c>
      <c r="F223" s="99" t="s">
        <v>43</v>
      </c>
      <c r="G223" s="99" t="s">
        <v>269</v>
      </c>
      <c r="H223" s="99">
        <v>7</v>
      </c>
      <c r="I223" s="99" t="s">
        <v>298</v>
      </c>
      <c r="J223" s="99" t="s">
        <v>38</v>
      </c>
      <c r="K223" s="99" t="s">
        <v>990</v>
      </c>
    </row>
    <row r="224" spans="1:11" ht="13.5" x14ac:dyDescent="0.25">
      <c r="A224" s="99" t="s">
        <v>2208</v>
      </c>
      <c r="B224" s="100">
        <v>1980</v>
      </c>
      <c r="C224" s="99" t="s">
        <v>2209</v>
      </c>
      <c r="D224" s="99"/>
      <c r="E224" s="99" t="s">
        <v>1265</v>
      </c>
      <c r="F224" s="99" t="s">
        <v>149</v>
      </c>
      <c r="G224" s="99" t="s">
        <v>1266</v>
      </c>
      <c r="H224" s="99">
        <v>7</v>
      </c>
      <c r="I224" s="99" t="s">
        <v>298</v>
      </c>
      <c r="J224" s="99" t="s">
        <v>38</v>
      </c>
      <c r="K224" s="99" t="s">
        <v>990</v>
      </c>
    </row>
    <row r="225" spans="1:11" ht="13.5" x14ac:dyDescent="0.25">
      <c r="A225" s="99" t="s">
        <v>2211</v>
      </c>
      <c r="B225" s="100">
        <v>3900</v>
      </c>
      <c r="C225" s="99" t="s">
        <v>2212</v>
      </c>
      <c r="D225" s="99" t="s">
        <v>2213</v>
      </c>
      <c r="E225" s="99" t="s">
        <v>180</v>
      </c>
      <c r="F225" s="99" t="s">
        <v>172</v>
      </c>
      <c r="G225" s="99" t="s">
        <v>2214</v>
      </c>
      <c r="H225" s="99">
        <v>7</v>
      </c>
      <c r="I225" s="99" t="s">
        <v>298</v>
      </c>
      <c r="J225" s="99" t="s">
        <v>38</v>
      </c>
      <c r="K225" s="99" t="s">
        <v>990</v>
      </c>
    </row>
    <row r="226" spans="1:11" ht="13.5" x14ac:dyDescent="0.25">
      <c r="A226" s="99" t="s">
        <v>2216</v>
      </c>
      <c r="B226" s="100">
        <v>1800</v>
      </c>
      <c r="C226" s="99" t="s">
        <v>2217</v>
      </c>
      <c r="D226" s="99"/>
      <c r="E226" s="99" t="s">
        <v>1379</v>
      </c>
      <c r="F226" s="99" t="s">
        <v>149</v>
      </c>
      <c r="G226" s="99" t="s">
        <v>1380</v>
      </c>
      <c r="H226" s="99">
        <v>7</v>
      </c>
      <c r="I226" s="99" t="s">
        <v>298</v>
      </c>
      <c r="J226" s="99" t="s">
        <v>38</v>
      </c>
      <c r="K226" s="99" t="s">
        <v>990</v>
      </c>
    </row>
    <row r="227" spans="1:11" ht="13.5" x14ac:dyDescent="0.25">
      <c r="A227" s="99" t="s">
        <v>2219</v>
      </c>
      <c r="B227" s="100">
        <v>1825.36</v>
      </c>
      <c r="C227" s="99" t="s">
        <v>2220</v>
      </c>
      <c r="D227" s="99"/>
      <c r="E227" s="99" t="s">
        <v>178</v>
      </c>
      <c r="F227" s="99" t="s">
        <v>149</v>
      </c>
      <c r="G227" s="99" t="s">
        <v>222</v>
      </c>
      <c r="H227" s="99">
        <v>7</v>
      </c>
      <c r="I227" s="99" t="s">
        <v>298</v>
      </c>
      <c r="J227" s="99" t="s">
        <v>38</v>
      </c>
      <c r="K227" s="99" t="s">
        <v>990</v>
      </c>
    </row>
    <row r="228" spans="1:11" ht="13.5" x14ac:dyDescent="0.25">
      <c r="A228" s="99" t="s">
        <v>2222</v>
      </c>
      <c r="B228" s="100">
        <v>2317</v>
      </c>
      <c r="C228" s="99" t="s">
        <v>2223</v>
      </c>
      <c r="D228" s="99"/>
      <c r="E228" s="99" t="s">
        <v>2224</v>
      </c>
      <c r="F228" s="99" t="s">
        <v>149</v>
      </c>
      <c r="G228" s="99" t="s">
        <v>2225</v>
      </c>
      <c r="H228" s="99">
        <v>7</v>
      </c>
      <c r="I228" s="99" t="s">
        <v>298</v>
      </c>
      <c r="J228" s="99" t="s">
        <v>38</v>
      </c>
      <c r="K228" s="99" t="s">
        <v>990</v>
      </c>
    </row>
    <row r="229" spans="1:11" ht="13.5" x14ac:dyDescent="0.25">
      <c r="A229" s="99" t="s">
        <v>2227</v>
      </c>
      <c r="B229" s="100">
        <v>2240</v>
      </c>
      <c r="C229" s="99" t="s">
        <v>2228</v>
      </c>
      <c r="D229" s="99"/>
      <c r="E229" s="99" t="s">
        <v>2224</v>
      </c>
      <c r="F229" s="99" t="s">
        <v>149</v>
      </c>
      <c r="G229" s="99" t="s">
        <v>2229</v>
      </c>
      <c r="H229" s="99">
        <v>7</v>
      </c>
      <c r="I229" s="99" t="s">
        <v>298</v>
      </c>
      <c r="J229" s="99" t="s">
        <v>38</v>
      </c>
      <c r="K229" s="99" t="s">
        <v>990</v>
      </c>
    </row>
    <row r="230" spans="1:11" ht="13.5" x14ac:dyDescent="0.25">
      <c r="A230" s="99" t="s">
        <v>2231</v>
      </c>
      <c r="B230" s="100">
        <v>34605</v>
      </c>
      <c r="C230" s="99" t="s">
        <v>2232</v>
      </c>
      <c r="D230" s="99"/>
      <c r="E230" s="99" t="s">
        <v>309</v>
      </c>
      <c r="F230" s="99" t="s">
        <v>157</v>
      </c>
      <c r="G230" s="99" t="s">
        <v>928</v>
      </c>
      <c r="H230" s="99">
        <v>7</v>
      </c>
      <c r="I230" s="99" t="s">
        <v>298</v>
      </c>
      <c r="J230" s="99" t="s">
        <v>38</v>
      </c>
      <c r="K230" s="99" t="s">
        <v>990</v>
      </c>
    </row>
    <row r="231" spans="1:11" ht="13.5" x14ac:dyDescent="0.25">
      <c r="A231" s="99" t="s">
        <v>2234</v>
      </c>
      <c r="B231" s="100">
        <v>6674.86</v>
      </c>
      <c r="C231" s="99" t="s">
        <v>2235</v>
      </c>
      <c r="D231" s="99"/>
      <c r="E231" s="99" t="s">
        <v>2236</v>
      </c>
      <c r="F231" s="99" t="s">
        <v>207</v>
      </c>
      <c r="G231" s="99" t="s">
        <v>2237</v>
      </c>
      <c r="H231" s="99">
        <v>7</v>
      </c>
      <c r="I231" s="99" t="s">
        <v>298</v>
      </c>
      <c r="J231" s="99" t="s">
        <v>38</v>
      </c>
      <c r="K231" s="99" t="s">
        <v>990</v>
      </c>
    </row>
    <row r="232" spans="1:11" ht="13.5" x14ac:dyDescent="0.25">
      <c r="A232" s="99" t="s">
        <v>2239</v>
      </c>
      <c r="B232" s="100">
        <v>1025</v>
      </c>
      <c r="C232" s="99" t="s">
        <v>2240</v>
      </c>
      <c r="D232" s="99"/>
      <c r="E232" s="99" t="s">
        <v>624</v>
      </c>
      <c r="F232" s="99" t="s">
        <v>207</v>
      </c>
      <c r="G232" s="99" t="s">
        <v>625</v>
      </c>
      <c r="H232" s="99">
        <v>7</v>
      </c>
      <c r="I232" s="99" t="s">
        <v>298</v>
      </c>
      <c r="J232" s="99" t="s">
        <v>38</v>
      </c>
      <c r="K232" s="99" t="s">
        <v>990</v>
      </c>
    </row>
    <row r="233" spans="1:11" ht="13.5" x14ac:dyDescent="0.25">
      <c r="A233" s="99" t="s">
        <v>2242</v>
      </c>
      <c r="B233" s="100">
        <v>1275</v>
      </c>
      <c r="C233" s="99" t="s">
        <v>2243</v>
      </c>
      <c r="D233" s="99" t="s">
        <v>2244</v>
      </c>
      <c r="E233" s="99" t="s">
        <v>2245</v>
      </c>
      <c r="F233" s="99" t="s">
        <v>286</v>
      </c>
      <c r="G233" s="99" t="s">
        <v>2246</v>
      </c>
      <c r="H233" s="99">
        <v>7</v>
      </c>
      <c r="I233" s="99" t="s">
        <v>298</v>
      </c>
      <c r="J233" s="99" t="s">
        <v>38</v>
      </c>
      <c r="K233" s="99" t="s">
        <v>990</v>
      </c>
    </row>
    <row r="234" spans="1:11" ht="13.5" x14ac:dyDescent="0.25">
      <c r="A234" s="99" t="s">
        <v>2248</v>
      </c>
      <c r="B234" s="100">
        <v>1650</v>
      </c>
      <c r="C234" s="99" t="s">
        <v>2249</v>
      </c>
      <c r="D234" s="99"/>
      <c r="E234" s="99" t="s">
        <v>2250</v>
      </c>
      <c r="F234" s="99" t="s">
        <v>146</v>
      </c>
      <c r="G234" s="99" t="s">
        <v>2251</v>
      </c>
      <c r="H234" s="99">
        <v>7</v>
      </c>
      <c r="I234" s="99" t="s">
        <v>298</v>
      </c>
      <c r="J234" s="99" t="s">
        <v>38</v>
      </c>
      <c r="K234" s="99" t="s">
        <v>990</v>
      </c>
    </row>
    <row r="235" spans="1:11" ht="13.5" x14ac:dyDescent="0.25">
      <c r="A235" s="99" t="s">
        <v>2253</v>
      </c>
      <c r="B235" s="100">
        <v>40000</v>
      </c>
      <c r="C235" s="99" t="s">
        <v>2254</v>
      </c>
      <c r="D235" s="99"/>
      <c r="E235" s="99" t="s">
        <v>2255</v>
      </c>
      <c r="F235" s="99" t="s">
        <v>146</v>
      </c>
      <c r="G235" s="99" t="s">
        <v>2256</v>
      </c>
      <c r="H235" s="99">
        <v>7</v>
      </c>
      <c r="I235" s="99" t="s">
        <v>298</v>
      </c>
      <c r="J235" s="99" t="s">
        <v>38</v>
      </c>
      <c r="K235" s="99" t="s">
        <v>990</v>
      </c>
    </row>
    <row r="236" spans="1:11" ht="13.5" x14ac:dyDescent="0.25">
      <c r="A236" s="99" t="s">
        <v>2258</v>
      </c>
      <c r="B236" s="100">
        <v>2338</v>
      </c>
      <c r="C236" s="99" t="s">
        <v>2259</v>
      </c>
      <c r="D236" s="99" t="s">
        <v>2260</v>
      </c>
      <c r="E236" s="99" t="s">
        <v>42</v>
      </c>
      <c r="F236" s="99" t="s">
        <v>43</v>
      </c>
      <c r="G236" s="99" t="s">
        <v>1940</v>
      </c>
      <c r="H236" s="99">
        <v>7</v>
      </c>
      <c r="I236" s="99" t="s">
        <v>298</v>
      </c>
      <c r="J236" s="99" t="s">
        <v>38</v>
      </c>
      <c r="K236" s="99" t="s">
        <v>990</v>
      </c>
    </row>
    <row r="237" spans="1:11" ht="13.5" x14ac:dyDescent="0.25">
      <c r="A237" s="99" t="s">
        <v>2262</v>
      </c>
      <c r="B237" s="100">
        <v>3800</v>
      </c>
      <c r="C237" s="99" t="s">
        <v>2263</v>
      </c>
      <c r="D237" s="99"/>
      <c r="E237" s="99" t="s">
        <v>169</v>
      </c>
      <c r="F237" s="99" t="s">
        <v>170</v>
      </c>
      <c r="G237" s="99" t="s">
        <v>2264</v>
      </c>
      <c r="H237" s="99">
        <v>7</v>
      </c>
      <c r="I237" s="99" t="s">
        <v>298</v>
      </c>
      <c r="J237" s="99" t="s">
        <v>38</v>
      </c>
      <c r="K237" s="99" t="s">
        <v>990</v>
      </c>
    </row>
    <row r="238" spans="1:11" ht="13.5" x14ac:dyDescent="0.25">
      <c r="A238" s="99" t="s">
        <v>2266</v>
      </c>
      <c r="B238" s="100">
        <v>1187.3800000000001</v>
      </c>
      <c r="C238" s="99" t="s">
        <v>2267</v>
      </c>
      <c r="D238" s="99"/>
      <c r="E238" s="99" t="s">
        <v>183</v>
      </c>
      <c r="F238" s="99" t="s">
        <v>149</v>
      </c>
      <c r="G238" s="99" t="s">
        <v>2268</v>
      </c>
      <c r="H238" s="99">
        <v>7</v>
      </c>
      <c r="I238" s="99" t="s">
        <v>298</v>
      </c>
      <c r="J238" s="99" t="s">
        <v>38</v>
      </c>
      <c r="K238" s="99" t="s">
        <v>990</v>
      </c>
    </row>
    <row r="239" spans="1:11" ht="13.5" x14ac:dyDescent="0.25">
      <c r="A239" s="99" t="s">
        <v>2270</v>
      </c>
      <c r="B239" s="100">
        <v>4666.75</v>
      </c>
      <c r="C239" s="99" t="s">
        <v>2271</v>
      </c>
      <c r="D239" s="99"/>
      <c r="E239" s="99" t="s">
        <v>2272</v>
      </c>
      <c r="F239" s="99" t="s">
        <v>726</v>
      </c>
      <c r="G239" s="99" t="s">
        <v>2273</v>
      </c>
      <c r="H239" s="99">
        <v>7</v>
      </c>
      <c r="I239" s="99" t="s">
        <v>298</v>
      </c>
      <c r="J239" s="99" t="s">
        <v>38</v>
      </c>
      <c r="K239" s="99" t="s">
        <v>1979</v>
      </c>
    </row>
    <row r="240" spans="1:11" ht="13.5" x14ac:dyDescent="0.25">
      <c r="A240" s="99" t="s">
        <v>2275</v>
      </c>
      <c r="B240" s="100">
        <v>1750</v>
      </c>
      <c r="C240" s="99" t="s">
        <v>2276</v>
      </c>
      <c r="D240" s="99" t="s">
        <v>2277</v>
      </c>
      <c r="E240" s="99" t="s">
        <v>158</v>
      </c>
      <c r="F240" s="99" t="s">
        <v>149</v>
      </c>
      <c r="G240" s="99" t="s">
        <v>271</v>
      </c>
      <c r="H240" s="99">
        <v>7</v>
      </c>
      <c r="I240" s="99" t="s">
        <v>298</v>
      </c>
      <c r="J240" s="99" t="s">
        <v>38</v>
      </c>
      <c r="K240" s="99" t="s">
        <v>990</v>
      </c>
    </row>
    <row r="241" spans="1:11" ht="13.5" x14ac:dyDescent="0.25">
      <c r="A241" s="99" t="s">
        <v>2279</v>
      </c>
      <c r="B241" s="100">
        <v>7245</v>
      </c>
      <c r="C241" s="99" t="s">
        <v>64</v>
      </c>
      <c r="D241" s="99"/>
      <c r="E241" s="99" t="s">
        <v>201</v>
      </c>
      <c r="F241" s="99" t="s">
        <v>168</v>
      </c>
      <c r="G241" s="99" t="s">
        <v>2280</v>
      </c>
      <c r="H241" s="99">
        <v>7</v>
      </c>
      <c r="I241" s="99" t="s">
        <v>298</v>
      </c>
      <c r="J241" s="99" t="s">
        <v>38</v>
      </c>
      <c r="K241" s="99" t="s">
        <v>990</v>
      </c>
    </row>
    <row r="242" spans="1:11" ht="13.5" x14ac:dyDescent="0.25">
      <c r="A242" s="99" t="s">
        <v>2282</v>
      </c>
      <c r="B242" s="100">
        <v>1250</v>
      </c>
      <c r="C242" s="99" t="s">
        <v>64</v>
      </c>
      <c r="D242" s="99"/>
      <c r="E242" s="99" t="s">
        <v>201</v>
      </c>
      <c r="F242" s="99" t="s">
        <v>168</v>
      </c>
      <c r="G242" s="99" t="s">
        <v>276</v>
      </c>
      <c r="H242" s="99">
        <v>7</v>
      </c>
      <c r="I242" s="99" t="s">
        <v>298</v>
      </c>
      <c r="J242" s="99" t="s">
        <v>38</v>
      </c>
      <c r="K242" s="99" t="s">
        <v>990</v>
      </c>
    </row>
    <row r="243" spans="1:11" ht="13.5" x14ac:dyDescent="0.25">
      <c r="A243" s="99" t="s">
        <v>2284</v>
      </c>
      <c r="B243" s="100">
        <v>217944.42</v>
      </c>
      <c r="C243" s="99" t="s">
        <v>2285</v>
      </c>
      <c r="D243" s="99"/>
      <c r="E243" s="99" t="s">
        <v>57</v>
      </c>
      <c r="F243" s="99" t="s">
        <v>174</v>
      </c>
      <c r="G243" s="99" t="s">
        <v>2286</v>
      </c>
      <c r="H243" s="99">
        <v>7</v>
      </c>
      <c r="I243" s="99" t="s">
        <v>298</v>
      </c>
      <c r="J243" s="99" t="s">
        <v>38</v>
      </c>
      <c r="K243" s="99" t="s">
        <v>990</v>
      </c>
    </row>
    <row r="244" spans="1:11" ht="13.5" x14ac:dyDescent="0.25">
      <c r="A244" s="99" t="s">
        <v>2288</v>
      </c>
      <c r="B244" s="100">
        <v>5833</v>
      </c>
      <c r="C244" s="99" t="s">
        <v>2289</v>
      </c>
      <c r="D244" s="99"/>
      <c r="E244" s="99" t="s">
        <v>2</v>
      </c>
      <c r="F244" s="99" t="s">
        <v>184</v>
      </c>
      <c r="G244" s="99" t="s">
        <v>2290</v>
      </c>
      <c r="H244" s="99">
        <v>7</v>
      </c>
      <c r="I244" s="99" t="s">
        <v>298</v>
      </c>
      <c r="J244" s="99" t="s">
        <v>38</v>
      </c>
      <c r="K244" s="99" t="s">
        <v>990</v>
      </c>
    </row>
    <row r="245" spans="1:11" ht="13.5" x14ac:dyDescent="0.25">
      <c r="A245" s="99" t="s">
        <v>2292</v>
      </c>
      <c r="B245" s="100">
        <v>2092.79</v>
      </c>
      <c r="C245" s="99" t="s">
        <v>2293</v>
      </c>
      <c r="D245" s="99"/>
      <c r="E245" s="99" t="s">
        <v>2294</v>
      </c>
      <c r="F245" s="99" t="s">
        <v>155</v>
      </c>
      <c r="G245" s="99" t="s">
        <v>2295</v>
      </c>
      <c r="H245" s="99">
        <v>7</v>
      </c>
      <c r="I245" s="99" t="s">
        <v>298</v>
      </c>
      <c r="J245" s="99" t="s">
        <v>38</v>
      </c>
      <c r="K245" s="99" t="s">
        <v>990</v>
      </c>
    </row>
    <row r="246" spans="1:11" ht="13.5" x14ac:dyDescent="0.25">
      <c r="A246" s="99" t="s">
        <v>2297</v>
      </c>
      <c r="B246" s="100">
        <v>3630</v>
      </c>
      <c r="C246" s="99" t="s">
        <v>2298</v>
      </c>
      <c r="D246" s="99" t="s">
        <v>684</v>
      </c>
      <c r="E246" s="99" t="s">
        <v>1265</v>
      </c>
      <c r="F246" s="99" t="s">
        <v>149</v>
      </c>
      <c r="G246" s="99" t="s">
        <v>1266</v>
      </c>
      <c r="H246" s="99">
        <v>7</v>
      </c>
      <c r="I246" s="99" t="s">
        <v>298</v>
      </c>
      <c r="J246" s="99" t="s">
        <v>38</v>
      </c>
      <c r="K246" s="99" t="s">
        <v>990</v>
      </c>
    </row>
    <row r="247" spans="1:11" ht="13.5" x14ac:dyDescent="0.25">
      <c r="A247" s="99" t="s">
        <v>2300</v>
      </c>
      <c r="B247" s="100">
        <v>16359</v>
      </c>
      <c r="C247" s="99" t="s">
        <v>2301</v>
      </c>
      <c r="D247" s="99"/>
      <c r="E247" s="99" t="s">
        <v>1747</v>
      </c>
      <c r="F247" s="99" t="s">
        <v>172</v>
      </c>
      <c r="G247" s="99" t="s">
        <v>1748</v>
      </c>
      <c r="H247" s="99">
        <v>7</v>
      </c>
      <c r="I247" s="99" t="s">
        <v>298</v>
      </c>
      <c r="J247" s="99" t="s">
        <v>38</v>
      </c>
      <c r="K247" s="99" t="s">
        <v>2302</v>
      </c>
    </row>
    <row r="248" spans="1:11" ht="13.5" x14ac:dyDescent="0.25">
      <c r="A248" s="99" t="s">
        <v>2304</v>
      </c>
      <c r="B248" s="100">
        <v>21000</v>
      </c>
      <c r="C248" s="99" t="s">
        <v>2305</v>
      </c>
      <c r="D248" s="99"/>
      <c r="E248" s="99" t="s">
        <v>158</v>
      </c>
      <c r="F248" s="99" t="s">
        <v>149</v>
      </c>
      <c r="G248" s="99" t="s">
        <v>271</v>
      </c>
      <c r="H248" s="99">
        <v>7</v>
      </c>
      <c r="I248" s="99" t="s">
        <v>298</v>
      </c>
      <c r="J248" s="99" t="s">
        <v>38</v>
      </c>
      <c r="K248" s="99" t="s">
        <v>990</v>
      </c>
    </row>
    <row r="249" spans="1:11" ht="13.5" x14ac:dyDescent="0.25">
      <c r="A249" s="99" t="s">
        <v>2307</v>
      </c>
      <c r="B249" s="100">
        <v>3500</v>
      </c>
      <c r="C249" s="99" t="s">
        <v>1303</v>
      </c>
      <c r="D249" s="99"/>
      <c r="E249" s="99" t="s">
        <v>1304</v>
      </c>
      <c r="F249" s="99" t="s">
        <v>155</v>
      </c>
      <c r="G249" s="99" t="s">
        <v>1305</v>
      </c>
      <c r="H249" s="99">
        <v>7</v>
      </c>
      <c r="I249" s="99" t="s">
        <v>298</v>
      </c>
      <c r="J249" s="99" t="s">
        <v>38</v>
      </c>
      <c r="K249" s="99" t="s">
        <v>990</v>
      </c>
    </row>
    <row r="250" spans="1:11" ht="13.5" x14ac:dyDescent="0.25">
      <c r="A250" s="99" t="s">
        <v>2309</v>
      </c>
      <c r="B250" s="100">
        <v>7683</v>
      </c>
      <c r="C250" s="99" t="s">
        <v>2310</v>
      </c>
      <c r="D250" s="99"/>
      <c r="E250" s="99" t="s">
        <v>2311</v>
      </c>
      <c r="F250" s="99" t="s">
        <v>165</v>
      </c>
      <c r="G250" s="99" t="s">
        <v>2312</v>
      </c>
      <c r="H250" s="99">
        <v>7</v>
      </c>
      <c r="I250" s="99" t="s">
        <v>298</v>
      </c>
      <c r="J250" s="99" t="s">
        <v>38</v>
      </c>
      <c r="K250" s="99" t="s">
        <v>990</v>
      </c>
    </row>
    <row r="251" spans="1:11" ht="13.5" x14ac:dyDescent="0.25">
      <c r="A251" s="99" t="s">
        <v>2314</v>
      </c>
      <c r="B251" s="100">
        <v>3000</v>
      </c>
      <c r="C251" s="99" t="s">
        <v>2315</v>
      </c>
      <c r="D251" s="99"/>
      <c r="E251" s="99" t="s">
        <v>4</v>
      </c>
      <c r="F251" s="99" t="s">
        <v>165</v>
      </c>
      <c r="G251" s="99" t="s">
        <v>2316</v>
      </c>
      <c r="H251" s="99">
        <v>7</v>
      </c>
      <c r="I251" s="99" t="s">
        <v>298</v>
      </c>
      <c r="J251" s="99" t="s">
        <v>38</v>
      </c>
      <c r="K251" s="99" t="s">
        <v>990</v>
      </c>
    </row>
    <row r="252" spans="1:11" ht="13.5" x14ac:dyDescent="0.25">
      <c r="A252" s="99" t="s">
        <v>2318</v>
      </c>
      <c r="B252" s="100">
        <v>6450</v>
      </c>
      <c r="C252" s="99" t="s">
        <v>2319</v>
      </c>
      <c r="D252" s="99" t="s">
        <v>2320</v>
      </c>
      <c r="E252" s="99" t="s">
        <v>2321</v>
      </c>
      <c r="F252" s="99" t="s">
        <v>205</v>
      </c>
      <c r="G252" s="99" t="s">
        <v>2322</v>
      </c>
      <c r="H252" s="99">
        <v>7</v>
      </c>
      <c r="I252" s="99" t="s">
        <v>298</v>
      </c>
      <c r="J252" s="99" t="s">
        <v>38</v>
      </c>
      <c r="K252" s="99" t="s">
        <v>990</v>
      </c>
    </row>
    <row r="253" spans="1:11" ht="13.5" x14ac:dyDescent="0.25">
      <c r="A253" s="99" t="s">
        <v>2324</v>
      </c>
      <c r="B253" s="100">
        <v>14750</v>
      </c>
      <c r="C253" s="99" t="s">
        <v>2325</v>
      </c>
      <c r="D253" s="99"/>
      <c r="E253" s="99" t="s">
        <v>154</v>
      </c>
      <c r="F253" s="99" t="s">
        <v>149</v>
      </c>
      <c r="G253" s="99" t="s">
        <v>2326</v>
      </c>
      <c r="H253" s="99">
        <v>7</v>
      </c>
      <c r="I253" s="99" t="s">
        <v>298</v>
      </c>
      <c r="J253" s="99" t="s">
        <v>38</v>
      </c>
      <c r="K253" s="99" t="s">
        <v>990</v>
      </c>
    </row>
    <row r="254" spans="1:11" ht="13.5" x14ac:dyDescent="0.25">
      <c r="A254" s="99" t="s">
        <v>2328</v>
      </c>
      <c r="B254" s="100">
        <v>2625</v>
      </c>
      <c r="C254" s="99" t="s">
        <v>2329</v>
      </c>
      <c r="D254" s="99"/>
      <c r="E254" s="99" t="s">
        <v>164</v>
      </c>
      <c r="F254" s="99" t="s">
        <v>153</v>
      </c>
      <c r="G254" s="99" t="s">
        <v>2330</v>
      </c>
      <c r="H254" s="99">
        <v>7</v>
      </c>
      <c r="I254" s="99" t="s">
        <v>298</v>
      </c>
      <c r="J254" s="99" t="s">
        <v>38</v>
      </c>
      <c r="K254" s="99" t="s">
        <v>990</v>
      </c>
    </row>
    <row r="255" spans="1:11" ht="13.5" x14ac:dyDescent="0.25">
      <c r="A255" s="99" t="s">
        <v>2332</v>
      </c>
      <c r="B255" s="100">
        <v>2185</v>
      </c>
      <c r="C255" s="99" t="s">
        <v>2333</v>
      </c>
      <c r="D255" s="99" t="s">
        <v>2334</v>
      </c>
      <c r="E255" s="99" t="s">
        <v>2335</v>
      </c>
      <c r="F255" s="99" t="s">
        <v>2336</v>
      </c>
      <c r="G255" s="99" t="s">
        <v>2337</v>
      </c>
      <c r="H255" s="99">
        <v>7</v>
      </c>
      <c r="I255" s="99" t="s">
        <v>298</v>
      </c>
      <c r="J255" s="99" t="s">
        <v>38</v>
      </c>
      <c r="K255" s="99" t="s">
        <v>990</v>
      </c>
    </row>
    <row r="256" spans="1:11" ht="13.5" x14ac:dyDescent="0.25">
      <c r="A256" s="99" t="s">
        <v>2339</v>
      </c>
      <c r="B256" s="100">
        <v>2000</v>
      </c>
      <c r="C256" s="99" t="s">
        <v>2340</v>
      </c>
      <c r="D256" s="99"/>
      <c r="E256" s="99" t="s">
        <v>2341</v>
      </c>
      <c r="F256" s="99" t="s">
        <v>168</v>
      </c>
      <c r="G256" s="99" t="s">
        <v>2342</v>
      </c>
      <c r="H256" s="99">
        <v>7</v>
      </c>
      <c r="I256" s="99" t="s">
        <v>298</v>
      </c>
      <c r="J256" s="99" t="s">
        <v>38</v>
      </c>
      <c r="K256" s="99" t="s">
        <v>990</v>
      </c>
    </row>
    <row r="257" spans="1:11" ht="13.5" x14ac:dyDescent="0.25">
      <c r="A257" s="99" t="s">
        <v>2344</v>
      </c>
      <c r="B257" s="100">
        <v>1405.05</v>
      </c>
      <c r="C257" s="99" t="s">
        <v>2345</v>
      </c>
      <c r="D257" s="99"/>
      <c r="E257" s="99" t="s">
        <v>1463</v>
      </c>
      <c r="F257" s="99" t="s">
        <v>338</v>
      </c>
      <c r="G257" s="99" t="s">
        <v>2346</v>
      </c>
      <c r="H257" s="99">
        <v>7</v>
      </c>
      <c r="I257" s="99" t="s">
        <v>298</v>
      </c>
      <c r="J257" s="99" t="s">
        <v>38</v>
      </c>
      <c r="K257" s="99" t="s">
        <v>990</v>
      </c>
    </row>
    <row r="258" spans="1:11" ht="13.5" x14ac:dyDescent="0.25">
      <c r="A258" s="78" t="s">
        <v>295</v>
      </c>
      <c r="B258" s="100"/>
      <c r="C258" s="99"/>
      <c r="D258" s="99"/>
      <c r="E258" s="99"/>
      <c r="F258" s="99"/>
      <c r="G258" s="99"/>
      <c r="H258" s="99"/>
      <c r="I258" s="99"/>
      <c r="J258" s="99"/>
      <c r="K258" s="99"/>
    </row>
    <row r="259" spans="1:11" ht="13.5" x14ac:dyDescent="0.25">
      <c r="A259" s="99" t="s">
        <v>933</v>
      </c>
      <c r="B259" s="100">
        <v>1624.23</v>
      </c>
      <c r="C259" s="99" t="s">
        <v>934</v>
      </c>
      <c r="D259" s="99"/>
      <c r="E259" s="99" t="s">
        <v>150</v>
      </c>
      <c r="F259" s="99" t="s">
        <v>149</v>
      </c>
      <c r="G259" s="99" t="s">
        <v>319</v>
      </c>
      <c r="H259" s="99">
        <v>8</v>
      </c>
      <c r="I259" s="99" t="s">
        <v>298</v>
      </c>
      <c r="J259" s="99" t="s">
        <v>70</v>
      </c>
      <c r="K259" s="99" t="s">
        <v>1589</v>
      </c>
    </row>
    <row r="260" spans="1:11" ht="13.5" x14ac:dyDescent="0.25">
      <c r="A260" s="99" t="s">
        <v>1587</v>
      </c>
      <c r="B260" s="100">
        <v>2607</v>
      </c>
      <c r="C260" s="99" t="s">
        <v>1588</v>
      </c>
      <c r="D260" s="99"/>
      <c r="E260" s="99" t="s">
        <v>164</v>
      </c>
      <c r="F260" s="99" t="s">
        <v>153</v>
      </c>
      <c r="G260" s="99" t="s">
        <v>246</v>
      </c>
      <c r="H260" s="99">
        <v>8</v>
      </c>
      <c r="I260" s="99" t="s">
        <v>298</v>
      </c>
      <c r="J260" s="99" t="s">
        <v>70</v>
      </c>
      <c r="K260" s="99" t="s">
        <v>1589</v>
      </c>
    </row>
    <row r="261" spans="1:11" ht="13.5" x14ac:dyDescent="0.25">
      <c r="A261" s="99" t="s">
        <v>534</v>
      </c>
      <c r="B261" s="100">
        <v>857734.17</v>
      </c>
      <c r="C261" s="99" t="s">
        <v>72</v>
      </c>
      <c r="D261" s="99" t="s">
        <v>288</v>
      </c>
      <c r="E261" s="99" t="s">
        <v>73</v>
      </c>
      <c r="F261" s="99" t="s">
        <v>159</v>
      </c>
      <c r="G261" s="99" t="s">
        <v>289</v>
      </c>
      <c r="H261" s="99">
        <v>8</v>
      </c>
      <c r="I261" s="99" t="s">
        <v>298</v>
      </c>
      <c r="J261" s="99" t="s">
        <v>70</v>
      </c>
      <c r="K261" s="99" t="s">
        <v>1591</v>
      </c>
    </row>
    <row r="262" spans="1:11" ht="13.5" x14ac:dyDescent="0.25">
      <c r="A262" s="99" t="s">
        <v>1593</v>
      </c>
      <c r="B262" s="100">
        <v>12285</v>
      </c>
      <c r="C262" s="99" t="s">
        <v>1594</v>
      </c>
      <c r="D262" s="99"/>
      <c r="E262" s="99" t="s">
        <v>1595</v>
      </c>
      <c r="F262" s="99" t="s">
        <v>172</v>
      </c>
      <c r="G262" s="99" t="s">
        <v>1596</v>
      </c>
      <c r="H262" s="99">
        <v>8</v>
      </c>
      <c r="I262" s="99" t="s">
        <v>298</v>
      </c>
      <c r="J262" s="99" t="s">
        <v>70</v>
      </c>
      <c r="K262" s="99" t="s">
        <v>1597</v>
      </c>
    </row>
    <row r="263" spans="1:11" ht="13.5" x14ac:dyDescent="0.25">
      <c r="A263" s="99" t="s">
        <v>767</v>
      </c>
      <c r="B263" s="100">
        <v>4110.84</v>
      </c>
      <c r="C263" s="99" t="s">
        <v>768</v>
      </c>
      <c r="D263" s="99"/>
      <c r="E263" s="99" t="s">
        <v>186</v>
      </c>
      <c r="F263" s="99" t="s">
        <v>149</v>
      </c>
      <c r="G263" s="99" t="s">
        <v>241</v>
      </c>
      <c r="H263" s="99">
        <v>8</v>
      </c>
      <c r="I263" s="99" t="s">
        <v>298</v>
      </c>
      <c r="J263" s="99" t="s">
        <v>70</v>
      </c>
      <c r="K263" s="99" t="s">
        <v>1025</v>
      </c>
    </row>
    <row r="264" spans="1:11" ht="13.5" x14ac:dyDescent="0.25">
      <c r="A264" s="99" t="s">
        <v>1600</v>
      </c>
      <c r="B264" s="100">
        <v>1880</v>
      </c>
      <c r="C264" s="99" t="s">
        <v>1027</v>
      </c>
      <c r="D264" s="99"/>
      <c r="E264" s="99" t="s">
        <v>171</v>
      </c>
      <c r="F264" s="99" t="s">
        <v>166</v>
      </c>
      <c r="G264" s="99" t="s">
        <v>1028</v>
      </c>
      <c r="H264" s="99">
        <v>8</v>
      </c>
      <c r="I264" s="99" t="s">
        <v>298</v>
      </c>
      <c r="J264" s="99" t="s">
        <v>70</v>
      </c>
      <c r="K264" s="99" t="s">
        <v>77</v>
      </c>
    </row>
    <row r="265" spans="1:11" ht="13.5" x14ac:dyDescent="0.25">
      <c r="A265" s="99" t="s">
        <v>730</v>
      </c>
      <c r="B265" s="100">
        <v>5073.92</v>
      </c>
      <c r="C265" s="99" t="s">
        <v>615</v>
      </c>
      <c r="D265" s="99"/>
      <c r="E265" s="99" t="s">
        <v>195</v>
      </c>
      <c r="F265" s="99" t="s">
        <v>149</v>
      </c>
      <c r="G265" s="99" t="s">
        <v>233</v>
      </c>
      <c r="H265" s="99">
        <v>8</v>
      </c>
      <c r="I265" s="99" t="s">
        <v>298</v>
      </c>
      <c r="J265" s="99" t="s">
        <v>70</v>
      </c>
      <c r="K265" s="99" t="s">
        <v>596</v>
      </c>
    </row>
    <row r="266" spans="1:11" ht="13.5" x14ac:dyDescent="0.25">
      <c r="A266" s="99" t="s">
        <v>541</v>
      </c>
      <c r="B266" s="100">
        <v>49270.68</v>
      </c>
      <c r="C266" s="99" t="s">
        <v>542</v>
      </c>
      <c r="D266" s="99" t="s">
        <v>731</v>
      </c>
      <c r="E266" s="99" t="s">
        <v>543</v>
      </c>
      <c r="F266" s="99" t="s">
        <v>149</v>
      </c>
      <c r="G266" s="99" t="s">
        <v>544</v>
      </c>
      <c r="H266" s="99">
        <v>8</v>
      </c>
      <c r="I266" s="99" t="s">
        <v>298</v>
      </c>
      <c r="J266" s="99" t="s">
        <v>70</v>
      </c>
      <c r="K266" s="99" t="s">
        <v>539</v>
      </c>
    </row>
    <row r="267" spans="1:11" ht="13.5" x14ac:dyDescent="0.25">
      <c r="A267" s="99" t="s">
        <v>1604</v>
      </c>
      <c r="B267" s="100">
        <v>2500</v>
      </c>
      <c r="C267" s="99" t="s">
        <v>1605</v>
      </c>
      <c r="D267" s="99" t="s">
        <v>1606</v>
      </c>
      <c r="E267" s="99" t="s">
        <v>158</v>
      </c>
      <c r="F267" s="99" t="s">
        <v>149</v>
      </c>
      <c r="G267" s="99" t="s">
        <v>1460</v>
      </c>
      <c r="H267" s="99">
        <v>8</v>
      </c>
      <c r="I267" s="99" t="s">
        <v>298</v>
      </c>
      <c r="J267" s="99" t="s">
        <v>70</v>
      </c>
      <c r="K267" s="99" t="s">
        <v>318</v>
      </c>
    </row>
    <row r="268" spans="1:11" ht="13.5" x14ac:dyDescent="0.25">
      <c r="A268" s="99" t="s">
        <v>1608</v>
      </c>
      <c r="B268" s="100">
        <v>1395</v>
      </c>
      <c r="C268" s="99" t="s">
        <v>1609</v>
      </c>
      <c r="D268" s="99"/>
      <c r="E268" s="99" t="s">
        <v>1610</v>
      </c>
      <c r="F268" s="99" t="s">
        <v>175</v>
      </c>
      <c r="G268" s="99" t="s">
        <v>1611</v>
      </c>
      <c r="H268" s="99">
        <v>8</v>
      </c>
      <c r="I268" s="99" t="s">
        <v>298</v>
      </c>
      <c r="J268" s="99" t="s">
        <v>70</v>
      </c>
      <c r="K268" s="99" t="s">
        <v>1612</v>
      </c>
    </row>
    <row r="269" spans="1:11" ht="13.5" x14ac:dyDescent="0.25">
      <c r="A269" s="99" t="s">
        <v>1614</v>
      </c>
      <c r="B269" s="100">
        <v>4424.97</v>
      </c>
      <c r="C269" s="99" t="s">
        <v>1615</v>
      </c>
      <c r="D269" s="99"/>
      <c r="E269" s="99" t="s">
        <v>190</v>
      </c>
      <c r="F269" s="99" t="s">
        <v>155</v>
      </c>
      <c r="G269" s="99" t="s">
        <v>1616</v>
      </c>
      <c r="H269" s="99">
        <v>8</v>
      </c>
      <c r="I269" s="99" t="s">
        <v>298</v>
      </c>
      <c r="J269" s="99" t="s">
        <v>70</v>
      </c>
      <c r="K269" s="99" t="s">
        <v>1034</v>
      </c>
    </row>
    <row r="270" spans="1:11" ht="13.5" x14ac:dyDescent="0.25">
      <c r="A270" s="99" t="s">
        <v>1029</v>
      </c>
      <c r="B270" s="100">
        <v>2089</v>
      </c>
      <c r="C270" s="99" t="s">
        <v>1030</v>
      </c>
      <c r="D270" s="99"/>
      <c r="E270" s="99" t="s">
        <v>1031</v>
      </c>
      <c r="F270" s="99" t="s">
        <v>177</v>
      </c>
      <c r="G270" s="99" t="s">
        <v>1032</v>
      </c>
      <c r="H270" s="99">
        <v>8</v>
      </c>
      <c r="I270" s="99" t="s">
        <v>298</v>
      </c>
      <c r="J270" s="99" t="s">
        <v>70</v>
      </c>
      <c r="K270" s="99" t="s">
        <v>1033</v>
      </c>
    </row>
    <row r="271" spans="1:11" ht="13.5" x14ac:dyDescent="0.25">
      <c r="A271" s="99" t="s">
        <v>1619</v>
      </c>
      <c r="B271" s="100">
        <v>1190</v>
      </c>
      <c r="C271" s="99" t="s">
        <v>1620</v>
      </c>
      <c r="D271" s="99"/>
      <c r="E271" s="99" t="s">
        <v>1621</v>
      </c>
      <c r="F271" s="99" t="s">
        <v>177</v>
      </c>
      <c r="G271" s="99" t="s">
        <v>1622</v>
      </c>
      <c r="H271" s="99">
        <v>8</v>
      </c>
      <c r="I271" s="99" t="s">
        <v>298</v>
      </c>
      <c r="J271" s="99" t="s">
        <v>70</v>
      </c>
      <c r="K271" s="99" t="s">
        <v>1612</v>
      </c>
    </row>
    <row r="272" spans="1:11" ht="13.5" x14ac:dyDescent="0.25">
      <c r="A272" s="99" t="s">
        <v>1018</v>
      </c>
      <c r="B272" s="100">
        <v>6833</v>
      </c>
      <c r="C272" s="99" t="s">
        <v>1019</v>
      </c>
      <c r="D272" s="99" t="s">
        <v>1020</v>
      </c>
      <c r="E272" s="99" t="s">
        <v>1021</v>
      </c>
      <c r="F272" s="99" t="s">
        <v>187</v>
      </c>
      <c r="G272" s="99" t="s">
        <v>1022</v>
      </c>
      <c r="H272" s="99">
        <v>8</v>
      </c>
      <c r="I272" s="99" t="s">
        <v>298</v>
      </c>
      <c r="J272" s="99" t="s">
        <v>70</v>
      </c>
      <c r="K272" s="99" t="s">
        <v>320</v>
      </c>
    </row>
    <row r="273" spans="1:11" ht="13.5" x14ac:dyDescent="0.25">
      <c r="A273" s="99" t="s">
        <v>1625</v>
      </c>
      <c r="B273" s="100">
        <v>1740</v>
      </c>
      <c r="C273" s="99" t="s">
        <v>1626</v>
      </c>
      <c r="D273" s="99" t="s">
        <v>672</v>
      </c>
      <c r="E273" s="99" t="s">
        <v>171</v>
      </c>
      <c r="F273" s="99" t="s">
        <v>166</v>
      </c>
      <c r="G273" s="99" t="s">
        <v>1627</v>
      </c>
      <c r="H273" s="99">
        <v>8</v>
      </c>
      <c r="I273" s="99" t="s">
        <v>298</v>
      </c>
      <c r="J273" s="99" t="s">
        <v>70</v>
      </c>
      <c r="K273" s="99" t="s">
        <v>1612</v>
      </c>
    </row>
    <row r="274" spans="1:11" ht="13.5" x14ac:dyDescent="0.25">
      <c r="A274" s="99" t="s">
        <v>452</v>
      </c>
      <c r="B274" s="100">
        <v>23025.3</v>
      </c>
      <c r="C274" s="99" t="s">
        <v>732</v>
      </c>
      <c r="D274" s="99"/>
      <c r="E274" s="99" t="s">
        <v>733</v>
      </c>
      <c r="F274" s="99" t="s">
        <v>350</v>
      </c>
      <c r="G274" s="99" t="s">
        <v>734</v>
      </c>
      <c r="H274" s="99">
        <v>8</v>
      </c>
      <c r="I274" s="99" t="s">
        <v>298</v>
      </c>
      <c r="J274" s="99" t="s">
        <v>70</v>
      </c>
      <c r="K274" s="99" t="s">
        <v>71</v>
      </c>
    </row>
    <row r="275" spans="1:11" ht="13.5" x14ac:dyDescent="0.25">
      <c r="A275" s="99" t="s">
        <v>735</v>
      </c>
      <c r="B275" s="100">
        <v>4905.57</v>
      </c>
      <c r="C275" s="99" t="s">
        <v>736</v>
      </c>
      <c r="D275" s="99"/>
      <c r="E275" s="99" t="s">
        <v>737</v>
      </c>
      <c r="F275" s="99" t="s">
        <v>149</v>
      </c>
      <c r="G275" s="99" t="s">
        <v>738</v>
      </c>
      <c r="H275" s="99">
        <v>8</v>
      </c>
      <c r="I275" s="99" t="s">
        <v>298</v>
      </c>
      <c r="J275" s="99" t="s">
        <v>70</v>
      </c>
      <c r="K275" s="99" t="s">
        <v>1026</v>
      </c>
    </row>
    <row r="276" spans="1:11" ht="13.5" x14ac:dyDescent="0.25">
      <c r="A276" s="99" t="s">
        <v>545</v>
      </c>
      <c r="B276" s="100">
        <v>4144.8</v>
      </c>
      <c r="C276" s="99" t="s">
        <v>78</v>
      </c>
      <c r="D276" s="99"/>
      <c r="E276" s="99" t="s">
        <v>79</v>
      </c>
      <c r="F276" s="99" t="s">
        <v>149</v>
      </c>
      <c r="G276" s="99" t="s">
        <v>292</v>
      </c>
      <c r="H276" s="99">
        <v>8</v>
      </c>
      <c r="I276" s="99" t="s">
        <v>298</v>
      </c>
      <c r="J276" s="99" t="s">
        <v>70</v>
      </c>
      <c r="K276" s="99" t="s">
        <v>656</v>
      </c>
    </row>
    <row r="277" spans="1:11" ht="13.5" x14ac:dyDescent="0.25">
      <c r="A277" s="99" t="s">
        <v>1013</v>
      </c>
      <c r="B277" s="100">
        <v>5500</v>
      </c>
      <c r="C277" s="99" t="s">
        <v>1014</v>
      </c>
      <c r="D277" s="99" t="s">
        <v>636</v>
      </c>
      <c r="E277" s="99" t="s">
        <v>1015</v>
      </c>
      <c r="F277" s="99" t="s">
        <v>159</v>
      </c>
      <c r="G277" s="99" t="s">
        <v>1016</v>
      </c>
      <c r="H277" s="99">
        <v>8</v>
      </c>
      <c r="I277" s="99" t="s">
        <v>298</v>
      </c>
      <c r="J277" s="99" t="s">
        <v>70</v>
      </c>
      <c r="K277" s="99" t="s">
        <v>318</v>
      </c>
    </row>
    <row r="278" spans="1:11" ht="13.5" x14ac:dyDescent="0.25">
      <c r="A278" s="99" t="s">
        <v>1634</v>
      </c>
      <c r="B278" s="100">
        <v>1100</v>
      </c>
      <c r="C278" s="99" t="s">
        <v>1628</v>
      </c>
      <c r="D278" s="99"/>
      <c r="E278" s="99" t="s">
        <v>382</v>
      </c>
      <c r="F278" s="99" t="s">
        <v>149</v>
      </c>
      <c r="G278" s="99" t="s">
        <v>383</v>
      </c>
      <c r="H278" s="99">
        <v>8</v>
      </c>
      <c r="I278" s="99" t="s">
        <v>298</v>
      </c>
      <c r="J278" s="99" t="s">
        <v>70</v>
      </c>
      <c r="K278" s="99" t="s">
        <v>1635</v>
      </c>
    </row>
    <row r="279" spans="1:11" ht="13.5" x14ac:dyDescent="0.25">
      <c r="A279" s="99" t="s">
        <v>1017</v>
      </c>
      <c r="B279" s="100">
        <v>9500</v>
      </c>
      <c r="C279" s="99" t="s">
        <v>739</v>
      </c>
      <c r="D279" s="99"/>
      <c r="E279" s="99" t="s">
        <v>158</v>
      </c>
      <c r="F279" s="99" t="s">
        <v>149</v>
      </c>
      <c r="G279" s="99" t="s">
        <v>300</v>
      </c>
      <c r="H279" s="99">
        <v>8</v>
      </c>
      <c r="I279" s="99" t="s">
        <v>298</v>
      </c>
      <c r="J279" s="99" t="s">
        <v>70</v>
      </c>
      <c r="K279" s="99" t="s">
        <v>318</v>
      </c>
    </row>
    <row r="280" spans="1:11" ht="13.5" x14ac:dyDescent="0.25">
      <c r="A280" s="99" t="s">
        <v>629</v>
      </c>
      <c r="B280" s="100">
        <v>314761.78999999998</v>
      </c>
      <c r="C280" s="99" t="s">
        <v>630</v>
      </c>
      <c r="D280" s="99"/>
      <c r="E280" s="99" t="s">
        <v>158</v>
      </c>
      <c r="F280" s="99" t="s">
        <v>149</v>
      </c>
      <c r="G280" s="99" t="s">
        <v>631</v>
      </c>
      <c r="H280" s="99">
        <v>8</v>
      </c>
      <c r="I280" s="99" t="s">
        <v>298</v>
      </c>
      <c r="J280" s="99" t="s">
        <v>70</v>
      </c>
      <c r="K280" s="99" t="s">
        <v>1023</v>
      </c>
    </row>
    <row r="281" spans="1:11" ht="13.5" x14ac:dyDescent="0.25">
      <c r="A281" s="99" t="s">
        <v>2348</v>
      </c>
      <c r="B281" s="100">
        <v>2200</v>
      </c>
      <c r="C281" s="99" t="s">
        <v>2349</v>
      </c>
      <c r="D281" s="99"/>
      <c r="E281" s="99" t="s">
        <v>2350</v>
      </c>
      <c r="F281" s="99" t="s">
        <v>177</v>
      </c>
      <c r="G281" s="99" t="s">
        <v>2351</v>
      </c>
      <c r="H281" s="99">
        <v>8</v>
      </c>
      <c r="I281" s="99" t="s">
        <v>298</v>
      </c>
      <c r="J281" s="99" t="s">
        <v>70</v>
      </c>
      <c r="K281" s="99" t="s">
        <v>318</v>
      </c>
    </row>
    <row r="282" spans="1:11" ht="13.5" x14ac:dyDescent="0.25">
      <c r="A282" s="99" t="s">
        <v>2353</v>
      </c>
      <c r="B282" s="100">
        <v>1681.68</v>
      </c>
      <c r="C282" s="99" t="s">
        <v>2354</v>
      </c>
      <c r="D282" s="99"/>
      <c r="E282" s="99" t="s">
        <v>2355</v>
      </c>
      <c r="F282" s="99" t="s">
        <v>156</v>
      </c>
      <c r="G282" s="99" t="s">
        <v>2356</v>
      </c>
      <c r="H282" s="99">
        <v>8</v>
      </c>
      <c r="I282" s="99" t="s">
        <v>298</v>
      </c>
      <c r="J282" s="99" t="s">
        <v>70</v>
      </c>
      <c r="K282" s="99" t="s">
        <v>2357</v>
      </c>
    </row>
    <row r="283" spans="1:11" ht="13.5" x14ac:dyDescent="0.25">
      <c r="A283" s="99" t="s">
        <v>2359</v>
      </c>
      <c r="B283" s="100">
        <v>2366.9499999999998</v>
      </c>
      <c r="C283" s="99" t="s">
        <v>2360</v>
      </c>
      <c r="D283" s="99"/>
      <c r="E283" s="99" t="s">
        <v>2361</v>
      </c>
      <c r="F283" s="99" t="s">
        <v>350</v>
      </c>
      <c r="G283" s="99" t="s">
        <v>2362</v>
      </c>
      <c r="H283" s="99">
        <v>8</v>
      </c>
      <c r="I283" s="99" t="s">
        <v>298</v>
      </c>
      <c r="J283" s="99" t="s">
        <v>70</v>
      </c>
      <c r="K283" s="99" t="s">
        <v>318</v>
      </c>
    </row>
    <row r="284" spans="1:11" ht="13.5" x14ac:dyDescent="0.25">
      <c r="A284" s="99" t="s">
        <v>2364</v>
      </c>
      <c r="B284" s="100">
        <v>7385.46</v>
      </c>
      <c r="C284" s="99" t="s">
        <v>2365</v>
      </c>
      <c r="D284" s="99"/>
      <c r="E284" s="99" t="s">
        <v>2366</v>
      </c>
      <c r="F284" s="99" t="s">
        <v>177</v>
      </c>
      <c r="G284" s="99" t="s">
        <v>2367</v>
      </c>
      <c r="H284" s="99">
        <v>8</v>
      </c>
      <c r="I284" s="99" t="s">
        <v>298</v>
      </c>
      <c r="J284" s="99" t="s">
        <v>70</v>
      </c>
      <c r="K284" s="99" t="s">
        <v>2368</v>
      </c>
    </row>
    <row r="285" spans="1:11" ht="13.5" x14ac:dyDescent="0.25">
      <c r="A285" s="99" t="s">
        <v>2370</v>
      </c>
      <c r="B285" s="100">
        <v>2550</v>
      </c>
      <c r="C285" s="99" t="s">
        <v>2371</v>
      </c>
      <c r="D285" s="99"/>
      <c r="E285" s="99" t="s">
        <v>597</v>
      </c>
      <c r="F285" s="99" t="s">
        <v>148</v>
      </c>
      <c r="G285" s="99" t="s">
        <v>2372</v>
      </c>
      <c r="H285" s="99">
        <v>8</v>
      </c>
      <c r="I285" s="99" t="s">
        <v>298</v>
      </c>
      <c r="J285" s="99" t="s">
        <v>70</v>
      </c>
      <c r="K285" s="99" t="s">
        <v>2373</v>
      </c>
    </row>
    <row r="286" spans="1:11" ht="13.5" x14ac:dyDescent="0.25">
      <c r="A286" s="99" t="s">
        <v>2375</v>
      </c>
      <c r="B286" s="100">
        <v>4495</v>
      </c>
      <c r="C286" s="99" t="s">
        <v>2376</v>
      </c>
      <c r="D286" s="99"/>
      <c r="E286" s="99" t="s">
        <v>1463</v>
      </c>
      <c r="F286" s="99" t="s">
        <v>338</v>
      </c>
      <c r="G286" s="99" t="s">
        <v>2377</v>
      </c>
      <c r="H286" s="99">
        <v>8</v>
      </c>
      <c r="I286" s="99" t="s">
        <v>298</v>
      </c>
      <c r="J286" s="99" t="s">
        <v>70</v>
      </c>
      <c r="K286" s="99" t="s">
        <v>2378</v>
      </c>
    </row>
    <row r="287" spans="1:11" ht="13.5" x14ac:dyDescent="0.25">
      <c r="A287" s="99" t="s">
        <v>2380</v>
      </c>
      <c r="B287" s="100">
        <v>2220</v>
      </c>
      <c r="C287" s="99" t="s">
        <v>2381</v>
      </c>
      <c r="D287" s="99" t="s">
        <v>2382</v>
      </c>
      <c r="E287" s="99" t="s">
        <v>2383</v>
      </c>
      <c r="F287" s="99" t="s">
        <v>170</v>
      </c>
      <c r="G287" s="99" t="s">
        <v>2384</v>
      </c>
      <c r="H287" s="99">
        <v>8</v>
      </c>
      <c r="I287" s="99" t="s">
        <v>298</v>
      </c>
      <c r="J287" s="99" t="s">
        <v>70</v>
      </c>
      <c r="K287" s="99" t="s">
        <v>2385</v>
      </c>
    </row>
    <row r="288" spans="1:11" ht="13.5" x14ac:dyDescent="0.25">
      <c r="A288" s="99" t="s">
        <v>2387</v>
      </c>
      <c r="B288" s="100">
        <v>5644.29</v>
      </c>
      <c r="C288" s="99" t="s">
        <v>400</v>
      </c>
      <c r="D288" s="99"/>
      <c r="E288" s="99" t="s">
        <v>996</v>
      </c>
      <c r="F288" s="99" t="s">
        <v>174</v>
      </c>
      <c r="G288" s="99" t="s">
        <v>401</v>
      </c>
      <c r="H288" s="99">
        <v>8</v>
      </c>
      <c r="I288" s="99" t="s">
        <v>298</v>
      </c>
      <c r="J288" s="99" t="s">
        <v>70</v>
      </c>
      <c r="K288" s="99" t="s">
        <v>2388</v>
      </c>
    </row>
    <row r="289" spans="1:11" ht="13.5" x14ac:dyDescent="0.25">
      <c r="A289" s="99" t="s">
        <v>2390</v>
      </c>
      <c r="B289" s="100">
        <v>4401.25</v>
      </c>
      <c r="C289" s="99" t="s">
        <v>2391</v>
      </c>
      <c r="D289" s="99"/>
      <c r="E289" s="99" t="s">
        <v>2392</v>
      </c>
      <c r="F289" s="99" t="s">
        <v>146</v>
      </c>
      <c r="G289" s="99" t="s">
        <v>2393</v>
      </c>
      <c r="H289" s="99">
        <v>8</v>
      </c>
      <c r="I289" s="99" t="s">
        <v>298</v>
      </c>
      <c r="J289" s="99" t="s">
        <v>70</v>
      </c>
      <c r="K289" s="99" t="s">
        <v>2394</v>
      </c>
    </row>
    <row r="290" spans="1:11" ht="13.5" x14ac:dyDescent="0.25">
      <c r="A290" s="99" t="s">
        <v>2396</v>
      </c>
      <c r="B290" s="100">
        <v>107084.14</v>
      </c>
      <c r="C290" s="99" t="s">
        <v>2397</v>
      </c>
      <c r="D290" s="99"/>
      <c r="E290" s="99" t="s">
        <v>2398</v>
      </c>
      <c r="F290" s="99" t="s">
        <v>148</v>
      </c>
      <c r="G290" s="99" t="s">
        <v>2399</v>
      </c>
      <c r="H290" s="99">
        <v>8</v>
      </c>
      <c r="I290" s="99" t="s">
        <v>298</v>
      </c>
      <c r="J290" s="99" t="s">
        <v>70</v>
      </c>
      <c r="K290" s="99" t="s">
        <v>2400</v>
      </c>
    </row>
    <row r="291" spans="1:11" ht="13.5" x14ac:dyDescent="0.25">
      <c r="A291" s="78" t="s">
        <v>296</v>
      </c>
      <c r="B291" s="82"/>
    </row>
    <row r="294" spans="1:11" x14ac:dyDescent="0.2">
      <c r="B294" s="107">
        <f>SUM(B2:B290)+SUM('Goods - FY17'!B2:B137)</f>
        <v>29123710.130000006</v>
      </c>
    </row>
    <row r="296" spans="1:11" x14ac:dyDescent="0.2">
      <c r="B296" s="108"/>
      <c r="C296" s="84"/>
    </row>
    <row r="297" spans="1:11" x14ac:dyDescent="0.2">
      <c r="B297" s="83"/>
    </row>
    <row r="298" spans="1:11" x14ac:dyDescent="0.2">
      <c r="B298" s="109"/>
    </row>
  </sheetData>
  <autoFilter ref="A1:K291" xr:uid="{00000000-0009-0000-0000-000020000000}"/>
  <printOptions horizontalCentered="1"/>
  <pageMargins left="0" right="0" top="1" bottom="0.6" header="0.3" footer="0.3"/>
  <pageSetup scale="68" fitToHeight="0" orientation="portrait" r:id="rId1"/>
  <headerFooter>
    <oddHeader>&amp;C&amp;"Arial,Bold"LINCOLN UNIVERSITY
CONTRACTUAL AGREEMENT FOR FISCAL YEAR 2016/17
SERVICE CONTRACT</oddHeader>
    <oddFooter>&amp;L&amp;P of &amp;N&amp;R&amp;Z&amp;F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  <pageSetUpPr fitToPage="1"/>
  </sheetPr>
  <dimension ref="A1:K132"/>
  <sheetViews>
    <sheetView workbookViewId="0">
      <selection activeCell="A146" sqref="A146"/>
    </sheetView>
  </sheetViews>
  <sheetFormatPr defaultRowHeight="12.75" x14ac:dyDescent="0.2"/>
  <cols>
    <col min="1" max="1" width="45.7109375" bestFit="1" customWidth="1"/>
    <col min="2" max="2" width="15.140625" customWidth="1"/>
    <col min="3" max="3" width="28.85546875" bestFit="1" customWidth="1"/>
    <col min="4" max="4" width="18.42578125" customWidth="1"/>
    <col min="5" max="5" width="16.140625" bestFit="1" customWidth="1"/>
    <col min="6" max="6" width="7" bestFit="1" customWidth="1"/>
    <col min="7" max="7" width="10.42578125" customWidth="1"/>
    <col min="8" max="9" width="6.42578125" customWidth="1"/>
    <col min="10" max="10" width="12.85546875" customWidth="1"/>
    <col min="11" max="11" width="36.5703125" bestFit="1" customWidth="1"/>
  </cols>
  <sheetData>
    <row r="1" spans="1:11" x14ac:dyDescent="0.2">
      <c r="A1" s="77" t="s">
        <v>209</v>
      </c>
      <c r="B1" s="77" t="s">
        <v>208</v>
      </c>
      <c r="C1" s="77" t="s">
        <v>210</v>
      </c>
      <c r="D1" s="77" t="s">
        <v>211</v>
      </c>
      <c r="E1" s="77" t="s">
        <v>212</v>
      </c>
      <c r="F1" s="77" t="s">
        <v>213</v>
      </c>
      <c r="G1" s="77" t="s">
        <v>214</v>
      </c>
      <c r="H1" s="77" t="s">
        <v>1117</v>
      </c>
      <c r="I1" s="77" t="s">
        <v>548</v>
      </c>
      <c r="J1" s="77" t="s">
        <v>549</v>
      </c>
      <c r="K1" s="77" t="s">
        <v>411</v>
      </c>
    </row>
    <row r="2" spans="1:11" ht="13.5" x14ac:dyDescent="0.25">
      <c r="A2" s="99" t="s">
        <v>535</v>
      </c>
      <c r="B2" s="100">
        <v>18714.010000000002</v>
      </c>
      <c r="C2" s="99" t="s">
        <v>74</v>
      </c>
      <c r="D2" s="99"/>
      <c r="E2" s="99" t="s">
        <v>192</v>
      </c>
      <c r="F2" s="99" t="s">
        <v>149</v>
      </c>
      <c r="G2" s="99" t="s">
        <v>290</v>
      </c>
      <c r="H2" s="99">
        <v>5</v>
      </c>
      <c r="I2" s="99" t="s">
        <v>298</v>
      </c>
      <c r="J2" s="99" t="s">
        <v>299</v>
      </c>
      <c r="K2" s="99" t="s">
        <v>1293</v>
      </c>
    </row>
    <row r="3" spans="1:11" ht="13.5" x14ac:dyDescent="0.25">
      <c r="A3" s="99" t="s">
        <v>1935</v>
      </c>
      <c r="B3" s="100">
        <v>1450</v>
      </c>
      <c r="C3" s="99" t="s">
        <v>1936</v>
      </c>
      <c r="D3" s="99"/>
      <c r="E3" s="99" t="s">
        <v>878</v>
      </c>
      <c r="F3" s="99" t="s">
        <v>149</v>
      </c>
      <c r="G3" s="99" t="s">
        <v>879</v>
      </c>
      <c r="H3" s="99">
        <v>5</v>
      </c>
      <c r="I3" s="99" t="s">
        <v>298</v>
      </c>
      <c r="J3" s="99" t="s">
        <v>299</v>
      </c>
      <c r="K3" s="99" t="s">
        <v>571</v>
      </c>
    </row>
    <row r="4" spans="1:11" ht="13.5" x14ac:dyDescent="0.25">
      <c r="A4" s="99" t="s">
        <v>459</v>
      </c>
      <c r="B4" s="100">
        <v>2797.75</v>
      </c>
      <c r="C4" s="99" t="s">
        <v>846</v>
      </c>
      <c r="D4" s="99" t="s">
        <v>635</v>
      </c>
      <c r="E4" s="99" t="s">
        <v>4</v>
      </c>
      <c r="F4" s="99" t="s">
        <v>165</v>
      </c>
      <c r="G4" s="99" t="s">
        <v>847</v>
      </c>
      <c r="H4" s="99">
        <v>5</v>
      </c>
      <c r="I4" s="99" t="s">
        <v>298</v>
      </c>
      <c r="J4" s="99" t="s">
        <v>299</v>
      </c>
      <c r="K4" s="99" t="s">
        <v>460</v>
      </c>
    </row>
    <row r="5" spans="1:11" ht="13.5" x14ac:dyDescent="0.25">
      <c r="A5" s="99" t="s">
        <v>1967</v>
      </c>
      <c r="B5" s="100">
        <v>1028</v>
      </c>
      <c r="C5" s="99" t="s">
        <v>1968</v>
      </c>
      <c r="D5" s="99"/>
      <c r="E5" s="99" t="s">
        <v>1969</v>
      </c>
      <c r="F5" s="99" t="s">
        <v>174</v>
      </c>
      <c r="G5" s="99" t="s">
        <v>1970</v>
      </c>
      <c r="H5" s="99">
        <v>5</v>
      </c>
      <c r="I5" s="99" t="s">
        <v>298</v>
      </c>
      <c r="J5" s="99" t="s">
        <v>299</v>
      </c>
      <c r="K5" s="99" t="s">
        <v>571</v>
      </c>
    </row>
    <row r="6" spans="1:11" ht="13.5" x14ac:dyDescent="0.25">
      <c r="A6" s="99" t="s">
        <v>1972</v>
      </c>
      <c r="B6" s="100">
        <v>2767.7999999999997</v>
      </c>
      <c r="C6" s="99" t="s">
        <v>1973</v>
      </c>
      <c r="D6" s="99"/>
      <c r="E6" s="99" t="s">
        <v>655</v>
      </c>
      <c r="F6" s="99" t="s">
        <v>177</v>
      </c>
      <c r="G6" s="99" t="s">
        <v>1974</v>
      </c>
      <c r="H6" s="99">
        <v>5</v>
      </c>
      <c r="I6" s="99" t="s">
        <v>298</v>
      </c>
      <c r="J6" s="99" t="s">
        <v>299</v>
      </c>
      <c r="K6" s="99" t="s">
        <v>1975</v>
      </c>
    </row>
    <row r="7" spans="1:11" ht="13.5" x14ac:dyDescent="0.25">
      <c r="A7" s="99" t="s">
        <v>2656</v>
      </c>
      <c r="B7" s="100">
        <v>62825</v>
      </c>
      <c r="C7" s="99" t="s">
        <v>2657</v>
      </c>
      <c r="D7" s="99"/>
      <c r="E7" s="99" t="s">
        <v>2658</v>
      </c>
      <c r="F7" s="99" t="s">
        <v>165</v>
      </c>
      <c r="G7" s="99" t="s">
        <v>2659</v>
      </c>
      <c r="H7" s="99">
        <v>5</v>
      </c>
      <c r="I7" s="99" t="s">
        <v>298</v>
      </c>
      <c r="J7" s="99" t="s">
        <v>299</v>
      </c>
      <c r="K7" s="99" t="s">
        <v>571</v>
      </c>
    </row>
    <row r="8" spans="1:11" ht="13.5" x14ac:dyDescent="0.25">
      <c r="A8" s="42" t="s">
        <v>293</v>
      </c>
      <c r="B8" s="107">
        <f>SUM(B2:B7)</f>
        <v>89582.56</v>
      </c>
      <c r="C8" s="99"/>
      <c r="D8" s="99"/>
      <c r="E8" s="99"/>
      <c r="F8" s="99"/>
      <c r="G8" s="99"/>
      <c r="H8" s="99"/>
      <c r="I8" s="99"/>
      <c r="J8" s="99"/>
      <c r="K8" s="99"/>
    </row>
    <row r="9" spans="1:11" ht="13.5" x14ac:dyDescent="0.25">
      <c r="A9" s="99" t="s">
        <v>1321</v>
      </c>
      <c r="B9" s="100">
        <v>411538.22000000009</v>
      </c>
      <c r="C9" s="99" t="s">
        <v>536</v>
      </c>
      <c r="D9" s="99" t="s">
        <v>537</v>
      </c>
      <c r="E9" s="99" t="s">
        <v>152</v>
      </c>
      <c r="F9" s="99" t="s">
        <v>177</v>
      </c>
      <c r="G9" s="99" t="s">
        <v>2660</v>
      </c>
      <c r="H9" s="99">
        <v>6</v>
      </c>
      <c r="I9" s="99" t="s">
        <v>298</v>
      </c>
      <c r="J9" s="99" t="s">
        <v>5</v>
      </c>
      <c r="K9" s="99" t="s">
        <v>71</v>
      </c>
    </row>
    <row r="10" spans="1:11" ht="13.5" x14ac:dyDescent="0.25">
      <c r="A10" s="99" t="s">
        <v>2661</v>
      </c>
      <c r="B10" s="100">
        <v>61093.83</v>
      </c>
      <c r="C10" s="99" t="s">
        <v>2612</v>
      </c>
      <c r="D10" s="99"/>
      <c r="E10" s="99" t="s">
        <v>1365</v>
      </c>
      <c r="F10" s="99" t="s">
        <v>149</v>
      </c>
      <c r="G10" s="99" t="s">
        <v>2613</v>
      </c>
      <c r="H10" s="99">
        <v>6</v>
      </c>
      <c r="I10" s="99" t="s">
        <v>298</v>
      </c>
      <c r="J10" s="99" t="s">
        <v>5</v>
      </c>
      <c r="K10" s="99" t="s">
        <v>2662</v>
      </c>
    </row>
    <row r="11" spans="1:11" ht="13.5" x14ac:dyDescent="0.25">
      <c r="A11" s="99" t="s">
        <v>2663</v>
      </c>
      <c r="B11" s="100">
        <v>51900</v>
      </c>
      <c r="C11" s="99" t="s">
        <v>2664</v>
      </c>
      <c r="D11" s="99"/>
      <c r="E11" s="99" t="s">
        <v>202</v>
      </c>
      <c r="F11" s="99" t="s">
        <v>149</v>
      </c>
      <c r="G11" s="99" t="s">
        <v>2665</v>
      </c>
      <c r="H11" s="99">
        <v>6</v>
      </c>
      <c r="I11" s="99" t="s">
        <v>298</v>
      </c>
      <c r="J11" s="99" t="s">
        <v>5</v>
      </c>
      <c r="K11" s="99" t="s">
        <v>200</v>
      </c>
    </row>
    <row r="12" spans="1:11" ht="13.5" x14ac:dyDescent="0.25">
      <c r="A12" s="99" t="s">
        <v>2017</v>
      </c>
      <c r="B12" s="100">
        <v>8217.5</v>
      </c>
      <c r="C12" s="99" t="s">
        <v>2018</v>
      </c>
      <c r="D12" s="99"/>
      <c r="E12" s="99" t="s">
        <v>2019</v>
      </c>
      <c r="F12" s="99" t="s">
        <v>177</v>
      </c>
      <c r="G12" s="99" t="s">
        <v>2020</v>
      </c>
      <c r="H12" s="99">
        <v>6</v>
      </c>
      <c r="I12" s="99" t="s">
        <v>298</v>
      </c>
      <c r="J12" s="99" t="s">
        <v>5</v>
      </c>
      <c r="K12" s="99" t="s">
        <v>577</v>
      </c>
    </row>
    <row r="13" spans="1:11" ht="13.5" x14ac:dyDescent="0.25">
      <c r="A13" s="99" t="s">
        <v>2666</v>
      </c>
      <c r="B13" s="100">
        <v>132732.25</v>
      </c>
      <c r="C13" s="99" t="s">
        <v>2667</v>
      </c>
      <c r="D13" s="99"/>
      <c r="E13" s="99" t="s">
        <v>203</v>
      </c>
      <c r="F13" s="99" t="s">
        <v>153</v>
      </c>
      <c r="G13" s="99" t="s">
        <v>260</v>
      </c>
      <c r="H13" s="99">
        <v>6</v>
      </c>
      <c r="I13" s="99" t="s">
        <v>298</v>
      </c>
      <c r="J13" s="99" t="s">
        <v>5</v>
      </c>
      <c r="K13" s="99" t="s">
        <v>200</v>
      </c>
    </row>
    <row r="14" spans="1:11" ht="13.5" x14ac:dyDescent="0.25">
      <c r="A14" s="99" t="s">
        <v>467</v>
      </c>
      <c r="B14" s="100">
        <v>58000</v>
      </c>
      <c r="C14" s="99" t="s">
        <v>6</v>
      </c>
      <c r="D14" s="99" t="s">
        <v>639</v>
      </c>
      <c r="E14" s="99" t="s">
        <v>7</v>
      </c>
      <c r="F14" s="99" t="s">
        <v>149</v>
      </c>
      <c r="G14" s="99" t="s">
        <v>238</v>
      </c>
      <c r="H14" s="99">
        <v>6</v>
      </c>
      <c r="I14" s="99" t="s">
        <v>298</v>
      </c>
      <c r="J14" s="99" t="s">
        <v>5</v>
      </c>
      <c r="K14" s="99" t="s">
        <v>200</v>
      </c>
    </row>
    <row r="15" spans="1:11" ht="13.5" x14ac:dyDescent="0.25">
      <c r="A15" s="99" t="s">
        <v>2668</v>
      </c>
      <c r="B15" s="100">
        <v>200</v>
      </c>
      <c r="C15" s="99" t="s">
        <v>641</v>
      </c>
      <c r="D15" s="99"/>
      <c r="E15" s="99" t="s">
        <v>642</v>
      </c>
      <c r="F15" s="99" t="s">
        <v>149</v>
      </c>
      <c r="G15" s="99" t="s">
        <v>643</v>
      </c>
      <c r="H15" s="99">
        <v>6</v>
      </c>
      <c r="I15" s="99" t="s">
        <v>298</v>
      </c>
      <c r="J15" s="99" t="s">
        <v>5</v>
      </c>
      <c r="K15" s="99" t="s">
        <v>892</v>
      </c>
    </row>
    <row r="16" spans="1:11" ht="13.5" x14ac:dyDescent="0.25">
      <c r="A16" s="99" t="s">
        <v>1326</v>
      </c>
      <c r="B16" s="100">
        <v>119068.38</v>
      </c>
      <c r="C16" s="99" t="s">
        <v>578</v>
      </c>
      <c r="D16" s="99"/>
      <c r="E16" s="99" t="s">
        <v>53</v>
      </c>
      <c r="F16" s="99" t="s">
        <v>173</v>
      </c>
      <c r="G16" s="99" t="s">
        <v>579</v>
      </c>
      <c r="H16" s="99">
        <v>6</v>
      </c>
      <c r="I16" s="99" t="s">
        <v>298</v>
      </c>
      <c r="J16" s="99" t="s">
        <v>5</v>
      </c>
      <c r="K16" s="99" t="s">
        <v>20</v>
      </c>
    </row>
    <row r="17" spans="1:11" ht="13.5" x14ac:dyDescent="0.25">
      <c r="A17" s="99" t="s">
        <v>2669</v>
      </c>
      <c r="B17" s="100">
        <v>6443061.4400000013</v>
      </c>
      <c r="C17" s="99" t="s">
        <v>2670</v>
      </c>
      <c r="D17" s="99" t="s">
        <v>2671</v>
      </c>
      <c r="E17" s="99" t="s">
        <v>158</v>
      </c>
      <c r="F17" s="99" t="s">
        <v>149</v>
      </c>
      <c r="G17" s="99" t="s">
        <v>1414</v>
      </c>
      <c r="H17" s="99">
        <v>6</v>
      </c>
      <c r="I17" s="99" t="s">
        <v>298</v>
      </c>
      <c r="J17" s="99" t="s">
        <v>5</v>
      </c>
      <c r="K17" s="99" t="s">
        <v>1415</v>
      </c>
    </row>
    <row r="18" spans="1:11" ht="13.5" x14ac:dyDescent="0.25">
      <c r="A18" s="99" t="s">
        <v>2672</v>
      </c>
      <c r="B18" s="100">
        <v>61191.75</v>
      </c>
      <c r="C18" s="99" t="s">
        <v>2673</v>
      </c>
      <c r="D18" s="99"/>
      <c r="E18" s="99" t="s">
        <v>244</v>
      </c>
      <c r="F18" s="99" t="s">
        <v>177</v>
      </c>
      <c r="G18" s="99" t="s">
        <v>2674</v>
      </c>
      <c r="H18" s="99">
        <v>6</v>
      </c>
      <c r="I18" s="99" t="s">
        <v>298</v>
      </c>
      <c r="J18" s="99" t="s">
        <v>5</v>
      </c>
      <c r="K18" s="99" t="s">
        <v>200</v>
      </c>
    </row>
    <row r="19" spans="1:11" ht="13.5" x14ac:dyDescent="0.25">
      <c r="A19" s="99" t="s">
        <v>2675</v>
      </c>
      <c r="B19" s="100">
        <v>162675.5</v>
      </c>
      <c r="C19" s="99" t="s">
        <v>2676</v>
      </c>
      <c r="D19" s="99" t="s">
        <v>2677</v>
      </c>
      <c r="E19" s="99" t="s">
        <v>152</v>
      </c>
      <c r="F19" s="99" t="s">
        <v>153</v>
      </c>
      <c r="G19" s="99" t="s">
        <v>2678</v>
      </c>
      <c r="H19" s="99">
        <v>6</v>
      </c>
      <c r="I19" s="99" t="s">
        <v>298</v>
      </c>
      <c r="J19" s="99" t="s">
        <v>5</v>
      </c>
      <c r="K19" s="99" t="s">
        <v>200</v>
      </c>
    </row>
    <row r="20" spans="1:11" ht="13.5" x14ac:dyDescent="0.25">
      <c r="A20" s="99" t="s">
        <v>904</v>
      </c>
      <c r="B20" s="100">
        <v>190234.1400000001</v>
      </c>
      <c r="C20" s="99" t="s">
        <v>23</v>
      </c>
      <c r="D20" s="99" t="s">
        <v>468</v>
      </c>
      <c r="E20" s="99" t="s">
        <v>469</v>
      </c>
      <c r="F20" s="99" t="s">
        <v>76</v>
      </c>
      <c r="G20" s="99" t="s">
        <v>2679</v>
      </c>
      <c r="H20" s="99">
        <v>6</v>
      </c>
      <c r="I20" s="99" t="s">
        <v>298</v>
      </c>
      <c r="J20" s="99" t="s">
        <v>5</v>
      </c>
      <c r="K20" s="99" t="s">
        <v>22</v>
      </c>
    </row>
    <row r="21" spans="1:11" ht="13.5" x14ac:dyDescent="0.25">
      <c r="A21" s="99" t="s">
        <v>471</v>
      </c>
      <c r="B21" s="100">
        <v>65838.89</v>
      </c>
      <c r="C21" s="99" t="s">
        <v>472</v>
      </c>
      <c r="D21" s="99"/>
      <c r="E21" s="99" t="s">
        <v>186</v>
      </c>
      <c r="F21" s="99" t="s">
        <v>149</v>
      </c>
      <c r="G21" s="99" t="s">
        <v>243</v>
      </c>
      <c r="H21" s="99">
        <v>6</v>
      </c>
      <c r="I21" s="99" t="s">
        <v>298</v>
      </c>
      <c r="J21" s="99" t="s">
        <v>5</v>
      </c>
      <c r="K21" s="99" t="s">
        <v>14</v>
      </c>
    </row>
    <row r="22" spans="1:11" ht="13.5" x14ac:dyDescent="0.25">
      <c r="A22" s="99" t="s">
        <v>473</v>
      </c>
      <c r="B22" s="100">
        <v>57829.880000000005</v>
      </c>
      <c r="C22" s="99" t="s">
        <v>15</v>
      </c>
      <c r="D22" s="99" t="s">
        <v>474</v>
      </c>
      <c r="E22" s="99" t="s">
        <v>167</v>
      </c>
      <c r="F22" s="99" t="s">
        <v>168</v>
      </c>
      <c r="G22" s="99" t="s">
        <v>216</v>
      </c>
      <c r="H22" s="99">
        <v>6</v>
      </c>
      <c r="I22" s="99" t="s">
        <v>298</v>
      </c>
      <c r="J22" s="99" t="s">
        <v>5</v>
      </c>
      <c r="K22" s="99" t="s">
        <v>9</v>
      </c>
    </row>
    <row r="23" spans="1:11" ht="13.5" x14ac:dyDescent="0.25">
      <c r="A23" s="99" t="s">
        <v>893</v>
      </c>
      <c r="B23" s="100">
        <v>35871.269999999997</v>
      </c>
      <c r="C23" s="99" t="s">
        <v>894</v>
      </c>
      <c r="D23" s="99" t="s">
        <v>895</v>
      </c>
      <c r="E23" s="99" t="s">
        <v>451</v>
      </c>
      <c r="F23" s="99" t="s">
        <v>177</v>
      </c>
      <c r="G23" s="99" t="s">
        <v>896</v>
      </c>
      <c r="H23" s="99">
        <v>6</v>
      </c>
      <c r="I23" s="99" t="s">
        <v>298</v>
      </c>
      <c r="J23" s="99" t="s">
        <v>5</v>
      </c>
      <c r="K23" s="99" t="s">
        <v>897</v>
      </c>
    </row>
    <row r="24" spans="1:11" ht="13.5" x14ac:dyDescent="0.25">
      <c r="A24" s="99" t="s">
        <v>2680</v>
      </c>
      <c r="B24" s="100">
        <v>70140</v>
      </c>
      <c r="C24" s="99" t="s">
        <v>2681</v>
      </c>
      <c r="D24" s="99" t="s">
        <v>2682</v>
      </c>
      <c r="E24" s="99" t="s">
        <v>239</v>
      </c>
      <c r="F24" s="99" t="s">
        <v>149</v>
      </c>
      <c r="G24" s="99" t="s">
        <v>240</v>
      </c>
      <c r="H24" s="99">
        <v>6</v>
      </c>
      <c r="I24" s="99" t="s">
        <v>298</v>
      </c>
      <c r="J24" s="99" t="s">
        <v>5</v>
      </c>
      <c r="K24" s="99" t="s">
        <v>2069</v>
      </c>
    </row>
    <row r="25" spans="1:11" ht="13.5" x14ac:dyDescent="0.25">
      <c r="A25" s="99" t="s">
        <v>2683</v>
      </c>
      <c r="B25" s="100">
        <v>39486.639999999999</v>
      </c>
      <c r="C25" s="99" t="s">
        <v>2684</v>
      </c>
      <c r="D25" s="99"/>
      <c r="E25" s="99" t="s">
        <v>183</v>
      </c>
      <c r="F25" s="99" t="s">
        <v>149</v>
      </c>
      <c r="G25" s="99" t="s">
        <v>907</v>
      </c>
      <c r="H25" s="99">
        <v>6</v>
      </c>
      <c r="I25" s="99" t="s">
        <v>298</v>
      </c>
      <c r="J25" s="99" t="s">
        <v>5</v>
      </c>
      <c r="K25" s="99" t="s">
        <v>2685</v>
      </c>
    </row>
    <row r="26" spans="1:11" ht="13.5" x14ac:dyDescent="0.25">
      <c r="A26" s="99" t="s">
        <v>475</v>
      </c>
      <c r="B26" s="100">
        <v>29128.920000000002</v>
      </c>
      <c r="C26" s="99" t="s">
        <v>236</v>
      </c>
      <c r="D26" s="99"/>
      <c r="E26" s="99" t="s">
        <v>186</v>
      </c>
      <c r="F26" s="99" t="s">
        <v>149</v>
      </c>
      <c r="G26" s="99" t="s">
        <v>241</v>
      </c>
      <c r="H26" s="99">
        <v>6</v>
      </c>
      <c r="I26" s="99" t="s">
        <v>298</v>
      </c>
      <c r="J26" s="99" t="s">
        <v>5</v>
      </c>
      <c r="K26" s="99" t="s">
        <v>200</v>
      </c>
    </row>
    <row r="27" spans="1:11" ht="13.5" x14ac:dyDescent="0.25">
      <c r="A27" s="99" t="s">
        <v>477</v>
      </c>
      <c r="B27" s="100">
        <v>2465</v>
      </c>
      <c r="C27" s="99" t="s">
        <v>653</v>
      </c>
      <c r="D27" s="99" t="s">
        <v>635</v>
      </c>
      <c r="E27" s="99" t="s">
        <v>193</v>
      </c>
      <c r="F27" s="99" t="s">
        <v>149</v>
      </c>
      <c r="G27" s="99" t="s">
        <v>232</v>
      </c>
      <c r="H27" s="99">
        <v>6</v>
      </c>
      <c r="I27" s="99" t="s">
        <v>298</v>
      </c>
      <c r="J27" s="99" t="s">
        <v>5</v>
      </c>
      <c r="K27" s="99" t="s">
        <v>200</v>
      </c>
    </row>
    <row r="28" spans="1:11" ht="13.5" x14ac:dyDescent="0.25">
      <c r="A28" s="99" t="s">
        <v>2686</v>
      </c>
      <c r="B28" s="100">
        <v>69740</v>
      </c>
      <c r="C28" s="99" t="s">
        <v>2687</v>
      </c>
      <c r="D28" s="99"/>
      <c r="E28" s="99" t="s">
        <v>152</v>
      </c>
      <c r="F28" s="99" t="s">
        <v>153</v>
      </c>
      <c r="G28" s="99" t="s">
        <v>634</v>
      </c>
      <c r="H28" s="99">
        <v>6</v>
      </c>
      <c r="I28" s="99" t="s">
        <v>298</v>
      </c>
      <c r="J28" s="99" t="s">
        <v>5</v>
      </c>
      <c r="K28" s="99" t="s">
        <v>200</v>
      </c>
    </row>
    <row r="29" spans="1:11" ht="13.5" x14ac:dyDescent="0.25">
      <c r="A29" s="99" t="s">
        <v>2688</v>
      </c>
      <c r="B29" s="100">
        <v>167211.25</v>
      </c>
      <c r="C29" s="99" t="s">
        <v>2689</v>
      </c>
      <c r="D29" s="99"/>
      <c r="E29" s="99" t="s">
        <v>152</v>
      </c>
      <c r="F29" s="99" t="s">
        <v>153</v>
      </c>
      <c r="G29" s="99" t="s">
        <v>249</v>
      </c>
      <c r="H29" s="99">
        <v>6</v>
      </c>
      <c r="I29" s="99" t="s">
        <v>298</v>
      </c>
      <c r="J29" s="99" t="s">
        <v>5</v>
      </c>
      <c r="K29" s="99" t="s">
        <v>200</v>
      </c>
    </row>
    <row r="30" spans="1:11" ht="13.5" x14ac:dyDescent="0.25">
      <c r="A30" s="99" t="s">
        <v>852</v>
      </c>
      <c r="B30" s="100">
        <v>10570.619999999997</v>
      </c>
      <c r="C30" s="99" t="s">
        <v>853</v>
      </c>
      <c r="D30" s="99"/>
      <c r="E30" s="99" t="s">
        <v>194</v>
      </c>
      <c r="F30" s="99" t="s">
        <v>149</v>
      </c>
      <c r="G30" s="99" t="s">
        <v>228</v>
      </c>
      <c r="H30" s="99">
        <v>6</v>
      </c>
      <c r="I30" s="99" t="s">
        <v>298</v>
      </c>
      <c r="J30" s="99" t="s">
        <v>5</v>
      </c>
      <c r="K30" s="99" t="s">
        <v>854</v>
      </c>
    </row>
    <row r="31" spans="1:11" ht="13.5" x14ac:dyDescent="0.25">
      <c r="A31" s="99" t="s">
        <v>2690</v>
      </c>
      <c r="B31" s="100">
        <v>47470.439999999995</v>
      </c>
      <c r="C31" s="99" t="s">
        <v>2691</v>
      </c>
      <c r="D31" s="99"/>
      <c r="E31" s="99" t="s">
        <v>2608</v>
      </c>
      <c r="F31" s="99" t="s">
        <v>149</v>
      </c>
      <c r="G31" s="99" t="s">
        <v>2609</v>
      </c>
      <c r="H31" s="99">
        <v>6</v>
      </c>
      <c r="I31" s="99" t="s">
        <v>298</v>
      </c>
      <c r="J31" s="99" t="s">
        <v>5</v>
      </c>
      <c r="K31" s="99" t="s">
        <v>2692</v>
      </c>
    </row>
    <row r="32" spans="1:11" ht="13.5" x14ac:dyDescent="0.25">
      <c r="A32" s="99" t="s">
        <v>1354</v>
      </c>
      <c r="B32" s="100">
        <v>3205.86</v>
      </c>
      <c r="C32" s="99" t="s">
        <v>1355</v>
      </c>
      <c r="D32" s="99"/>
      <c r="E32" s="99" t="s">
        <v>1356</v>
      </c>
      <c r="F32" s="99" t="s">
        <v>168</v>
      </c>
      <c r="G32" s="99" t="s">
        <v>2693</v>
      </c>
      <c r="H32" s="99">
        <v>6</v>
      </c>
      <c r="I32" s="99" t="s">
        <v>298</v>
      </c>
      <c r="J32" s="99" t="s">
        <v>5</v>
      </c>
      <c r="K32" s="99" t="s">
        <v>200</v>
      </c>
    </row>
    <row r="33" spans="1:11" ht="13.5" x14ac:dyDescent="0.25">
      <c r="A33" s="99" t="s">
        <v>478</v>
      </c>
      <c r="B33" s="100">
        <v>6805.1400000000012</v>
      </c>
      <c r="C33" s="99" t="s">
        <v>479</v>
      </c>
      <c r="D33" s="99"/>
      <c r="E33" s="99" t="s">
        <v>164</v>
      </c>
      <c r="F33" s="99" t="s">
        <v>153</v>
      </c>
      <c r="G33" s="99" t="s">
        <v>258</v>
      </c>
      <c r="H33" s="99">
        <v>6</v>
      </c>
      <c r="I33" s="99" t="s">
        <v>298</v>
      </c>
      <c r="J33" s="99" t="s">
        <v>5</v>
      </c>
      <c r="K33" s="99" t="s">
        <v>19</v>
      </c>
    </row>
    <row r="34" spans="1:11" ht="13.5" x14ac:dyDescent="0.25">
      <c r="A34" s="99" t="s">
        <v>582</v>
      </c>
      <c r="B34" s="100">
        <v>56720.43</v>
      </c>
      <c r="C34" s="99" t="s">
        <v>583</v>
      </c>
      <c r="D34" s="99" t="s">
        <v>654</v>
      </c>
      <c r="E34" s="99" t="s">
        <v>244</v>
      </c>
      <c r="F34" s="99" t="s">
        <v>177</v>
      </c>
      <c r="G34" s="99" t="s">
        <v>245</v>
      </c>
      <c r="H34" s="99">
        <v>6</v>
      </c>
      <c r="I34" s="99" t="s">
        <v>298</v>
      </c>
      <c r="J34" s="99" t="s">
        <v>5</v>
      </c>
      <c r="K34" s="99" t="s">
        <v>877</v>
      </c>
    </row>
    <row r="35" spans="1:11" ht="13.5" x14ac:dyDescent="0.25">
      <c r="A35" s="99" t="s">
        <v>2694</v>
      </c>
      <c r="B35" s="100">
        <v>50582.78</v>
      </c>
      <c r="C35" s="99" t="s">
        <v>2695</v>
      </c>
      <c r="D35" s="99"/>
      <c r="E35" s="99" t="s">
        <v>387</v>
      </c>
      <c r="F35" s="99" t="s">
        <v>149</v>
      </c>
      <c r="G35" s="99" t="s">
        <v>388</v>
      </c>
      <c r="H35" s="99">
        <v>6</v>
      </c>
      <c r="I35" s="99" t="s">
        <v>298</v>
      </c>
      <c r="J35" s="99" t="s">
        <v>5</v>
      </c>
      <c r="K35" s="99" t="s">
        <v>2696</v>
      </c>
    </row>
    <row r="36" spans="1:11" ht="13.5" x14ac:dyDescent="0.25">
      <c r="A36" s="99" t="s">
        <v>2697</v>
      </c>
      <c r="B36" s="100">
        <v>41434.6</v>
      </c>
      <c r="C36" s="99" t="s">
        <v>2698</v>
      </c>
      <c r="D36" s="99"/>
      <c r="E36" s="99" t="s">
        <v>152</v>
      </c>
      <c r="F36" s="99" t="s">
        <v>153</v>
      </c>
      <c r="G36" s="99" t="s">
        <v>249</v>
      </c>
      <c r="H36" s="99">
        <v>6</v>
      </c>
      <c r="I36" s="99" t="s">
        <v>298</v>
      </c>
      <c r="J36" s="99" t="s">
        <v>5</v>
      </c>
      <c r="K36" s="99" t="s">
        <v>200</v>
      </c>
    </row>
    <row r="37" spans="1:11" ht="13.5" x14ac:dyDescent="0.25">
      <c r="A37" s="99" t="s">
        <v>2699</v>
      </c>
      <c r="B37" s="100">
        <v>32700</v>
      </c>
      <c r="C37" s="99" t="s">
        <v>2700</v>
      </c>
      <c r="D37" s="99"/>
      <c r="E37" s="99" t="s">
        <v>152</v>
      </c>
      <c r="F37" s="99" t="s">
        <v>153</v>
      </c>
      <c r="G37" s="99" t="s">
        <v>2678</v>
      </c>
      <c r="H37" s="99">
        <v>6</v>
      </c>
      <c r="I37" s="99" t="s">
        <v>298</v>
      </c>
      <c r="J37" s="99" t="s">
        <v>5</v>
      </c>
      <c r="K37" s="99" t="s">
        <v>200</v>
      </c>
    </row>
    <row r="38" spans="1:11" ht="13.5" x14ac:dyDescent="0.25">
      <c r="A38" s="99" t="s">
        <v>2096</v>
      </c>
      <c r="B38" s="100">
        <v>43880</v>
      </c>
      <c r="C38" s="99" t="s">
        <v>2097</v>
      </c>
      <c r="D38" s="99"/>
      <c r="E38" s="99" t="s">
        <v>203</v>
      </c>
      <c r="F38" s="99" t="s">
        <v>153</v>
      </c>
      <c r="G38" s="99" t="s">
        <v>260</v>
      </c>
      <c r="H38" s="99">
        <v>6</v>
      </c>
      <c r="I38" s="99" t="s">
        <v>298</v>
      </c>
      <c r="J38" s="99" t="s">
        <v>5</v>
      </c>
      <c r="K38" s="99" t="s">
        <v>200</v>
      </c>
    </row>
    <row r="39" spans="1:11" ht="13.5" x14ac:dyDescent="0.25">
      <c r="A39" s="99" t="s">
        <v>2701</v>
      </c>
      <c r="B39" s="100">
        <v>26800</v>
      </c>
      <c r="C39" s="99" t="s">
        <v>2702</v>
      </c>
      <c r="D39" s="99"/>
      <c r="E39" s="99" t="s">
        <v>195</v>
      </c>
      <c r="F39" s="99" t="s">
        <v>149</v>
      </c>
      <c r="G39" s="99" t="s">
        <v>233</v>
      </c>
      <c r="H39" s="99">
        <v>6</v>
      </c>
      <c r="I39" s="99" t="s">
        <v>298</v>
      </c>
      <c r="J39" s="99" t="s">
        <v>5</v>
      </c>
      <c r="K39" s="99" t="s">
        <v>200</v>
      </c>
    </row>
    <row r="40" spans="1:11" ht="13.5" x14ac:dyDescent="0.25">
      <c r="A40" s="99" t="s">
        <v>483</v>
      </c>
      <c r="B40" s="100">
        <v>124.68</v>
      </c>
      <c r="C40" s="99" t="s">
        <v>2703</v>
      </c>
      <c r="D40" s="99" t="s">
        <v>651</v>
      </c>
      <c r="E40" s="99" t="s">
        <v>306</v>
      </c>
      <c r="F40" s="99" t="s">
        <v>21</v>
      </c>
      <c r="G40" s="99" t="s">
        <v>2704</v>
      </c>
      <c r="H40" s="99">
        <v>6</v>
      </c>
      <c r="I40" s="99" t="s">
        <v>298</v>
      </c>
      <c r="J40" s="99" t="s">
        <v>5</v>
      </c>
      <c r="K40" s="99" t="s">
        <v>22</v>
      </c>
    </row>
    <row r="41" spans="1:11" ht="13.5" x14ac:dyDescent="0.25">
      <c r="A41" s="99" t="s">
        <v>856</v>
      </c>
      <c r="B41" s="100">
        <v>11300.39</v>
      </c>
      <c r="C41" s="99" t="s">
        <v>857</v>
      </c>
      <c r="D41" s="99"/>
      <c r="E41" s="99" t="s">
        <v>202</v>
      </c>
      <c r="F41" s="99" t="s">
        <v>149</v>
      </c>
      <c r="G41" s="99" t="s">
        <v>2705</v>
      </c>
      <c r="H41" s="99">
        <v>6</v>
      </c>
      <c r="I41" s="99" t="s">
        <v>298</v>
      </c>
      <c r="J41" s="99" t="s">
        <v>5</v>
      </c>
      <c r="K41" s="99" t="s">
        <v>859</v>
      </c>
    </row>
    <row r="42" spans="1:11" ht="13.5" x14ac:dyDescent="0.25">
      <c r="A42" s="99" t="s">
        <v>484</v>
      </c>
      <c r="B42" s="100">
        <v>900304.17000000016</v>
      </c>
      <c r="C42" s="99" t="s">
        <v>485</v>
      </c>
      <c r="D42" s="99"/>
      <c r="E42" s="99" t="s">
        <v>203</v>
      </c>
      <c r="F42" s="99" t="s">
        <v>153</v>
      </c>
      <c r="G42" s="99" t="s">
        <v>260</v>
      </c>
      <c r="H42" s="99">
        <v>6</v>
      </c>
      <c r="I42" s="99" t="s">
        <v>298</v>
      </c>
      <c r="J42" s="99" t="s">
        <v>5</v>
      </c>
      <c r="K42" s="99" t="s">
        <v>577</v>
      </c>
    </row>
    <row r="43" spans="1:11" ht="13.5" x14ac:dyDescent="0.25">
      <c r="A43" s="99" t="s">
        <v>486</v>
      </c>
      <c r="B43" s="100">
        <v>63353.560000000012</v>
      </c>
      <c r="C43" s="99" t="s">
        <v>487</v>
      </c>
      <c r="D43" s="99" t="s">
        <v>24</v>
      </c>
      <c r="E43" s="99" t="s">
        <v>25</v>
      </c>
      <c r="F43" s="99" t="s">
        <v>149</v>
      </c>
      <c r="G43" s="99" t="s">
        <v>262</v>
      </c>
      <c r="H43" s="99">
        <v>6</v>
      </c>
      <c r="I43" s="99" t="s">
        <v>298</v>
      </c>
      <c r="J43" s="99" t="s">
        <v>5</v>
      </c>
      <c r="K43" s="99" t="s">
        <v>26</v>
      </c>
    </row>
    <row r="44" spans="1:11" ht="13.5" x14ac:dyDescent="0.25">
      <c r="A44" s="99" t="s">
        <v>2706</v>
      </c>
      <c r="B44" s="100">
        <v>31100</v>
      </c>
      <c r="C44" s="99" t="s">
        <v>2707</v>
      </c>
      <c r="D44" s="99"/>
      <c r="E44" s="99" t="s">
        <v>178</v>
      </c>
      <c r="F44" s="99" t="s">
        <v>149</v>
      </c>
      <c r="G44" s="99" t="s">
        <v>222</v>
      </c>
      <c r="H44" s="99">
        <v>6</v>
      </c>
      <c r="I44" s="99" t="s">
        <v>298</v>
      </c>
      <c r="J44" s="99" t="s">
        <v>5</v>
      </c>
      <c r="K44" s="99" t="s">
        <v>200</v>
      </c>
    </row>
    <row r="45" spans="1:11" ht="13.5" x14ac:dyDescent="0.25">
      <c r="A45" s="99" t="s">
        <v>2708</v>
      </c>
      <c r="B45" s="100">
        <v>145997.76000000001</v>
      </c>
      <c r="C45" s="99" t="s">
        <v>2709</v>
      </c>
      <c r="D45" s="99" t="s">
        <v>2710</v>
      </c>
      <c r="E45" s="99" t="s">
        <v>2711</v>
      </c>
      <c r="F45" s="99" t="s">
        <v>2712</v>
      </c>
      <c r="G45" s="99" t="s">
        <v>2713</v>
      </c>
      <c r="H45" s="99">
        <v>6</v>
      </c>
      <c r="I45" s="99" t="s">
        <v>298</v>
      </c>
      <c r="J45" s="99" t="s">
        <v>5</v>
      </c>
      <c r="K45" s="99" t="s">
        <v>2714</v>
      </c>
    </row>
    <row r="46" spans="1:11" ht="13.5" x14ac:dyDescent="0.25">
      <c r="A46" s="99" t="s">
        <v>2123</v>
      </c>
      <c r="B46" s="100">
        <v>987.31</v>
      </c>
      <c r="C46" s="99" t="s">
        <v>2124</v>
      </c>
      <c r="D46" s="99"/>
      <c r="E46" s="99" t="s">
        <v>1365</v>
      </c>
      <c r="F46" s="99" t="s">
        <v>149</v>
      </c>
      <c r="G46" s="99" t="s">
        <v>2125</v>
      </c>
      <c r="H46" s="99">
        <v>6</v>
      </c>
      <c r="I46" s="99" t="s">
        <v>298</v>
      </c>
      <c r="J46" s="99" t="s">
        <v>5</v>
      </c>
      <c r="K46" s="99" t="s">
        <v>2715</v>
      </c>
    </row>
    <row r="47" spans="1:11" ht="13.5" x14ac:dyDescent="0.25">
      <c r="A47" s="99" t="s">
        <v>488</v>
      </c>
      <c r="B47" s="100">
        <v>12045.289999999997</v>
      </c>
      <c r="C47" s="99" t="s">
        <v>302</v>
      </c>
      <c r="D47" s="99"/>
      <c r="E47" s="99" t="s">
        <v>190</v>
      </c>
      <c r="F47" s="99" t="s">
        <v>155</v>
      </c>
      <c r="G47" s="99" t="s">
        <v>2622</v>
      </c>
      <c r="H47" s="99">
        <v>6</v>
      </c>
      <c r="I47" s="99" t="s">
        <v>298</v>
      </c>
      <c r="J47" s="99" t="s">
        <v>5</v>
      </c>
      <c r="K47" s="99" t="s">
        <v>584</v>
      </c>
    </row>
    <row r="48" spans="1:11" ht="13.5" x14ac:dyDescent="0.25">
      <c r="A48" s="99" t="s">
        <v>489</v>
      </c>
      <c r="B48" s="100">
        <v>750</v>
      </c>
      <c r="C48" s="99" t="s">
        <v>889</v>
      </c>
      <c r="D48" s="99"/>
      <c r="E48" s="99" t="s">
        <v>890</v>
      </c>
      <c r="F48" s="99" t="s">
        <v>168</v>
      </c>
      <c r="G48" s="99" t="s">
        <v>891</v>
      </c>
      <c r="H48" s="99">
        <v>6</v>
      </c>
      <c r="I48" s="99" t="s">
        <v>298</v>
      </c>
      <c r="J48" s="99" t="s">
        <v>5</v>
      </c>
      <c r="K48" s="99" t="s">
        <v>585</v>
      </c>
    </row>
    <row r="49" spans="1:11" ht="13.5" x14ac:dyDescent="0.25">
      <c r="A49" s="99" t="s">
        <v>2716</v>
      </c>
      <c r="B49" s="100">
        <v>54824</v>
      </c>
      <c r="C49" s="99" t="s">
        <v>2717</v>
      </c>
      <c r="D49" s="99"/>
      <c r="E49" s="99" t="s">
        <v>2109</v>
      </c>
      <c r="F49" s="99" t="s">
        <v>177</v>
      </c>
      <c r="G49" s="99" t="s">
        <v>2110</v>
      </c>
      <c r="H49" s="99">
        <v>6</v>
      </c>
      <c r="I49" s="99" t="s">
        <v>298</v>
      </c>
      <c r="J49" s="99" t="s">
        <v>5</v>
      </c>
      <c r="K49" s="99" t="s">
        <v>577</v>
      </c>
    </row>
    <row r="50" spans="1:11" ht="13.5" x14ac:dyDescent="0.25">
      <c r="A50" s="99" t="s">
        <v>2718</v>
      </c>
      <c r="B50" s="100">
        <v>310488.40000000002</v>
      </c>
      <c r="C50" s="99" t="s">
        <v>2719</v>
      </c>
      <c r="D50" s="99" t="s">
        <v>2720</v>
      </c>
      <c r="E50" s="99" t="s">
        <v>164</v>
      </c>
      <c r="F50" s="99" t="s">
        <v>153</v>
      </c>
      <c r="G50" s="99" t="s">
        <v>246</v>
      </c>
      <c r="H50" s="99">
        <v>6</v>
      </c>
      <c r="I50" s="99" t="s">
        <v>298</v>
      </c>
      <c r="J50" s="99" t="s">
        <v>5</v>
      </c>
      <c r="K50" s="99" t="s">
        <v>577</v>
      </c>
    </row>
    <row r="51" spans="1:11" ht="13.5" x14ac:dyDescent="0.25">
      <c r="A51" s="99" t="s">
        <v>2721</v>
      </c>
      <c r="B51" s="100">
        <v>132610</v>
      </c>
      <c r="C51" s="99" t="s">
        <v>2719</v>
      </c>
      <c r="D51" s="99"/>
      <c r="E51" s="99" t="s">
        <v>164</v>
      </c>
      <c r="F51" s="99" t="s">
        <v>153</v>
      </c>
      <c r="G51" s="99" t="s">
        <v>246</v>
      </c>
      <c r="H51" s="99">
        <v>6</v>
      </c>
      <c r="I51" s="99" t="s">
        <v>298</v>
      </c>
      <c r="J51" s="99" t="s">
        <v>5</v>
      </c>
      <c r="K51" s="99" t="s">
        <v>577</v>
      </c>
    </row>
    <row r="52" spans="1:11" ht="13.5" x14ac:dyDescent="0.25">
      <c r="A52" s="99" t="s">
        <v>1389</v>
      </c>
      <c r="B52" s="100">
        <v>452010.99000000011</v>
      </c>
      <c r="C52" s="99" t="s">
        <v>492</v>
      </c>
      <c r="D52" s="99"/>
      <c r="E52" s="99" t="s">
        <v>158</v>
      </c>
      <c r="F52" s="99" t="s">
        <v>149</v>
      </c>
      <c r="G52" s="99" t="s">
        <v>263</v>
      </c>
      <c r="H52" s="99">
        <v>6</v>
      </c>
      <c r="I52" s="99" t="s">
        <v>298</v>
      </c>
      <c r="J52" s="99" t="s">
        <v>5</v>
      </c>
      <c r="K52" s="99" t="s">
        <v>27</v>
      </c>
    </row>
    <row r="53" spans="1:11" ht="13.5" x14ac:dyDescent="0.25">
      <c r="A53" s="99" t="s">
        <v>2722</v>
      </c>
      <c r="B53" s="100">
        <v>105707.46000000008</v>
      </c>
      <c r="C53" s="99" t="s">
        <v>2723</v>
      </c>
      <c r="D53" s="99"/>
      <c r="E53" s="99" t="s">
        <v>164</v>
      </c>
      <c r="F53" s="99" t="s">
        <v>153</v>
      </c>
      <c r="G53" s="99" t="s">
        <v>2724</v>
      </c>
      <c r="H53" s="99">
        <v>6</v>
      </c>
      <c r="I53" s="99" t="s">
        <v>298</v>
      </c>
      <c r="J53" s="99" t="s">
        <v>5</v>
      </c>
      <c r="K53" s="99" t="s">
        <v>2725</v>
      </c>
    </row>
    <row r="54" spans="1:11" ht="13.5" x14ac:dyDescent="0.25">
      <c r="A54" s="99" t="s">
        <v>493</v>
      </c>
      <c r="B54" s="100">
        <v>7940.9199999999846</v>
      </c>
      <c r="C54" s="99" t="s">
        <v>30</v>
      </c>
      <c r="D54" s="99"/>
      <c r="E54" s="99" t="s">
        <v>158</v>
      </c>
      <c r="F54" s="99" t="s">
        <v>149</v>
      </c>
      <c r="G54" s="99" t="s">
        <v>264</v>
      </c>
      <c r="H54" s="99">
        <v>6</v>
      </c>
      <c r="I54" s="99" t="s">
        <v>298</v>
      </c>
      <c r="J54" s="99" t="s">
        <v>5</v>
      </c>
      <c r="K54" s="99" t="s">
        <v>31</v>
      </c>
    </row>
    <row r="55" spans="1:11" ht="13.5" x14ac:dyDescent="0.25">
      <c r="A55" s="99" t="s">
        <v>589</v>
      </c>
      <c r="B55" s="100">
        <v>102336</v>
      </c>
      <c r="C55" s="99" t="s">
        <v>590</v>
      </c>
      <c r="D55" s="99" t="s">
        <v>591</v>
      </c>
      <c r="E55" s="99" t="s">
        <v>592</v>
      </c>
      <c r="F55" s="99" t="s">
        <v>149</v>
      </c>
      <c r="G55" s="99" t="s">
        <v>593</v>
      </c>
      <c r="H55" s="99">
        <v>6</v>
      </c>
      <c r="I55" s="99" t="s">
        <v>298</v>
      </c>
      <c r="J55" s="99" t="s">
        <v>5</v>
      </c>
      <c r="K55" s="99" t="s">
        <v>546</v>
      </c>
    </row>
    <row r="56" spans="1:11" ht="13.5" x14ac:dyDescent="0.25">
      <c r="A56" s="99" t="s">
        <v>494</v>
      </c>
      <c r="B56" s="100">
        <v>44280.53</v>
      </c>
      <c r="C56" s="99" t="s">
        <v>659</v>
      </c>
      <c r="D56" s="99"/>
      <c r="E56" s="99" t="s">
        <v>247</v>
      </c>
      <c r="F56" s="99" t="s">
        <v>170</v>
      </c>
      <c r="G56" s="99" t="s">
        <v>2726</v>
      </c>
      <c r="H56" s="99">
        <v>6</v>
      </c>
      <c r="I56" s="99" t="s">
        <v>298</v>
      </c>
      <c r="J56" s="99" t="s">
        <v>5</v>
      </c>
      <c r="K56" s="99" t="s">
        <v>22</v>
      </c>
    </row>
    <row r="57" spans="1:11" ht="13.5" x14ac:dyDescent="0.25">
      <c r="A57" s="99" t="s">
        <v>495</v>
      </c>
      <c r="B57" s="100">
        <v>27355.059999999998</v>
      </c>
      <c r="C57" s="99" t="s">
        <v>33</v>
      </c>
      <c r="D57" s="99"/>
      <c r="E57" s="99" t="s">
        <v>32</v>
      </c>
      <c r="F57" s="99" t="s">
        <v>149</v>
      </c>
      <c r="G57" s="99" t="s">
        <v>265</v>
      </c>
      <c r="H57" s="99">
        <v>6</v>
      </c>
      <c r="I57" s="99" t="s">
        <v>298</v>
      </c>
      <c r="J57" s="99" t="s">
        <v>5</v>
      </c>
      <c r="K57" s="99" t="s">
        <v>22</v>
      </c>
    </row>
    <row r="58" spans="1:11" ht="13.5" x14ac:dyDescent="0.25">
      <c r="A58" s="99" t="s">
        <v>2727</v>
      </c>
      <c r="B58" s="100">
        <v>115258</v>
      </c>
      <c r="C58" s="99" t="s">
        <v>2728</v>
      </c>
      <c r="D58" s="99"/>
      <c r="E58" s="99" t="s">
        <v>164</v>
      </c>
      <c r="F58" s="99" t="s">
        <v>153</v>
      </c>
      <c r="G58" s="99" t="s">
        <v>2729</v>
      </c>
      <c r="H58" s="99">
        <v>6</v>
      </c>
      <c r="I58" s="99" t="s">
        <v>298</v>
      </c>
      <c r="J58" s="99" t="s">
        <v>5</v>
      </c>
      <c r="K58" s="99" t="s">
        <v>200</v>
      </c>
    </row>
    <row r="59" spans="1:11" ht="13.5" x14ac:dyDescent="0.25">
      <c r="A59" s="99" t="s">
        <v>595</v>
      </c>
      <c r="B59" s="100">
        <v>37408.51</v>
      </c>
      <c r="C59" s="99" t="s">
        <v>1401</v>
      </c>
      <c r="D59" s="99"/>
      <c r="E59" s="99" t="s">
        <v>163</v>
      </c>
      <c r="F59" s="99" t="s">
        <v>149</v>
      </c>
      <c r="G59" s="99" t="s">
        <v>219</v>
      </c>
      <c r="H59" s="99">
        <v>6</v>
      </c>
      <c r="I59" s="99" t="s">
        <v>298</v>
      </c>
      <c r="J59" s="99" t="s">
        <v>5</v>
      </c>
      <c r="K59" s="99" t="s">
        <v>36</v>
      </c>
    </row>
    <row r="60" spans="1:11" ht="13.5" x14ac:dyDescent="0.25">
      <c r="A60" s="78" t="s">
        <v>294</v>
      </c>
      <c r="B60" s="107">
        <f>SUM(B9:B59)</f>
        <v>11113977.76</v>
      </c>
      <c r="C60" s="99"/>
      <c r="D60" s="99"/>
      <c r="E60" s="99"/>
      <c r="F60" s="99"/>
      <c r="G60" s="99"/>
      <c r="H60" s="99"/>
      <c r="I60" s="99"/>
      <c r="J60" s="99"/>
      <c r="K60" s="99"/>
    </row>
    <row r="61" spans="1:11" ht="13.5" x14ac:dyDescent="0.25">
      <c r="A61" s="99" t="s">
        <v>1915</v>
      </c>
      <c r="B61" s="100">
        <v>95585.87000000001</v>
      </c>
      <c r="C61" s="99" t="s">
        <v>1916</v>
      </c>
      <c r="D61" s="99"/>
      <c r="E61" s="99" t="s">
        <v>161</v>
      </c>
      <c r="F61" s="99" t="s">
        <v>155</v>
      </c>
      <c r="G61" s="99" t="s">
        <v>215</v>
      </c>
      <c r="H61" s="99">
        <v>7</v>
      </c>
      <c r="I61" s="99" t="s">
        <v>298</v>
      </c>
      <c r="J61" s="99" t="s">
        <v>38</v>
      </c>
      <c r="K61" s="99" t="s">
        <v>1584</v>
      </c>
    </row>
    <row r="62" spans="1:11" ht="13.5" x14ac:dyDescent="0.25">
      <c r="A62" s="99" t="s">
        <v>972</v>
      </c>
      <c r="B62" s="100">
        <v>1277</v>
      </c>
      <c r="C62" s="99" t="s">
        <v>973</v>
      </c>
      <c r="D62" s="99"/>
      <c r="E62" s="99" t="s">
        <v>974</v>
      </c>
      <c r="F62" s="99" t="s">
        <v>726</v>
      </c>
      <c r="G62" s="99" t="s">
        <v>2730</v>
      </c>
      <c r="H62" s="99">
        <v>7</v>
      </c>
      <c r="I62" s="99" t="s">
        <v>298</v>
      </c>
      <c r="J62" s="99" t="s">
        <v>38</v>
      </c>
      <c r="K62" s="99" t="s">
        <v>44</v>
      </c>
    </row>
    <row r="63" spans="1:11" ht="13.5" x14ac:dyDescent="0.25">
      <c r="A63" s="99" t="s">
        <v>2731</v>
      </c>
      <c r="B63" s="100">
        <v>42500</v>
      </c>
      <c r="C63" s="99" t="s">
        <v>2142</v>
      </c>
      <c r="D63" s="99"/>
      <c r="E63" s="99" t="s">
        <v>2143</v>
      </c>
      <c r="F63" s="99" t="s">
        <v>21</v>
      </c>
      <c r="G63" s="99" t="s">
        <v>2144</v>
      </c>
      <c r="H63" s="99">
        <v>7</v>
      </c>
      <c r="I63" s="99" t="s">
        <v>298</v>
      </c>
      <c r="J63" s="99" t="s">
        <v>38</v>
      </c>
      <c r="K63" s="99" t="s">
        <v>990</v>
      </c>
    </row>
    <row r="64" spans="1:11" ht="13.5" x14ac:dyDescent="0.25">
      <c r="A64" s="99" t="s">
        <v>2732</v>
      </c>
      <c r="B64" s="100">
        <v>456.88</v>
      </c>
      <c r="C64" s="99" t="s">
        <v>1424</v>
      </c>
      <c r="D64" s="99"/>
      <c r="E64" s="99" t="s">
        <v>194</v>
      </c>
      <c r="F64" s="99" t="s">
        <v>149</v>
      </c>
      <c r="G64" s="99" t="s">
        <v>228</v>
      </c>
      <c r="H64" s="99">
        <v>7</v>
      </c>
      <c r="I64" s="99" t="s">
        <v>298</v>
      </c>
      <c r="J64" s="99" t="s">
        <v>38</v>
      </c>
      <c r="K64" s="99" t="s">
        <v>596</v>
      </c>
    </row>
    <row r="65" spans="1:11" ht="13.5" x14ac:dyDescent="0.25">
      <c r="A65" s="99" t="s">
        <v>2733</v>
      </c>
      <c r="B65" s="100">
        <v>3968.1100000000006</v>
      </c>
      <c r="C65" s="99" t="s">
        <v>508</v>
      </c>
      <c r="D65" s="99"/>
      <c r="E65" s="99" t="s">
        <v>147</v>
      </c>
      <c r="F65" s="99" t="s">
        <v>148</v>
      </c>
      <c r="G65" s="99" t="s">
        <v>2734</v>
      </c>
      <c r="H65" s="99">
        <v>7</v>
      </c>
      <c r="I65" s="99" t="s">
        <v>298</v>
      </c>
      <c r="J65" s="99" t="s">
        <v>38</v>
      </c>
      <c r="K65" s="99" t="s">
        <v>596</v>
      </c>
    </row>
    <row r="66" spans="1:11" ht="13.5" x14ac:dyDescent="0.25">
      <c r="A66" s="99" t="s">
        <v>2735</v>
      </c>
      <c r="B66" s="100">
        <v>30000</v>
      </c>
      <c r="C66" s="99" t="s">
        <v>2736</v>
      </c>
      <c r="D66" s="99" t="s">
        <v>2737</v>
      </c>
      <c r="E66" s="99" t="s">
        <v>196</v>
      </c>
      <c r="F66" s="99" t="s">
        <v>149</v>
      </c>
      <c r="G66" s="99" t="s">
        <v>234</v>
      </c>
      <c r="H66" s="99">
        <v>7</v>
      </c>
      <c r="I66" s="99" t="s">
        <v>298</v>
      </c>
      <c r="J66" s="99" t="s">
        <v>38</v>
      </c>
      <c r="K66" s="99" t="s">
        <v>2738</v>
      </c>
    </row>
    <row r="67" spans="1:11" ht="13.5" x14ac:dyDescent="0.25">
      <c r="A67" s="99" t="s">
        <v>509</v>
      </c>
      <c r="B67" s="100">
        <v>55</v>
      </c>
      <c r="C67" s="99" t="s">
        <v>273</v>
      </c>
      <c r="D67" s="99" t="s">
        <v>274</v>
      </c>
      <c r="E67" s="99" t="s">
        <v>158</v>
      </c>
      <c r="F67" s="99" t="s">
        <v>149</v>
      </c>
      <c r="G67" s="99" t="s">
        <v>2739</v>
      </c>
      <c r="H67" s="99">
        <v>7</v>
      </c>
      <c r="I67" s="99" t="s">
        <v>298</v>
      </c>
      <c r="J67" s="99" t="s">
        <v>38</v>
      </c>
      <c r="K67" s="99" t="s">
        <v>316</v>
      </c>
    </row>
    <row r="68" spans="1:11" ht="13.5" x14ac:dyDescent="0.25">
      <c r="A68" s="99" t="s">
        <v>601</v>
      </c>
      <c r="B68" s="100">
        <v>8154.95</v>
      </c>
      <c r="C68" s="99" t="s">
        <v>602</v>
      </c>
      <c r="D68" s="99"/>
      <c r="E68" s="99" t="s">
        <v>312</v>
      </c>
      <c r="F68" s="99" t="s">
        <v>252</v>
      </c>
      <c r="G68" s="99" t="s">
        <v>603</v>
      </c>
      <c r="H68" s="99">
        <v>7</v>
      </c>
      <c r="I68" s="99" t="s">
        <v>298</v>
      </c>
      <c r="J68" s="99" t="s">
        <v>38</v>
      </c>
      <c r="K68" s="99" t="s">
        <v>41</v>
      </c>
    </row>
    <row r="69" spans="1:11" ht="13.5" x14ac:dyDescent="0.25">
      <c r="A69" s="99" t="s">
        <v>2740</v>
      </c>
      <c r="B69" s="100">
        <v>38500</v>
      </c>
      <c r="C69" s="99" t="s">
        <v>2741</v>
      </c>
      <c r="D69" s="99"/>
      <c r="E69" s="99" t="s">
        <v>2742</v>
      </c>
      <c r="F69" s="99" t="s">
        <v>149</v>
      </c>
      <c r="G69" s="99" t="s">
        <v>2743</v>
      </c>
      <c r="H69" s="99">
        <v>7</v>
      </c>
      <c r="I69" s="99" t="s">
        <v>298</v>
      </c>
      <c r="J69" s="99" t="s">
        <v>38</v>
      </c>
      <c r="K69" s="99" t="s">
        <v>2744</v>
      </c>
    </row>
    <row r="70" spans="1:11" ht="13.5" x14ac:dyDescent="0.25">
      <c r="A70" s="99" t="s">
        <v>2745</v>
      </c>
      <c r="B70" s="100">
        <v>2800</v>
      </c>
      <c r="C70" s="99" t="s">
        <v>55</v>
      </c>
      <c r="D70" s="99" t="s">
        <v>277</v>
      </c>
      <c r="E70" s="99" t="s">
        <v>56</v>
      </c>
      <c r="F70" s="99" t="s">
        <v>177</v>
      </c>
      <c r="G70" s="99" t="s">
        <v>278</v>
      </c>
      <c r="H70" s="99">
        <v>7</v>
      </c>
      <c r="I70" s="99" t="s">
        <v>298</v>
      </c>
      <c r="J70" s="99" t="s">
        <v>38</v>
      </c>
      <c r="K70" s="99" t="s">
        <v>41</v>
      </c>
    </row>
    <row r="71" spans="1:11" ht="13.5" x14ac:dyDescent="0.25">
      <c r="A71" s="99" t="s">
        <v>2746</v>
      </c>
      <c r="B71" s="100">
        <v>5190</v>
      </c>
      <c r="C71" s="99" t="s">
        <v>976</v>
      </c>
      <c r="D71" s="99" t="s">
        <v>977</v>
      </c>
      <c r="E71" s="99" t="s">
        <v>978</v>
      </c>
      <c r="F71" s="99" t="s">
        <v>173</v>
      </c>
      <c r="G71" s="99" t="s">
        <v>979</v>
      </c>
      <c r="H71" s="99">
        <v>7</v>
      </c>
      <c r="I71" s="99" t="s">
        <v>298</v>
      </c>
      <c r="J71" s="99" t="s">
        <v>38</v>
      </c>
      <c r="K71" s="99" t="s">
        <v>44</v>
      </c>
    </row>
    <row r="72" spans="1:11" ht="13.5" x14ac:dyDescent="0.25">
      <c r="A72" s="99" t="s">
        <v>2747</v>
      </c>
      <c r="B72" s="100">
        <v>91363.560000000012</v>
      </c>
      <c r="C72" s="99" t="s">
        <v>1456</v>
      </c>
      <c r="D72" s="99"/>
      <c r="E72" s="99" t="s">
        <v>154</v>
      </c>
      <c r="F72" s="99" t="s">
        <v>149</v>
      </c>
      <c r="G72" s="99" t="s">
        <v>231</v>
      </c>
      <c r="H72" s="99">
        <v>7</v>
      </c>
      <c r="I72" s="99" t="s">
        <v>298</v>
      </c>
      <c r="J72" s="99" t="s">
        <v>38</v>
      </c>
      <c r="K72" s="99" t="s">
        <v>45</v>
      </c>
    </row>
    <row r="73" spans="1:11" ht="13.5" x14ac:dyDescent="0.25">
      <c r="A73" s="99" t="s">
        <v>955</v>
      </c>
      <c r="B73" s="100">
        <v>48463.919999999991</v>
      </c>
      <c r="C73" s="99" t="s">
        <v>956</v>
      </c>
      <c r="D73" s="99"/>
      <c r="E73" s="99" t="s">
        <v>957</v>
      </c>
      <c r="F73" s="99" t="s">
        <v>175</v>
      </c>
      <c r="G73" s="99" t="s">
        <v>2748</v>
      </c>
      <c r="H73" s="99">
        <v>7</v>
      </c>
      <c r="I73" s="99" t="s">
        <v>298</v>
      </c>
      <c r="J73" s="99" t="s">
        <v>38</v>
      </c>
      <c r="K73" s="99" t="s">
        <v>49</v>
      </c>
    </row>
    <row r="74" spans="1:11" ht="13.5" x14ac:dyDescent="0.25">
      <c r="A74" s="99" t="s">
        <v>2749</v>
      </c>
      <c r="B74" s="100">
        <v>50611.170000000006</v>
      </c>
      <c r="C74" s="99" t="s">
        <v>604</v>
      </c>
      <c r="D74" s="99"/>
      <c r="E74" s="99" t="s">
        <v>605</v>
      </c>
      <c r="F74" s="99" t="s">
        <v>149</v>
      </c>
      <c r="G74" s="99" t="s">
        <v>606</v>
      </c>
      <c r="H74" s="99">
        <v>7</v>
      </c>
      <c r="I74" s="99" t="s">
        <v>298</v>
      </c>
      <c r="J74" s="99" t="s">
        <v>38</v>
      </c>
      <c r="K74" s="99" t="s">
        <v>596</v>
      </c>
    </row>
    <row r="75" spans="1:11" ht="13.5" x14ac:dyDescent="0.25">
      <c r="A75" s="99" t="s">
        <v>2195</v>
      </c>
      <c r="B75" s="100">
        <v>3300</v>
      </c>
      <c r="C75" s="99" t="s">
        <v>2750</v>
      </c>
      <c r="D75" s="99" t="s">
        <v>2751</v>
      </c>
      <c r="E75" s="99" t="s">
        <v>2197</v>
      </c>
      <c r="F75" s="99" t="s">
        <v>159</v>
      </c>
      <c r="G75" s="99" t="s">
        <v>2198</v>
      </c>
      <c r="H75" s="99">
        <v>7</v>
      </c>
      <c r="I75" s="99" t="s">
        <v>298</v>
      </c>
      <c r="J75" s="99" t="s">
        <v>38</v>
      </c>
      <c r="K75" s="99" t="s">
        <v>1749</v>
      </c>
    </row>
    <row r="76" spans="1:11" ht="13.5" x14ac:dyDescent="0.25">
      <c r="A76" s="99" t="s">
        <v>607</v>
      </c>
      <c r="B76" s="100">
        <v>95000.03</v>
      </c>
      <c r="C76" s="99" t="s">
        <v>2752</v>
      </c>
      <c r="D76" s="99" t="s">
        <v>2753</v>
      </c>
      <c r="E76" s="99" t="s">
        <v>609</v>
      </c>
      <c r="F76" s="99" t="s">
        <v>155</v>
      </c>
      <c r="G76" s="99" t="s">
        <v>610</v>
      </c>
      <c r="H76" s="99">
        <v>7</v>
      </c>
      <c r="I76" s="99" t="s">
        <v>298</v>
      </c>
      <c r="J76" s="99" t="s">
        <v>38</v>
      </c>
      <c r="K76" s="99" t="s">
        <v>41</v>
      </c>
    </row>
    <row r="77" spans="1:11" ht="13.5" x14ac:dyDescent="0.25">
      <c r="A77" s="99" t="s">
        <v>2754</v>
      </c>
      <c r="B77" s="100">
        <v>87028.689999999973</v>
      </c>
      <c r="C77" s="99" t="s">
        <v>2755</v>
      </c>
      <c r="D77" s="99" t="s">
        <v>1704</v>
      </c>
      <c r="E77" s="99" t="s">
        <v>169</v>
      </c>
      <c r="F77" s="99" t="s">
        <v>170</v>
      </c>
      <c r="G77" s="99" t="s">
        <v>2756</v>
      </c>
      <c r="H77" s="99">
        <v>7</v>
      </c>
      <c r="I77" s="99" t="s">
        <v>298</v>
      </c>
      <c r="J77" s="99" t="s">
        <v>38</v>
      </c>
      <c r="K77" s="99" t="s">
        <v>39</v>
      </c>
    </row>
    <row r="78" spans="1:11" ht="13.5" x14ac:dyDescent="0.25">
      <c r="A78" s="99" t="s">
        <v>685</v>
      </c>
      <c r="B78" s="100">
        <v>1375.36</v>
      </c>
      <c r="C78" s="99" t="s">
        <v>686</v>
      </c>
      <c r="D78" s="99" t="s">
        <v>635</v>
      </c>
      <c r="E78" s="99" t="s">
        <v>171</v>
      </c>
      <c r="F78" s="99" t="s">
        <v>166</v>
      </c>
      <c r="G78" s="99" t="s">
        <v>687</v>
      </c>
      <c r="H78" s="99">
        <v>7</v>
      </c>
      <c r="I78" s="99" t="s">
        <v>298</v>
      </c>
      <c r="J78" s="99" t="s">
        <v>38</v>
      </c>
      <c r="K78" s="99" t="s">
        <v>44</v>
      </c>
    </row>
    <row r="79" spans="1:11" ht="13.5" x14ac:dyDescent="0.25">
      <c r="A79" s="99" t="s">
        <v>2208</v>
      </c>
      <c r="B79" s="100">
        <v>5770</v>
      </c>
      <c r="C79" s="99" t="s">
        <v>2757</v>
      </c>
      <c r="D79" s="99" t="s">
        <v>651</v>
      </c>
      <c r="E79" s="99" t="s">
        <v>1265</v>
      </c>
      <c r="F79" s="99" t="s">
        <v>149</v>
      </c>
      <c r="G79" s="99" t="s">
        <v>1266</v>
      </c>
      <c r="H79" s="99">
        <v>7</v>
      </c>
      <c r="I79" s="99" t="s">
        <v>298</v>
      </c>
      <c r="J79" s="99" t="s">
        <v>38</v>
      </c>
      <c r="K79" s="99" t="s">
        <v>990</v>
      </c>
    </row>
    <row r="80" spans="1:11" ht="13.5" x14ac:dyDescent="0.25">
      <c r="A80" s="99" t="s">
        <v>616</v>
      </c>
      <c r="B80" s="100">
        <v>1250</v>
      </c>
      <c r="C80" s="99" t="s">
        <v>691</v>
      </c>
      <c r="D80" s="99" t="s">
        <v>692</v>
      </c>
      <c r="E80" s="99" t="s">
        <v>169</v>
      </c>
      <c r="F80" s="99" t="s">
        <v>170</v>
      </c>
      <c r="G80" s="99" t="s">
        <v>619</v>
      </c>
      <c r="H80" s="99">
        <v>7</v>
      </c>
      <c r="I80" s="99" t="s">
        <v>298</v>
      </c>
      <c r="J80" s="99" t="s">
        <v>38</v>
      </c>
      <c r="K80" s="99" t="s">
        <v>596</v>
      </c>
    </row>
    <row r="81" spans="1:11" ht="13.5" x14ac:dyDescent="0.25">
      <c r="A81" s="99" t="s">
        <v>2758</v>
      </c>
      <c r="B81" s="100">
        <v>19099</v>
      </c>
      <c r="C81" s="99" t="s">
        <v>1480</v>
      </c>
      <c r="D81" s="99"/>
      <c r="E81" s="99" t="s">
        <v>599</v>
      </c>
      <c r="F81" s="99" t="s">
        <v>166</v>
      </c>
      <c r="G81" s="99" t="s">
        <v>1481</v>
      </c>
      <c r="H81" s="99">
        <v>7</v>
      </c>
      <c r="I81" s="99" t="s">
        <v>298</v>
      </c>
      <c r="J81" s="99" t="s">
        <v>38</v>
      </c>
      <c r="K81" s="99" t="s">
        <v>1482</v>
      </c>
    </row>
    <row r="82" spans="1:11" ht="13.5" x14ac:dyDescent="0.25">
      <c r="A82" s="99" t="s">
        <v>944</v>
      </c>
      <c r="B82" s="100">
        <v>1165.5</v>
      </c>
      <c r="C82" s="99" t="s">
        <v>945</v>
      </c>
      <c r="D82" s="99"/>
      <c r="E82" s="99" t="s">
        <v>946</v>
      </c>
      <c r="F82" s="99" t="s">
        <v>146</v>
      </c>
      <c r="G82" s="99" t="s">
        <v>2759</v>
      </c>
      <c r="H82" s="99">
        <v>7</v>
      </c>
      <c r="I82" s="99" t="s">
        <v>298</v>
      </c>
      <c r="J82" s="99" t="s">
        <v>38</v>
      </c>
      <c r="K82" s="99" t="s">
        <v>45</v>
      </c>
    </row>
    <row r="83" spans="1:11" ht="13.5" x14ac:dyDescent="0.25">
      <c r="A83" s="99" t="s">
        <v>517</v>
      </c>
      <c r="B83" s="100">
        <v>28225.59</v>
      </c>
      <c r="C83" s="99" t="s">
        <v>926</v>
      </c>
      <c r="D83" s="99" t="s">
        <v>927</v>
      </c>
      <c r="E83" s="99" t="s">
        <v>309</v>
      </c>
      <c r="F83" s="99" t="s">
        <v>157</v>
      </c>
      <c r="G83" s="99" t="s">
        <v>928</v>
      </c>
      <c r="H83" s="99">
        <v>7</v>
      </c>
      <c r="I83" s="99" t="s">
        <v>298</v>
      </c>
      <c r="J83" s="99" t="s">
        <v>38</v>
      </c>
      <c r="K83" s="99" t="s">
        <v>596</v>
      </c>
    </row>
    <row r="84" spans="1:11" ht="13.5" x14ac:dyDescent="0.25">
      <c r="A84" s="99" t="s">
        <v>963</v>
      </c>
      <c r="B84" s="100">
        <v>275</v>
      </c>
      <c r="C84" s="99" t="s">
        <v>964</v>
      </c>
      <c r="D84" s="99" t="s">
        <v>965</v>
      </c>
      <c r="E84" s="99" t="s">
        <v>42</v>
      </c>
      <c r="F84" s="99" t="s">
        <v>43</v>
      </c>
      <c r="G84" s="99" t="s">
        <v>966</v>
      </c>
      <c r="H84" s="99">
        <v>7</v>
      </c>
      <c r="I84" s="99" t="s">
        <v>298</v>
      </c>
      <c r="J84" s="99" t="s">
        <v>38</v>
      </c>
      <c r="K84" s="99" t="s">
        <v>959</v>
      </c>
    </row>
    <row r="85" spans="1:11" ht="13.5" x14ac:dyDescent="0.25">
      <c r="A85" s="99" t="s">
        <v>618</v>
      </c>
      <c r="B85" s="100">
        <v>1201</v>
      </c>
      <c r="C85" s="99" t="s">
        <v>2760</v>
      </c>
      <c r="D85" s="99" t="s">
        <v>2761</v>
      </c>
      <c r="E85" s="99" t="s">
        <v>42</v>
      </c>
      <c r="F85" s="99" t="s">
        <v>43</v>
      </c>
      <c r="G85" s="99" t="s">
        <v>981</v>
      </c>
      <c r="H85" s="99">
        <v>7</v>
      </c>
      <c r="I85" s="99" t="s">
        <v>298</v>
      </c>
      <c r="J85" s="99" t="s">
        <v>38</v>
      </c>
      <c r="K85" s="99" t="s">
        <v>44</v>
      </c>
    </row>
    <row r="86" spans="1:11" ht="13.5" x14ac:dyDescent="0.25">
      <c r="A86" s="99" t="s">
        <v>2248</v>
      </c>
      <c r="B86" s="100">
        <v>625</v>
      </c>
      <c r="C86" s="99" t="s">
        <v>2249</v>
      </c>
      <c r="D86" s="99"/>
      <c r="E86" s="99" t="s">
        <v>2250</v>
      </c>
      <c r="F86" s="99" t="s">
        <v>146</v>
      </c>
      <c r="G86" s="99" t="s">
        <v>2251</v>
      </c>
      <c r="H86" s="99">
        <v>7</v>
      </c>
      <c r="I86" s="99" t="s">
        <v>298</v>
      </c>
      <c r="J86" s="99" t="s">
        <v>38</v>
      </c>
      <c r="K86" s="99" t="s">
        <v>990</v>
      </c>
    </row>
    <row r="87" spans="1:11" ht="13.5" x14ac:dyDescent="0.25">
      <c r="A87" s="99" t="s">
        <v>519</v>
      </c>
      <c r="B87" s="100">
        <v>1470.5</v>
      </c>
      <c r="C87" s="99" t="s">
        <v>520</v>
      </c>
      <c r="D87" s="99"/>
      <c r="E87" s="99" t="s">
        <v>57</v>
      </c>
      <c r="F87" s="99" t="s">
        <v>174</v>
      </c>
      <c r="G87" s="99" t="s">
        <v>281</v>
      </c>
      <c r="H87" s="99">
        <v>7</v>
      </c>
      <c r="I87" s="99" t="s">
        <v>298</v>
      </c>
      <c r="J87" s="99" t="s">
        <v>38</v>
      </c>
      <c r="K87" s="99" t="s">
        <v>51</v>
      </c>
    </row>
    <row r="88" spans="1:11" ht="13.5" x14ac:dyDescent="0.25">
      <c r="A88" s="99" t="s">
        <v>2253</v>
      </c>
      <c r="B88" s="100">
        <v>8000</v>
      </c>
      <c r="C88" s="99" t="s">
        <v>2762</v>
      </c>
      <c r="D88" s="99" t="s">
        <v>2737</v>
      </c>
      <c r="E88" s="99" t="s">
        <v>2255</v>
      </c>
      <c r="F88" s="99" t="s">
        <v>146</v>
      </c>
      <c r="G88" s="99" t="s">
        <v>2256</v>
      </c>
      <c r="H88" s="99">
        <v>7</v>
      </c>
      <c r="I88" s="99" t="s">
        <v>298</v>
      </c>
      <c r="J88" s="99" t="s">
        <v>38</v>
      </c>
      <c r="K88" s="99" t="s">
        <v>990</v>
      </c>
    </row>
    <row r="89" spans="1:11" ht="13.5" x14ac:dyDescent="0.25">
      <c r="A89" s="99" t="s">
        <v>521</v>
      </c>
      <c r="B89" s="100">
        <v>147456.18</v>
      </c>
      <c r="C89" s="99" t="s">
        <v>62</v>
      </c>
      <c r="D89" s="99"/>
      <c r="E89" s="99" t="s">
        <v>178</v>
      </c>
      <c r="F89" s="99" t="s">
        <v>149</v>
      </c>
      <c r="G89" s="99" t="s">
        <v>222</v>
      </c>
      <c r="H89" s="99">
        <v>7</v>
      </c>
      <c r="I89" s="99" t="s">
        <v>298</v>
      </c>
      <c r="J89" s="99" t="s">
        <v>38</v>
      </c>
      <c r="K89" s="99" t="s">
        <v>522</v>
      </c>
    </row>
    <row r="90" spans="1:11" ht="13.5" x14ac:dyDescent="0.25">
      <c r="A90" s="99" t="s">
        <v>526</v>
      </c>
      <c r="B90" s="100">
        <v>183362.68000000011</v>
      </c>
      <c r="C90" s="99" t="s">
        <v>37</v>
      </c>
      <c r="D90" s="99"/>
      <c r="E90" s="99" t="s">
        <v>161</v>
      </c>
      <c r="F90" s="99" t="s">
        <v>155</v>
      </c>
      <c r="G90" s="99" t="s">
        <v>215</v>
      </c>
      <c r="H90" s="99">
        <v>7</v>
      </c>
      <c r="I90" s="99" t="s">
        <v>298</v>
      </c>
      <c r="J90" s="99" t="s">
        <v>38</v>
      </c>
      <c r="K90" s="99" t="s">
        <v>39</v>
      </c>
    </row>
    <row r="91" spans="1:11" ht="13.5" x14ac:dyDescent="0.25">
      <c r="A91" s="99" t="s">
        <v>995</v>
      </c>
      <c r="B91" s="100">
        <v>22999.08</v>
      </c>
      <c r="C91" s="99" t="s">
        <v>701</v>
      </c>
      <c r="D91" s="99"/>
      <c r="E91" s="99" t="s">
        <v>702</v>
      </c>
      <c r="F91" s="99" t="s">
        <v>338</v>
      </c>
      <c r="G91" s="99" t="s">
        <v>703</v>
      </c>
      <c r="H91" s="99">
        <v>7</v>
      </c>
      <c r="I91" s="99" t="s">
        <v>298</v>
      </c>
      <c r="J91" s="99" t="s">
        <v>38</v>
      </c>
      <c r="K91" s="99" t="s">
        <v>67</v>
      </c>
    </row>
    <row r="92" spans="1:11" ht="13.5" x14ac:dyDescent="0.25">
      <c r="A92" s="99" t="s">
        <v>940</v>
      </c>
      <c r="B92" s="100">
        <v>349050.5</v>
      </c>
      <c r="C92" s="99" t="s">
        <v>529</v>
      </c>
      <c r="D92" s="99" t="s">
        <v>635</v>
      </c>
      <c r="E92" s="99" t="s">
        <v>313</v>
      </c>
      <c r="F92" s="99" t="s">
        <v>149</v>
      </c>
      <c r="G92" s="99" t="s">
        <v>314</v>
      </c>
      <c r="H92" s="99">
        <v>7</v>
      </c>
      <c r="I92" s="99" t="s">
        <v>298</v>
      </c>
      <c r="J92" s="99" t="s">
        <v>38</v>
      </c>
      <c r="K92" s="99" t="s">
        <v>51</v>
      </c>
    </row>
    <row r="93" spans="1:11" ht="13.5" x14ac:dyDescent="0.25">
      <c r="A93" s="99" t="s">
        <v>2284</v>
      </c>
      <c r="B93" s="100">
        <v>89469.170000000013</v>
      </c>
      <c r="C93" s="99" t="s">
        <v>2285</v>
      </c>
      <c r="D93" s="99"/>
      <c r="E93" s="99" t="s">
        <v>57</v>
      </c>
      <c r="F93" s="99" t="s">
        <v>174</v>
      </c>
      <c r="G93" s="99" t="s">
        <v>2286</v>
      </c>
      <c r="H93" s="99">
        <v>7</v>
      </c>
      <c r="I93" s="99" t="s">
        <v>298</v>
      </c>
      <c r="J93" s="99" t="s">
        <v>38</v>
      </c>
      <c r="K93" s="99" t="s">
        <v>990</v>
      </c>
    </row>
    <row r="94" spans="1:11" ht="13.5" x14ac:dyDescent="0.25">
      <c r="A94" s="99" t="s">
        <v>930</v>
      </c>
      <c r="B94" s="100">
        <v>1560</v>
      </c>
      <c r="C94" s="99" t="s">
        <v>931</v>
      </c>
      <c r="D94" s="99"/>
      <c r="E94" s="99" t="s">
        <v>382</v>
      </c>
      <c r="F94" s="99" t="s">
        <v>149</v>
      </c>
      <c r="G94" s="99" t="s">
        <v>383</v>
      </c>
      <c r="H94" s="99">
        <v>7</v>
      </c>
      <c r="I94" s="99" t="s">
        <v>298</v>
      </c>
      <c r="J94" s="99" t="s">
        <v>38</v>
      </c>
      <c r="K94" s="99" t="s">
        <v>284</v>
      </c>
    </row>
    <row r="95" spans="1:11" ht="13.5" x14ac:dyDescent="0.25">
      <c r="A95" s="99" t="s">
        <v>2763</v>
      </c>
      <c r="B95" s="100">
        <v>15473.88</v>
      </c>
      <c r="C95" s="99" t="s">
        <v>2764</v>
      </c>
      <c r="D95" s="99" t="s">
        <v>2765</v>
      </c>
      <c r="E95" s="99" t="s">
        <v>48</v>
      </c>
      <c r="F95" s="99" t="s">
        <v>165</v>
      </c>
      <c r="G95" s="99" t="s">
        <v>2766</v>
      </c>
      <c r="H95" s="99">
        <v>7</v>
      </c>
      <c r="I95" s="99" t="s">
        <v>298</v>
      </c>
      <c r="J95" s="99" t="s">
        <v>38</v>
      </c>
      <c r="K95" s="99" t="s">
        <v>596</v>
      </c>
    </row>
    <row r="96" spans="1:11" ht="13.5" x14ac:dyDescent="0.25">
      <c r="A96" s="99" t="s">
        <v>530</v>
      </c>
      <c r="B96" s="100">
        <v>25211.879999999994</v>
      </c>
      <c r="C96" s="99" t="s">
        <v>225</v>
      </c>
      <c r="D96" s="99"/>
      <c r="E96" s="99" t="s">
        <v>226</v>
      </c>
      <c r="F96" s="99" t="s">
        <v>174</v>
      </c>
      <c r="G96" s="99" t="s">
        <v>227</v>
      </c>
      <c r="H96" s="99">
        <v>7</v>
      </c>
      <c r="I96" s="99" t="s">
        <v>298</v>
      </c>
      <c r="J96" s="99" t="s">
        <v>38</v>
      </c>
      <c r="K96" s="99" t="s">
        <v>315</v>
      </c>
    </row>
    <row r="97" spans="1:11" ht="13.5" x14ac:dyDescent="0.25">
      <c r="A97" s="99" t="s">
        <v>2767</v>
      </c>
      <c r="B97" s="100">
        <v>11500</v>
      </c>
      <c r="C97" s="99" t="s">
        <v>2768</v>
      </c>
      <c r="D97" s="99"/>
      <c r="E97" s="99" t="s">
        <v>160</v>
      </c>
      <c r="F97" s="99" t="s">
        <v>146</v>
      </c>
      <c r="G97" s="99" t="s">
        <v>2769</v>
      </c>
      <c r="H97" s="99">
        <v>7</v>
      </c>
      <c r="I97" s="99" t="s">
        <v>298</v>
      </c>
      <c r="J97" s="99" t="s">
        <v>38</v>
      </c>
      <c r="K97" s="99" t="s">
        <v>39</v>
      </c>
    </row>
    <row r="98" spans="1:11" ht="13.5" x14ac:dyDescent="0.25">
      <c r="A98" s="99" t="s">
        <v>2770</v>
      </c>
      <c r="B98" s="100">
        <v>78268</v>
      </c>
      <c r="C98" s="99" t="s">
        <v>2771</v>
      </c>
      <c r="D98" s="99"/>
      <c r="E98" s="99" t="s">
        <v>566</v>
      </c>
      <c r="F98" s="99" t="s">
        <v>168</v>
      </c>
      <c r="G98" s="99" t="s">
        <v>567</v>
      </c>
      <c r="H98" s="99">
        <v>7</v>
      </c>
      <c r="I98" s="99" t="s">
        <v>298</v>
      </c>
      <c r="J98" s="99" t="s">
        <v>38</v>
      </c>
      <c r="K98" s="99" t="s">
        <v>2738</v>
      </c>
    </row>
    <row r="99" spans="1:11" ht="13.5" x14ac:dyDescent="0.25">
      <c r="A99" s="99" t="s">
        <v>2772</v>
      </c>
      <c r="B99" s="100">
        <v>118300</v>
      </c>
      <c r="C99" s="99" t="s">
        <v>2773</v>
      </c>
      <c r="D99" s="99" t="s">
        <v>2774</v>
      </c>
      <c r="E99" s="99" t="s">
        <v>2775</v>
      </c>
      <c r="F99" s="99" t="s">
        <v>149</v>
      </c>
      <c r="G99" s="99" t="s">
        <v>2776</v>
      </c>
      <c r="H99" s="99">
        <v>7</v>
      </c>
      <c r="I99" s="99" t="s">
        <v>298</v>
      </c>
      <c r="J99" s="99" t="s">
        <v>38</v>
      </c>
      <c r="K99" s="99" t="s">
        <v>18</v>
      </c>
    </row>
    <row r="100" spans="1:11" ht="13.5" x14ac:dyDescent="0.25">
      <c r="A100" s="99" t="s">
        <v>2777</v>
      </c>
      <c r="B100" s="100">
        <v>17801.690000000002</v>
      </c>
      <c r="C100" s="99" t="s">
        <v>2778</v>
      </c>
      <c r="D100" s="99" t="s">
        <v>651</v>
      </c>
      <c r="E100" s="99" t="s">
        <v>937</v>
      </c>
      <c r="F100" s="99" t="s">
        <v>21</v>
      </c>
      <c r="G100" s="99" t="s">
        <v>2779</v>
      </c>
      <c r="H100" s="99">
        <v>7</v>
      </c>
      <c r="I100" s="99" t="s">
        <v>298</v>
      </c>
      <c r="J100" s="99" t="s">
        <v>38</v>
      </c>
      <c r="K100" s="99" t="s">
        <v>39</v>
      </c>
    </row>
    <row r="101" spans="1:11" ht="13.5" x14ac:dyDescent="0.25">
      <c r="A101" s="99" t="s">
        <v>2309</v>
      </c>
      <c r="B101" s="100">
        <v>15542.5</v>
      </c>
      <c r="C101" s="99" t="s">
        <v>2310</v>
      </c>
      <c r="D101" s="99"/>
      <c r="E101" s="99" t="s">
        <v>2311</v>
      </c>
      <c r="F101" s="99" t="s">
        <v>165</v>
      </c>
      <c r="G101" s="99" t="s">
        <v>2780</v>
      </c>
      <c r="H101" s="99">
        <v>7</v>
      </c>
      <c r="I101" s="99" t="s">
        <v>298</v>
      </c>
      <c r="J101" s="99" t="s">
        <v>38</v>
      </c>
      <c r="K101" s="99" t="s">
        <v>990</v>
      </c>
    </row>
    <row r="102" spans="1:11" ht="13.5" x14ac:dyDescent="0.25">
      <c r="A102" s="99" t="s">
        <v>2781</v>
      </c>
      <c r="B102" s="100">
        <v>229350</v>
      </c>
      <c r="C102" s="99" t="s">
        <v>2782</v>
      </c>
      <c r="D102" s="99" t="s">
        <v>2783</v>
      </c>
      <c r="E102" s="99" t="s">
        <v>1468</v>
      </c>
      <c r="F102" s="99" t="s">
        <v>159</v>
      </c>
      <c r="G102" s="99" t="s">
        <v>2784</v>
      </c>
      <c r="H102" s="99">
        <v>7</v>
      </c>
      <c r="I102" s="99" t="s">
        <v>298</v>
      </c>
      <c r="J102" s="99" t="s">
        <v>38</v>
      </c>
      <c r="K102" s="99" t="s">
        <v>2785</v>
      </c>
    </row>
    <row r="103" spans="1:11" ht="13.5" x14ac:dyDescent="0.25">
      <c r="A103" s="99" t="s">
        <v>2314</v>
      </c>
      <c r="B103" s="100">
        <v>2500</v>
      </c>
      <c r="C103" s="99" t="s">
        <v>2315</v>
      </c>
      <c r="D103" s="99"/>
      <c r="E103" s="99" t="s">
        <v>4</v>
      </c>
      <c r="F103" s="99" t="s">
        <v>165</v>
      </c>
      <c r="G103" s="99" t="s">
        <v>2316</v>
      </c>
      <c r="H103" s="99">
        <v>7</v>
      </c>
      <c r="I103" s="99" t="s">
        <v>298</v>
      </c>
      <c r="J103" s="99" t="s">
        <v>38</v>
      </c>
      <c r="K103" s="99" t="s">
        <v>990</v>
      </c>
    </row>
    <row r="104" spans="1:11" ht="13.5" x14ac:dyDescent="0.25">
      <c r="A104" s="99" t="s">
        <v>2786</v>
      </c>
      <c r="B104" s="100">
        <v>4661.71</v>
      </c>
      <c r="C104" s="99" t="s">
        <v>1916</v>
      </c>
      <c r="D104" s="99"/>
      <c r="E104" s="99" t="s">
        <v>161</v>
      </c>
      <c r="F104" s="99" t="s">
        <v>155</v>
      </c>
      <c r="G104" s="99" t="s">
        <v>215</v>
      </c>
      <c r="H104" s="99">
        <v>7</v>
      </c>
      <c r="I104" s="99" t="s">
        <v>298</v>
      </c>
      <c r="J104" s="99" t="s">
        <v>38</v>
      </c>
      <c r="K104" s="99" t="s">
        <v>39</v>
      </c>
    </row>
    <row r="105" spans="1:11" ht="13.5" x14ac:dyDescent="0.25">
      <c r="A105" s="99" t="s">
        <v>533</v>
      </c>
      <c r="B105" s="100">
        <v>4855107.95</v>
      </c>
      <c r="C105" s="99" t="s">
        <v>586</v>
      </c>
      <c r="D105" s="99" t="s">
        <v>635</v>
      </c>
      <c r="E105" s="99" t="s">
        <v>587</v>
      </c>
      <c r="F105" s="99" t="s">
        <v>157</v>
      </c>
      <c r="G105" s="99" t="s">
        <v>588</v>
      </c>
      <c r="H105" s="99">
        <v>7</v>
      </c>
      <c r="I105" s="99" t="s">
        <v>298</v>
      </c>
      <c r="J105" s="99" t="s">
        <v>38</v>
      </c>
      <c r="K105" s="99" t="s">
        <v>311</v>
      </c>
    </row>
    <row r="106" spans="1:11" ht="13.5" x14ac:dyDescent="0.25">
      <c r="A106" s="99" t="s">
        <v>1563</v>
      </c>
      <c r="B106" s="100">
        <v>2691.1</v>
      </c>
      <c r="C106" s="99" t="s">
        <v>1564</v>
      </c>
      <c r="D106" s="99"/>
      <c r="E106" s="99" t="s">
        <v>1565</v>
      </c>
      <c r="F106" s="99" t="s">
        <v>157</v>
      </c>
      <c r="G106" s="99" t="s">
        <v>1566</v>
      </c>
      <c r="H106" s="99">
        <v>7</v>
      </c>
      <c r="I106" s="99" t="s">
        <v>298</v>
      </c>
      <c r="J106" s="99" t="s">
        <v>38</v>
      </c>
      <c r="K106" s="99" t="s">
        <v>44</v>
      </c>
    </row>
    <row r="107" spans="1:11" ht="13.5" x14ac:dyDescent="0.25">
      <c r="A107" s="99" t="s">
        <v>2339</v>
      </c>
      <c r="B107" s="100">
        <v>500</v>
      </c>
      <c r="C107" s="99" t="s">
        <v>2787</v>
      </c>
      <c r="D107" s="99" t="s">
        <v>636</v>
      </c>
      <c r="E107" s="99" t="s">
        <v>2341</v>
      </c>
      <c r="F107" s="99" t="s">
        <v>168</v>
      </c>
      <c r="G107" s="99" t="s">
        <v>2342</v>
      </c>
      <c r="H107" s="99">
        <v>7</v>
      </c>
      <c r="I107" s="99" t="s">
        <v>298</v>
      </c>
      <c r="J107" s="99" t="s">
        <v>38</v>
      </c>
      <c r="K107" s="99" t="s">
        <v>990</v>
      </c>
    </row>
    <row r="108" spans="1:11" ht="13.5" x14ac:dyDescent="0.25">
      <c r="A108" s="99" t="s">
        <v>1005</v>
      </c>
      <c r="B108" s="100">
        <v>1333.25</v>
      </c>
      <c r="C108" s="99" t="s">
        <v>2788</v>
      </c>
      <c r="D108" s="99" t="s">
        <v>2789</v>
      </c>
      <c r="E108" s="99" t="s">
        <v>169</v>
      </c>
      <c r="F108" s="99" t="s">
        <v>170</v>
      </c>
      <c r="G108" s="99" t="s">
        <v>345</v>
      </c>
      <c r="H108" s="99">
        <v>7</v>
      </c>
      <c r="I108" s="99" t="s">
        <v>298</v>
      </c>
      <c r="J108" s="99" t="s">
        <v>38</v>
      </c>
      <c r="K108" s="99" t="s">
        <v>1007</v>
      </c>
    </row>
    <row r="109" spans="1:11" ht="13.5" x14ac:dyDescent="0.25">
      <c r="A109" s="78" t="s">
        <v>295</v>
      </c>
      <c r="B109" s="107">
        <f>SUM(B61:B108)</f>
        <v>6844851.6999999993</v>
      </c>
      <c r="C109" s="99"/>
      <c r="D109" s="99"/>
      <c r="E109" s="99"/>
      <c r="F109" s="99"/>
      <c r="G109" s="99"/>
      <c r="H109" s="99"/>
      <c r="I109" s="99"/>
      <c r="J109" s="99"/>
      <c r="K109" s="99"/>
    </row>
    <row r="110" spans="1:11" ht="13.5" x14ac:dyDescent="0.25">
      <c r="A110" s="99" t="s">
        <v>534</v>
      </c>
      <c r="B110" s="100">
        <v>1003598.2799999989</v>
      </c>
      <c r="C110" s="99" t="s">
        <v>72</v>
      </c>
      <c r="D110" s="99" t="s">
        <v>288</v>
      </c>
      <c r="E110" s="99" t="s">
        <v>73</v>
      </c>
      <c r="F110" s="99" t="s">
        <v>159</v>
      </c>
      <c r="G110" s="99" t="s">
        <v>289</v>
      </c>
      <c r="H110" s="99">
        <v>8</v>
      </c>
      <c r="I110" s="99" t="s">
        <v>298</v>
      </c>
      <c r="J110" s="99" t="s">
        <v>70</v>
      </c>
      <c r="K110" s="99" t="s">
        <v>2790</v>
      </c>
    </row>
    <row r="111" spans="1:11" ht="13.5" x14ac:dyDescent="0.25">
      <c r="A111" s="99" t="s">
        <v>767</v>
      </c>
      <c r="B111" s="100">
        <v>2020.01</v>
      </c>
      <c r="C111" s="99" t="s">
        <v>768</v>
      </c>
      <c r="D111" s="99"/>
      <c r="E111" s="99" t="s">
        <v>186</v>
      </c>
      <c r="F111" s="99" t="s">
        <v>149</v>
      </c>
      <c r="G111" s="99" t="s">
        <v>241</v>
      </c>
      <c r="H111" s="99">
        <v>8</v>
      </c>
      <c r="I111" s="99" t="s">
        <v>298</v>
      </c>
      <c r="J111" s="99" t="s">
        <v>70</v>
      </c>
      <c r="K111" s="99" t="s">
        <v>1025</v>
      </c>
    </row>
    <row r="112" spans="1:11" ht="13.5" x14ac:dyDescent="0.25">
      <c r="A112" s="99" t="s">
        <v>2791</v>
      </c>
      <c r="B112" s="100">
        <v>84005</v>
      </c>
      <c r="C112" s="99" t="s">
        <v>2792</v>
      </c>
      <c r="D112" s="99"/>
      <c r="E112" s="99" t="s">
        <v>152</v>
      </c>
      <c r="F112" s="99" t="s">
        <v>153</v>
      </c>
      <c r="G112" s="99" t="s">
        <v>249</v>
      </c>
      <c r="H112" s="99">
        <v>8</v>
      </c>
      <c r="I112" s="99" t="s">
        <v>298</v>
      </c>
      <c r="J112" s="99" t="s">
        <v>70</v>
      </c>
      <c r="K112" s="99" t="s">
        <v>656</v>
      </c>
    </row>
    <row r="113" spans="1:11" ht="13.5" x14ac:dyDescent="0.25">
      <c r="A113" s="99" t="s">
        <v>541</v>
      </c>
      <c r="B113" s="100">
        <v>11945.560000000003</v>
      </c>
      <c r="C113" s="99" t="s">
        <v>542</v>
      </c>
      <c r="D113" s="99" t="s">
        <v>731</v>
      </c>
      <c r="E113" s="99" t="s">
        <v>543</v>
      </c>
      <c r="F113" s="99" t="s">
        <v>149</v>
      </c>
      <c r="G113" s="99" t="s">
        <v>544</v>
      </c>
      <c r="H113" s="99">
        <v>8</v>
      </c>
      <c r="I113" s="99" t="s">
        <v>298</v>
      </c>
      <c r="J113" s="99" t="s">
        <v>70</v>
      </c>
      <c r="K113" s="99" t="s">
        <v>539</v>
      </c>
    </row>
    <row r="114" spans="1:11" ht="13.5" x14ac:dyDescent="0.25">
      <c r="A114" s="99" t="s">
        <v>2793</v>
      </c>
      <c r="B114" s="100">
        <v>139384.65</v>
      </c>
      <c r="C114" s="99" t="s">
        <v>2794</v>
      </c>
      <c r="D114" s="99"/>
      <c r="E114" s="99" t="s">
        <v>163</v>
      </c>
      <c r="F114" s="99" t="s">
        <v>149</v>
      </c>
      <c r="G114" s="99" t="s">
        <v>218</v>
      </c>
      <c r="H114" s="99">
        <v>8</v>
      </c>
      <c r="I114" s="99" t="s">
        <v>298</v>
      </c>
      <c r="J114" s="99" t="s">
        <v>70</v>
      </c>
      <c r="K114" s="99" t="s">
        <v>2795</v>
      </c>
    </row>
    <row r="115" spans="1:11" ht="13.5" x14ac:dyDescent="0.25">
      <c r="A115" s="99" t="s">
        <v>452</v>
      </c>
      <c r="B115" s="100">
        <v>195.98</v>
      </c>
      <c r="C115" s="99" t="s">
        <v>732</v>
      </c>
      <c r="D115" s="99"/>
      <c r="E115" s="99" t="s">
        <v>733</v>
      </c>
      <c r="F115" s="99" t="s">
        <v>350</v>
      </c>
      <c r="G115" s="99" t="s">
        <v>2796</v>
      </c>
      <c r="H115" s="99">
        <v>8</v>
      </c>
      <c r="I115" s="99" t="s">
        <v>298</v>
      </c>
      <c r="J115" s="99" t="s">
        <v>70</v>
      </c>
      <c r="K115" s="99" t="s">
        <v>71</v>
      </c>
    </row>
    <row r="116" spans="1:11" ht="13.5" x14ac:dyDescent="0.25">
      <c r="A116" s="99" t="s">
        <v>735</v>
      </c>
      <c r="B116" s="100">
        <v>4926.45</v>
      </c>
      <c r="C116" s="99" t="s">
        <v>736</v>
      </c>
      <c r="D116" s="99"/>
      <c r="E116" s="99" t="s">
        <v>737</v>
      </c>
      <c r="F116" s="99" t="s">
        <v>149</v>
      </c>
      <c r="G116" s="99" t="s">
        <v>738</v>
      </c>
      <c r="H116" s="99">
        <v>8</v>
      </c>
      <c r="I116" s="99" t="s">
        <v>298</v>
      </c>
      <c r="J116" s="99" t="s">
        <v>70</v>
      </c>
      <c r="K116" s="99" t="s">
        <v>1026</v>
      </c>
    </row>
    <row r="117" spans="1:11" ht="13.5" x14ac:dyDescent="0.25">
      <c r="A117" s="99" t="s">
        <v>2380</v>
      </c>
      <c r="B117" s="100">
        <v>750</v>
      </c>
      <c r="C117" s="99" t="s">
        <v>2381</v>
      </c>
      <c r="D117" s="99" t="s">
        <v>2382</v>
      </c>
      <c r="E117" s="99" t="s">
        <v>2383</v>
      </c>
      <c r="F117" s="99" t="s">
        <v>170</v>
      </c>
      <c r="G117" s="99" t="s">
        <v>2384</v>
      </c>
      <c r="H117" s="99">
        <v>8</v>
      </c>
      <c r="I117" s="99" t="s">
        <v>298</v>
      </c>
      <c r="J117" s="99" t="s">
        <v>70</v>
      </c>
      <c r="K117" s="99" t="s">
        <v>2385</v>
      </c>
    </row>
    <row r="118" spans="1:11" ht="13.5" x14ac:dyDescent="0.25">
      <c r="A118" s="99" t="s">
        <v>545</v>
      </c>
      <c r="B118" s="100">
        <v>1185.6300000000001</v>
      </c>
      <c r="C118" s="99" t="s">
        <v>78</v>
      </c>
      <c r="D118" s="99"/>
      <c r="E118" s="99" t="s">
        <v>79</v>
      </c>
      <c r="F118" s="99" t="s">
        <v>149</v>
      </c>
      <c r="G118" s="99" t="s">
        <v>292</v>
      </c>
      <c r="H118" s="99">
        <v>8</v>
      </c>
      <c r="I118" s="99" t="s">
        <v>298</v>
      </c>
      <c r="J118" s="99" t="s">
        <v>70</v>
      </c>
      <c r="K118" s="99" t="s">
        <v>656</v>
      </c>
    </row>
    <row r="119" spans="1:11" ht="13.5" x14ac:dyDescent="0.25">
      <c r="A119" s="99" t="s">
        <v>1013</v>
      </c>
      <c r="B119" s="100">
        <v>5000</v>
      </c>
      <c r="C119" s="99" t="s">
        <v>1014</v>
      </c>
      <c r="D119" s="99" t="s">
        <v>636</v>
      </c>
      <c r="E119" s="99" t="s">
        <v>1015</v>
      </c>
      <c r="F119" s="99" t="s">
        <v>159</v>
      </c>
      <c r="G119" s="99" t="s">
        <v>1016</v>
      </c>
      <c r="H119" s="99">
        <v>8</v>
      </c>
      <c r="I119" s="99" t="s">
        <v>298</v>
      </c>
      <c r="J119" s="99" t="s">
        <v>70</v>
      </c>
      <c r="K119" s="99" t="s">
        <v>318</v>
      </c>
    </row>
    <row r="120" spans="1:11" ht="13.5" x14ac:dyDescent="0.25">
      <c r="A120" s="99" t="s">
        <v>2797</v>
      </c>
      <c r="B120" s="100">
        <v>89126.53</v>
      </c>
      <c r="C120" s="99" t="s">
        <v>2798</v>
      </c>
      <c r="D120" s="99"/>
      <c r="E120" s="99" t="s">
        <v>2799</v>
      </c>
      <c r="F120" s="99" t="s">
        <v>177</v>
      </c>
      <c r="G120" s="99" t="s">
        <v>2800</v>
      </c>
      <c r="H120" s="99">
        <v>8</v>
      </c>
      <c r="I120" s="99" t="s">
        <v>298</v>
      </c>
      <c r="J120" s="99" t="s">
        <v>70</v>
      </c>
      <c r="K120" s="99" t="s">
        <v>71</v>
      </c>
    </row>
    <row r="121" spans="1:11" ht="13.5" x14ac:dyDescent="0.25">
      <c r="A121" s="99" t="s">
        <v>2801</v>
      </c>
      <c r="B121" s="100">
        <v>72232.899999999994</v>
      </c>
      <c r="C121" s="99" t="s">
        <v>2802</v>
      </c>
      <c r="D121" s="99"/>
      <c r="E121" s="99" t="s">
        <v>163</v>
      </c>
      <c r="F121" s="99" t="s">
        <v>149</v>
      </c>
      <c r="G121" s="99" t="s">
        <v>219</v>
      </c>
      <c r="H121" s="99">
        <v>8</v>
      </c>
      <c r="I121" s="99" t="s">
        <v>298</v>
      </c>
      <c r="J121" s="99" t="s">
        <v>70</v>
      </c>
      <c r="K121" s="99" t="s">
        <v>656</v>
      </c>
    </row>
    <row r="122" spans="1:11" ht="13.5" x14ac:dyDescent="0.25">
      <c r="A122" s="99" t="s">
        <v>1634</v>
      </c>
      <c r="B122" s="100">
        <v>1200</v>
      </c>
      <c r="C122" s="99" t="s">
        <v>1628</v>
      </c>
      <c r="D122" s="99"/>
      <c r="E122" s="99" t="s">
        <v>382</v>
      </c>
      <c r="F122" s="99" t="s">
        <v>149</v>
      </c>
      <c r="G122" s="99" t="s">
        <v>383</v>
      </c>
      <c r="H122" s="99">
        <v>8</v>
      </c>
      <c r="I122" s="99" t="s">
        <v>298</v>
      </c>
      <c r="J122" s="99" t="s">
        <v>70</v>
      </c>
      <c r="K122" s="99" t="s">
        <v>1635</v>
      </c>
    </row>
    <row r="123" spans="1:11" ht="13.5" x14ac:dyDescent="0.25">
      <c r="A123" s="99" t="s">
        <v>2396</v>
      </c>
      <c r="B123" s="100">
        <v>29352.659999999996</v>
      </c>
      <c r="C123" s="99" t="s">
        <v>2397</v>
      </c>
      <c r="D123" s="99"/>
      <c r="E123" s="99" t="s">
        <v>2398</v>
      </c>
      <c r="F123" s="99" t="s">
        <v>148</v>
      </c>
      <c r="G123" s="99" t="s">
        <v>2399</v>
      </c>
      <c r="H123" s="99">
        <v>8</v>
      </c>
      <c r="I123" s="99" t="s">
        <v>298</v>
      </c>
      <c r="J123" s="99" t="s">
        <v>70</v>
      </c>
      <c r="K123" s="99" t="s">
        <v>2400</v>
      </c>
    </row>
    <row r="124" spans="1:11" ht="13.5" x14ac:dyDescent="0.25">
      <c r="A124" s="99" t="s">
        <v>1017</v>
      </c>
      <c r="B124" s="100">
        <v>9000</v>
      </c>
      <c r="C124" s="99" t="s">
        <v>739</v>
      </c>
      <c r="D124" s="99"/>
      <c r="E124" s="99" t="s">
        <v>158</v>
      </c>
      <c r="F124" s="99" t="s">
        <v>149</v>
      </c>
      <c r="G124" s="99" t="s">
        <v>300</v>
      </c>
      <c r="H124" s="99">
        <v>8</v>
      </c>
      <c r="I124" s="99" t="s">
        <v>298</v>
      </c>
      <c r="J124" s="99" t="s">
        <v>70</v>
      </c>
      <c r="K124" s="99" t="s">
        <v>318</v>
      </c>
    </row>
    <row r="125" spans="1:11" ht="13.5" x14ac:dyDescent="0.25">
      <c r="A125" s="78" t="s">
        <v>296</v>
      </c>
      <c r="B125" s="107">
        <f>SUM(B110:B124)</f>
        <v>1453923.6499999985</v>
      </c>
    </row>
    <row r="126" spans="1:11" x14ac:dyDescent="0.2">
      <c r="B126" s="107">
        <f>B8+B60+B109+B125</f>
        <v>19502335.669999998</v>
      </c>
    </row>
    <row r="128" spans="1:11" x14ac:dyDescent="0.2">
      <c r="B128" s="107">
        <f>B126+'Goods - FY20'!B82</f>
        <v>24593522.149999999</v>
      </c>
    </row>
    <row r="130" spans="2:3" x14ac:dyDescent="0.2">
      <c r="B130" s="108"/>
      <c r="C130" s="84"/>
    </row>
    <row r="131" spans="2:3" x14ac:dyDescent="0.2">
      <c r="B131" s="83"/>
    </row>
    <row r="132" spans="2:3" x14ac:dyDescent="0.2">
      <c r="B132" s="109"/>
    </row>
  </sheetData>
  <autoFilter ref="A1:K125" xr:uid="{00000000-0009-0000-0000-000021000000}"/>
  <printOptions horizontalCentered="1"/>
  <pageMargins left="0" right="0" top="1" bottom="0.6" header="0.3" footer="0.3"/>
  <pageSetup scale="54" fitToHeight="0" orientation="portrait" r:id="rId1"/>
  <headerFooter>
    <oddHeader>&amp;C&amp;"Arial,Bold"LINCOLN UNIVERSITY
CONTRACTUAL AGREEMENT FOR FISCAL YEAR 2018/19
SERVICE CONTRACT</oddHeader>
    <oddFooter>&amp;L&amp;P of &amp;N&amp;R&amp;Z&amp;F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  <pageSetUpPr fitToPage="1"/>
  </sheetPr>
  <dimension ref="A1:K169"/>
  <sheetViews>
    <sheetView topLeftCell="A129" workbookViewId="0">
      <selection activeCell="D169" sqref="D169"/>
    </sheetView>
  </sheetViews>
  <sheetFormatPr defaultRowHeight="12.75" x14ac:dyDescent="0.2"/>
  <cols>
    <col min="1" max="1" width="45.7109375" bestFit="1" customWidth="1"/>
    <col min="2" max="2" width="15.140625" customWidth="1"/>
    <col min="3" max="3" width="28.85546875" bestFit="1" customWidth="1"/>
    <col min="4" max="4" width="18.42578125" customWidth="1"/>
    <col min="5" max="5" width="16.140625" bestFit="1" customWidth="1"/>
    <col min="6" max="6" width="7" bestFit="1" customWidth="1"/>
    <col min="7" max="7" width="10.42578125" customWidth="1"/>
    <col min="8" max="9" width="6.42578125" hidden="1" customWidth="1"/>
    <col min="10" max="10" width="12.85546875" hidden="1" customWidth="1"/>
    <col min="11" max="11" width="36.5703125" bestFit="1" customWidth="1"/>
  </cols>
  <sheetData>
    <row r="1" spans="1:11" x14ac:dyDescent="0.2">
      <c r="A1" s="77" t="s">
        <v>209</v>
      </c>
      <c r="B1" s="77" t="s">
        <v>208</v>
      </c>
      <c r="C1" s="77" t="s">
        <v>210</v>
      </c>
      <c r="D1" s="77" t="s">
        <v>211</v>
      </c>
      <c r="E1" s="77" t="s">
        <v>212</v>
      </c>
      <c r="F1" s="77" t="s">
        <v>213</v>
      </c>
      <c r="G1" s="77" t="s">
        <v>214</v>
      </c>
      <c r="H1" s="77" t="s">
        <v>1117</v>
      </c>
      <c r="I1" s="77" t="s">
        <v>548</v>
      </c>
      <c r="J1" s="77" t="s">
        <v>549</v>
      </c>
      <c r="K1" s="77" t="s">
        <v>411</v>
      </c>
    </row>
    <row r="2" spans="1:11" ht="13.5" x14ac:dyDescent="0.25">
      <c r="A2" s="99" t="s">
        <v>535</v>
      </c>
      <c r="B2" s="100">
        <v>49909.170000000013</v>
      </c>
      <c r="C2" s="99" t="s">
        <v>74</v>
      </c>
      <c r="D2" s="99"/>
      <c r="E2" s="99" t="s">
        <v>192</v>
      </c>
      <c r="F2" s="99" t="s">
        <v>149</v>
      </c>
      <c r="G2" s="99" t="s">
        <v>290</v>
      </c>
      <c r="H2" s="99">
        <v>5</v>
      </c>
      <c r="I2" s="99" t="s">
        <v>298</v>
      </c>
      <c r="J2" s="99" t="s">
        <v>299</v>
      </c>
      <c r="K2" s="99" t="s">
        <v>1293</v>
      </c>
    </row>
    <row r="3" spans="1:11" ht="13.5" x14ac:dyDescent="0.25">
      <c r="A3" s="99" t="s">
        <v>1935</v>
      </c>
      <c r="B3" s="100">
        <v>1350</v>
      </c>
      <c r="C3" s="99" t="s">
        <v>1936</v>
      </c>
      <c r="D3" s="99"/>
      <c r="E3" s="99" t="s">
        <v>878</v>
      </c>
      <c r="F3" s="99" t="s">
        <v>149</v>
      </c>
      <c r="G3" s="99" t="s">
        <v>879</v>
      </c>
      <c r="H3" s="99">
        <v>5</v>
      </c>
      <c r="I3" s="99" t="s">
        <v>298</v>
      </c>
      <c r="J3" s="99" t="s">
        <v>299</v>
      </c>
      <c r="K3" s="99" t="s">
        <v>571</v>
      </c>
    </row>
    <row r="4" spans="1:11" ht="13.5" x14ac:dyDescent="0.25">
      <c r="A4" s="99" t="s">
        <v>459</v>
      </c>
      <c r="B4" s="100">
        <v>136681</v>
      </c>
      <c r="C4" s="99" t="s">
        <v>846</v>
      </c>
      <c r="D4" s="99" t="s">
        <v>635</v>
      </c>
      <c r="E4" s="99" t="s">
        <v>4</v>
      </c>
      <c r="F4" s="99" t="s">
        <v>165</v>
      </c>
      <c r="G4" s="99" t="s">
        <v>847</v>
      </c>
      <c r="H4" s="99">
        <v>5</v>
      </c>
      <c r="I4" s="99" t="s">
        <v>298</v>
      </c>
      <c r="J4" s="99" t="s">
        <v>299</v>
      </c>
      <c r="K4" s="99" t="s">
        <v>460</v>
      </c>
    </row>
    <row r="5" spans="1:11" ht="13.5" x14ac:dyDescent="0.25">
      <c r="A5" s="99" t="s">
        <v>1938</v>
      </c>
      <c r="B5" s="100">
        <v>313</v>
      </c>
      <c r="C5" s="99" t="s">
        <v>1939</v>
      </c>
      <c r="D5" s="99" t="s">
        <v>694</v>
      </c>
      <c r="E5" s="99" t="s">
        <v>42</v>
      </c>
      <c r="F5" s="99" t="s">
        <v>43</v>
      </c>
      <c r="G5" s="99" t="s">
        <v>1940</v>
      </c>
      <c r="H5" s="99">
        <v>5</v>
      </c>
      <c r="I5" s="99" t="s">
        <v>298</v>
      </c>
      <c r="J5" s="99" t="s">
        <v>299</v>
      </c>
      <c r="K5" s="99" t="s">
        <v>1941</v>
      </c>
    </row>
    <row r="6" spans="1:11" ht="13.5" x14ac:dyDescent="0.25">
      <c r="A6" s="99" t="s">
        <v>1967</v>
      </c>
      <c r="B6" s="100">
        <v>1004</v>
      </c>
      <c r="C6" s="99" t="s">
        <v>1968</v>
      </c>
      <c r="D6" s="99"/>
      <c r="E6" s="99" t="s">
        <v>1969</v>
      </c>
      <c r="F6" s="99" t="s">
        <v>174</v>
      </c>
      <c r="G6" s="99" t="s">
        <v>1970</v>
      </c>
      <c r="H6" s="99">
        <v>5</v>
      </c>
      <c r="I6" s="99" t="s">
        <v>298</v>
      </c>
      <c r="J6" s="99" t="s">
        <v>299</v>
      </c>
      <c r="K6" s="99" t="s">
        <v>571</v>
      </c>
    </row>
    <row r="7" spans="1:11" ht="13.5" x14ac:dyDescent="0.25">
      <c r="A7" s="99" t="s">
        <v>1972</v>
      </c>
      <c r="B7" s="100">
        <v>4987.6299999999983</v>
      </c>
      <c r="C7" s="99" t="s">
        <v>1973</v>
      </c>
      <c r="D7" s="99"/>
      <c r="E7" s="99" t="s">
        <v>655</v>
      </c>
      <c r="F7" s="99" t="s">
        <v>177</v>
      </c>
      <c r="G7" s="99" t="s">
        <v>1974</v>
      </c>
      <c r="H7" s="99">
        <v>5</v>
      </c>
      <c r="I7" s="99" t="s">
        <v>298</v>
      </c>
      <c r="J7" s="99" t="s">
        <v>299</v>
      </c>
      <c r="K7" s="99" t="s">
        <v>1975</v>
      </c>
    </row>
    <row r="8" spans="1:11" ht="13.5" x14ac:dyDescent="0.25">
      <c r="A8" s="99" t="s">
        <v>1977</v>
      </c>
      <c r="B8" s="100">
        <v>2000</v>
      </c>
      <c r="C8" s="99" t="s">
        <v>1978</v>
      </c>
      <c r="D8" s="99"/>
      <c r="E8" s="99" t="s">
        <v>7</v>
      </c>
      <c r="F8" s="99" t="s">
        <v>149</v>
      </c>
      <c r="G8" s="99" t="s">
        <v>238</v>
      </c>
      <c r="H8" s="99">
        <v>5</v>
      </c>
      <c r="I8" s="99" t="s">
        <v>298</v>
      </c>
      <c r="J8" s="99" t="s">
        <v>299</v>
      </c>
      <c r="K8" s="99" t="s">
        <v>1979</v>
      </c>
    </row>
    <row r="9" spans="1:11" ht="13.5" x14ac:dyDescent="0.25">
      <c r="A9" s="99" t="s">
        <v>461</v>
      </c>
      <c r="B9" s="100">
        <v>2960</v>
      </c>
      <c r="C9" s="99" t="s">
        <v>633</v>
      </c>
      <c r="D9" s="99"/>
      <c r="E9" s="99" t="s">
        <v>462</v>
      </c>
      <c r="F9" s="99" t="s">
        <v>153</v>
      </c>
      <c r="G9" s="99" t="s">
        <v>463</v>
      </c>
      <c r="H9" s="99">
        <v>5</v>
      </c>
      <c r="I9" s="99" t="s">
        <v>298</v>
      </c>
      <c r="J9" s="99" t="s">
        <v>299</v>
      </c>
      <c r="K9" s="99" t="s">
        <v>0</v>
      </c>
    </row>
    <row r="10" spans="1:11" ht="13.5" x14ac:dyDescent="0.25">
      <c r="A10" s="99" t="s">
        <v>704</v>
      </c>
      <c r="B10" s="100">
        <v>695</v>
      </c>
      <c r="C10" s="99" t="s">
        <v>705</v>
      </c>
      <c r="D10" s="99"/>
      <c r="E10" s="99" t="s">
        <v>706</v>
      </c>
      <c r="F10" s="99" t="s">
        <v>149</v>
      </c>
      <c r="G10" s="99" t="s">
        <v>238</v>
      </c>
      <c r="H10" s="99">
        <v>5</v>
      </c>
      <c r="I10" s="99" t="s">
        <v>298</v>
      </c>
      <c r="J10" s="99" t="s">
        <v>299</v>
      </c>
      <c r="K10" s="99" t="s">
        <v>707</v>
      </c>
    </row>
    <row r="11" spans="1:11" ht="13.5" x14ac:dyDescent="0.25">
      <c r="A11" s="99" t="s">
        <v>1995</v>
      </c>
      <c r="B11" s="100">
        <v>1950</v>
      </c>
      <c r="C11" s="99" t="s">
        <v>1996</v>
      </c>
      <c r="D11" s="99" t="s">
        <v>1997</v>
      </c>
      <c r="E11" s="99" t="s">
        <v>1998</v>
      </c>
      <c r="F11" s="99" t="s">
        <v>146</v>
      </c>
      <c r="G11" s="99" t="s">
        <v>1999</v>
      </c>
      <c r="H11" s="99">
        <v>5</v>
      </c>
      <c r="I11" s="99" t="s">
        <v>298</v>
      </c>
      <c r="J11" s="99" t="s">
        <v>299</v>
      </c>
      <c r="K11" s="99" t="s">
        <v>2000</v>
      </c>
    </row>
    <row r="12" spans="1:11" ht="13.5" x14ac:dyDescent="0.25">
      <c r="A12" s="99" t="s">
        <v>637</v>
      </c>
      <c r="B12" s="100">
        <v>3091</v>
      </c>
      <c r="C12" s="99" t="s">
        <v>845</v>
      </c>
      <c r="D12" s="99"/>
      <c r="E12" s="99" t="s">
        <v>158</v>
      </c>
      <c r="F12" s="99" t="s">
        <v>149</v>
      </c>
      <c r="G12" s="99" t="s">
        <v>638</v>
      </c>
      <c r="H12" s="99">
        <v>5</v>
      </c>
      <c r="I12" s="99" t="s">
        <v>298</v>
      </c>
      <c r="J12" s="99" t="s">
        <v>299</v>
      </c>
      <c r="K12" s="99" t="s">
        <v>0</v>
      </c>
    </row>
    <row r="13" spans="1:11" ht="13.5" x14ac:dyDescent="0.25">
      <c r="A13" s="42" t="s">
        <v>293</v>
      </c>
      <c r="B13" s="107">
        <f>SUM(B2:B12)</f>
        <v>204940.80000000002</v>
      </c>
      <c r="C13" s="99"/>
      <c r="D13" s="99"/>
      <c r="E13" s="99"/>
      <c r="F13" s="99"/>
      <c r="G13" s="99"/>
      <c r="H13" s="99"/>
      <c r="I13" s="99"/>
      <c r="J13" s="99"/>
      <c r="K13" s="99"/>
    </row>
    <row r="14" spans="1:11" ht="13.5" x14ac:dyDescent="0.25">
      <c r="A14" s="99" t="s">
        <v>1321</v>
      </c>
      <c r="B14" s="100">
        <v>120063.23</v>
      </c>
      <c r="C14" s="99" t="s">
        <v>536</v>
      </c>
      <c r="D14" s="99" t="s">
        <v>537</v>
      </c>
      <c r="E14" s="99" t="s">
        <v>152</v>
      </c>
      <c r="F14" s="99" t="s">
        <v>177</v>
      </c>
      <c r="G14" s="99" t="s">
        <v>538</v>
      </c>
      <c r="H14" s="99">
        <v>6</v>
      </c>
      <c r="I14" s="99" t="s">
        <v>298</v>
      </c>
      <c r="J14" s="99" t="s">
        <v>5</v>
      </c>
      <c r="K14" s="99" t="s">
        <v>71</v>
      </c>
    </row>
    <row r="15" spans="1:11" ht="13.5" x14ac:dyDescent="0.25">
      <c r="A15" s="99" t="s">
        <v>2017</v>
      </c>
      <c r="B15" s="100">
        <v>16889.420000000002</v>
      </c>
      <c r="C15" s="99" t="s">
        <v>2018</v>
      </c>
      <c r="D15" s="99"/>
      <c r="E15" s="99" t="s">
        <v>2019</v>
      </c>
      <c r="F15" s="99" t="s">
        <v>177</v>
      </c>
      <c r="G15" s="99" t="s">
        <v>2020</v>
      </c>
      <c r="H15" s="99">
        <v>6</v>
      </c>
      <c r="I15" s="99" t="s">
        <v>298</v>
      </c>
      <c r="J15" s="99" t="s">
        <v>5</v>
      </c>
      <c r="K15" s="99" t="s">
        <v>577</v>
      </c>
    </row>
    <row r="16" spans="1:11" ht="13.5" x14ac:dyDescent="0.25">
      <c r="A16" s="99" t="s">
        <v>467</v>
      </c>
      <c r="B16" s="100">
        <v>187920</v>
      </c>
      <c r="C16" s="99" t="s">
        <v>6</v>
      </c>
      <c r="D16" s="99" t="s">
        <v>639</v>
      </c>
      <c r="E16" s="99" t="s">
        <v>7</v>
      </c>
      <c r="F16" s="99" t="s">
        <v>149</v>
      </c>
      <c r="G16" s="99" t="s">
        <v>238</v>
      </c>
      <c r="H16" s="99">
        <v>6</v>
      </c>
      <c r="I16" s="99" t="s">
        <v>298</v>
      </c>
      <c r="J16" s="99" t="s">
        <v>5</v>
      </c>
      <c r="K16" s="99" t="s">
        <v>200</v>
      </c>
    </row>
    <row r="17" spans="1:11" ht="13.5" x14ac:dyDescent="0.25">
      <c r="A17" s="99" t="s">
        <v>640</v>
      </c>
      <c r="B17" s="100">
        <v>1345</v>
      </c>
      <c r="C17" s="99" t="s">
        <v>641</v>
      </c>
      <c r="D17" s="99"/>
      <c r="E17" s="99" t="s">
        <v>642</v>
      </c>
      <c r="F17" s="99" t="s">
        <v>149</v>
      </c>
      <c r="G17" s="99" t="s">
        <v>643</v>
      </c>
      <c r="H17" s="99">
        <v>6</v>
      </c>
      <c r="I17" s="99" t="s">
        <v>298</v>
      </c>
      <c r="J17" s="99" t="s">
        <v>5</v>
      </c>
      <c r="K17" s="99" t="s">
        <v>892</v>
      </c>
    </row>
    <row r="18" spans="1:11" ht="13.5" x14ac:dyDescent="0.25">
      <c r="A18" s="99" t="s">
        <v>1326</v>
      </c>
      <c r="B18" s="100">
        <v>171158.98</v>
      </c>
      <c r="C18" s="99" t="s">
        <v>578</v>
      </c>
      <c r="D18" s="99"/>
      <c r="E18" s="99" t="s">
        <v>53</v>
      </c>
      <c r="F18" s="99" t="s">
        <v>173</v>
      </c>
      <c r="G18" s="99" t="s">
        <v>579</v>
      </c>
      <c r="H18" s="99">
        <v>6</v>
      </c>
      <c r="I18" s="99" t="s">
        <v>298</v>
      </c>
      <c r="J18" s="99" t="s">
        <v>5</v>
      </c>
      <c r="K18" s="99" t="s">
        <v>20</v>
      </c>
    </row>
    <row r="19" spans="1:11" ht="13.5" x14ac:dyDescent="0.25">
      <c r="A19" s="99" t="s">
        <v>1412</v>
      </c>
      <c r="B19" s="100">
        <v>6343597.9299999997</v>
      </c>
      <c r="C19" s="99" t="s">
        <v>1413</v>
      </c>
      <c r="D19" s="99"/>
      <c r="E19" s="99" t="s">
        <v>158</v>
      </c>
      <c r="F19" s="99" t="s">
        <v>149</v>
      </c>
      <c r="G19" s="99" t="s">
        <v>1414</v>
      </c>
      <c r="H19" s="99">
        <v>6</v>
      </c>
      <c r="I19" s="99" t="s">
        <v>298</v>
      </c>
      <c r="J19" s="99" t="s">
        <v>5</v>
      </c>
      <c r="K19" s="99" t="s">
        <v>1415</v>
      </c>
    </row>
    <row r="20" spans="1:11" ht="13.5" x14ac:dyDescent="0.25">
      <c r="A20" s="99" t="s">
        <v>2032</v>
      </c>
      <c r="B20" s="100">
        <v>10977.56</v>
      </c>
      <c r="C20" s="99" t="s">
        <v>2033</v>
      </c>
      <c r="D20" s="99"/>
      <c r="E20" s="99" t="s">
        <v>152</v>
      </c>
      <c r="F20" s="99" t="s">
        <v>153</v>
      </c>
      <c r="G20" s="99" t="s">
        <v>249</v>
      </c>
      <c r="H20" s="99">
        <v>6</v>
      </c>
      <c r="I20" s="99" t="s">
        <v>298</v>
      </c>
      <c r="J20" s="99" t="s">
        <v>5</v>
      </c>
      <c r="K20" s="99" t="s">
        <v>2034</v>
      </c>
    </row>
    <row r="21" spans="1:11" ht="13.5" x14ac:dyDescent="0.25">
      <c r="A21" s="99" t="s">
        <v>644</v>
      </c>
      <c r="B21" s="100">
        <v>8100</v>
      </c>
      <c r="C21" s="99" t="s">
        <v>10</v>
      </c>
      <c r="D21" s="99"/>
      <c r="E21" s="99" t="s">
        <v>261</v>
      </c>
      <c r="F21" s="99" t="s">
        <v>177</v>
      </c>
      <c r="G21" s="99" t="s">
        <v>250</v>
      </c>
      <c r="H21" s="99">
        <v>6</v>
      </c>
      <c r="I21" s="99" t="s">
        <v>298</v>
      </c>
      <c r="J21" s="99" t="s">
        <v>5</v>
      </c>
      <c r="K21" s="99" t="s">
        <v>855</v>
      </c>
    </row>
    <row r="22" spans="1:11" ht="13.5" x14ac:dyDescent="0.25">
      <c r="A22" s="99" t="s">
        <v>2040</v>
      </c>
      <c r="B22" s="100">
        <v>16439</v>
      </c>
      <c r="C22" s="99" t="s">
        <v>2041</v>
      </c>
      <c r="D22" s="99"/>
      <c r="E22" s="99" t="s">
        <v>195</v>
      </c>
      <c r="F22" s="99" t="s">
        <v>149</v>
      </c>
      <c r="G22" s="99" t="s">
        <v>233</v>
      </c>
      <c r="H22" s="99">
        <v>6</v>
      </c>
      <c r="I22" s="99" t="s">
        <v>298</v>
      </c>
      <c r="J22" s="99" t="s">
        <v>5</v>
      </c>
      <c r="K22" s="99" t="s">
        <v>2042</v>
      </c>
    </row>
    <row r="23" spans="1:11" ht="13.5" x14ac:dyDescent="0.25">
      <c r="A23" s="99" t="s">
        <v>881</v>
      </c>
      <c r="B23" s="100">
        <v>101238</v>
      </c>
      <c r="C23" s="99" t="s">
        <v>11</v>
      </c>
      <c r="D23" s="99" t="s">
        <v>162</v>
      </c>
      <c r="E23" s="99" t="s">
        <v>12</v>
      </c>
      <c r="F23" s="99" t="s">
        <v>157</v>
      </c>
      <c r="G23" s="99" t="s">
        <v>251</v>
      </c>
      <c r="H23" s="99">
        <v>6</v>
      </c>
      <c r="I23" s="99" t="s">
        <v>298</v>
      </c>
      <c r="J23" s="99" t="s">
        <v>5</v>
      </c>
      <c r="K23" s="99" t="s">
        <v>13</v>
      </c>
    </row>
    <row r="24" spans="1:11" ht="13.5" x14ac:dyDescent="0.25">
      <c r="A24" s="99" t="s">
        <v>904</v>
      </c>
      <c r="B24" s="100">
        <v>173807.30000000002</v>
      </c>
      <c r="C24" s="99" t="s">
        <v>23</v>
      </c>
      <c r="D24" s="99" t="s">
        <v>468</v>
      </c>
      <c r="E24" s="99" t="s">
        <v>469</v>
      </c>
      <c r="F24" s="99" t="s">
        <v>76</v>
      </c>
      <c r="G24" s="99" t="s">
        <v>470</v>
      </c>
      <c r="H24" s="99">
        <v>6</v>
      </c>
      <c r="I24" s="99" t="s">
        <v>298</v>
      </c>
      <c r="J24" s="99" t="s">
        <v>5</v>
      </c>
      <c r="K24" s="99" t="s">
        <v>22</v>
      </c>
    </row>
    <row r="25" spans="1:11" ht="13.5" x14ac:dyDescent="0.25">
      <c r="A25" s="99" t="s">
        <v>471</v>
      </c>
      <c r="B25" s="100">
        <v>77959.959999999992</v>
      </c>
      <c r="C25" s="99" t="s">
        <v>472</v>
      </c>
      <c r="D25" s="99"/>
      <c r="E25" s="99" t="s">
        <v>186</v>
      </c>
      <c r="F25" s="99" t="s">
        <v>149</v>
      </c>
      <c r="G25" s="99" t="s">
        <v>243</v>
      </c>
      <c r="H25" s="99">
        <v>6</v>
      </c>
      <c r="I25" s="99" t="s">
        <v>298</v>
      </c>
      <c r="J25" s="99" t="s">
        <v>5</v>
      </c>
      <c r="K25" s="99" t="s">
        <v>14</v>
      </c>
    </row>
    <row r="26" spans="1:11" ht="13.5" x14ac:dyDescent="0.25">
      <c r="A26" s="99" t="s">
        <v>580</v>
      </c>
      <c r="B26" s="100">
        <v>85993.010000000009</v>
      </c>
      <c r="C26" s="99" t="s">
        <v>581</v>
      </c>
      <c r="D26" s="99"/>
      <c r="E26" s="99" t="s">
        <v>25</v>
      </c>
      <c r="F26" s="99" t="s">
        <v>149</v>
      </c>
      <c r="G26" s="99" t="s">
        <v>262</v>
      </c>
      <c r="H26" s="99">
        <v>6</v>
      </c>
      <c r="I26" s="99" t="s">
        <v>298</v>
      </c>
      <c r="J26" s="99" t="s">
        <v>576</v>
      </c>
      <c r="K26" s="99" t="s">
        <v>577</v>
      </c>
    </row>
    <row r="27" spans="1:11" ht="13.5" x14ac:dyDescent="0.25">
      <c r="A27" s="99" t="s">
        <v>473</v>
      </c>
      <c r="B27" s="100">
        <v>77600.140000000014</v>
      </c>
      <c r="C27" s="99" t="s">
        <v>15</v>
      </c>
      <c r="D27" s="99" t="s">
        <v>474</v>
      </c>
      <c r="E27" s="99" t="s">
        <v>167</v>
      </c>
      <c r="F27" s="99" t="s">
        <v>168</v>
      </c>
      <c r="G27" s="99" t="s">
        <v>216</v>
      </c>
      <c r="H27" s="99">
        <v>6</v>
      </c>
      <c r="I27" s="99" t="s">
        <v>298</v>
      </c>
      <c r="J27" s="99" t="s">
        <v>5</v>
      </c>
      <c r="K27" s="99" t="s">
        <v>9</v>
      </c>
    </row>
    <row r="28" spans="1:11" ht="13.5" x14ac:dyDescent="0.25">
      <c r="A28" s="99" t="s">
        <v>893</v>
      </c>
      <c r="B28" s="100">
        <v>33862.619999999995</v>
      </c>
      <c r="C28" s="99" t="s">
        <v>894</v>
      </c>
      <c r="D28" s="99" t="s">
        <v>895</v>
      </c>
      <c r="E28" s="99" t="s">
        <v>451</v>
      </c>
      <c r="F28" s="99" t="s">
        <v>177</v>
      </c>
      <c r="G28" s="99" t="s">
        <v>896</v>
      </c>
      <c r="H28" s="99">
        <v>6</v>
      </c>
      <c r="I28" s="99" t="s">
        <v>298</v>
      </c>
      <c r="J28" s="99" t="s">
        <v>5</v>
      </c>
      <c r="K28" s="99" t="s">
        <v>897</v>
      </c>
    </row>
    <row r="29" spans="1:11" ht="13.5" x14ac:dyDescent="0.25">
      <c r="A29" s="99" t="s">
        <v>872</v>
      </c>
      <c r="B29" s="100">
        <v>7175</v>
      </c>
      <c r="C29" s="99" t="s">
        <v>873</v>
      </c>
      <c r="D29" s="99"/>
      <c r="E29" s="99" t="s">
        <v>874</v>
      </c>
      <c r="F29" s="99" t="s">
        <v>149</v>
      </c>
      <c r="G29" s="99" t="s">
        <v>875</v>
      </c>
      <c r="H29" s="99">
        <v>6</v>
      </c>
      <c r="I29" s="99" t="s">
        <v>298</v>
      </c>
      <c r="J29" s="99" t="s">
        <v>5</v>
      </c>
      <c r="K29" s="99" t="s">
        <v>876</v>
      </c>
    </row>
    <row r="30" spans="1:11" ht="13.5" x14ac:dyDescent="0.25">
      <c r="A30" s="99" t="s">
        <v>650</v>
      </c>
      <c r="B30" s="100">
        <v>4684.4500000000007</v>
      </c>
      <c r="C30" s="99" t="s">
        <v>16</v>
      </c>
      <c r="D30" s="99"/>
      <c r="E30" s="99" t="s">
        <v>189</v>
      </c>
      <c r="F30" s="99" t="s">
        <v>149</v>
      </c>
      <c r="G30" s="99" t="s">
        <v>229</v>
      </c>
      <c r="H30" s="99">
        <v>6</v>
      </c>
      <c r="I30" s="99" t="s">
        <v>298</v>
      </c>
      <c r="J30" s="99" t="s">
        <v>5</v>
      </c>
      <c r="K30" s="99" t="s">
        <v>200</v>
      </c>
    </row>
    <row r="31" spans="1:11" ht="13.5" x14ac:dyDescent="0.25">
      <c r="A31" s="99" t="s">
        <v>475</v>
      </c>
      <c r="B31" s="100">
        <v>34185.359999999993</v>
      </c>
      <c r="C31" s="99" t="s">
        <v>236</v>
      </c>
      <c r="D31" s="99"/>
      <c r="E31" s="99" t="s">
        <v>186</v>
      </c>
      <c r="F31" s="99" t="s">
        <v>149</v>
      </c>
      <c r="G31" s="99" t="s">
        <v>237</v>
      </c>
      <c r="H31" s="99">
        <v>6</v>
      </c>
      <c r="I31" s="99" t="s">
        <v>298</v>
      </c>
      <c r="J31" s="99" t="s">
        <v>5</v>
      </c>
      <c r="K31" s="99" t="s">
        <v>200</v>
      </c>
    </row>
    <row r="32" spans="1:11" ht="13.5" x14ac:dyDescent="0.25">
      <c r="A32" s="99" t="s">
        <v>477</v>
      </c>
      <c r="B32" s="100">
        <v>2350</v>
      </c>
      <c r="C32" s="99" t="s">
        <v>653</v>
      </c>
      <c r="D32" s="99" t="s">
        <v>635</v>
      </c>
      <c r="E32" s="99" t="s">
        <v>193</v>
      </c>
      <c r="F32" s="99" t="s">
        <v>149</v>
      </c>
      <c r="G32" s="99" t="s">
        <v>232</v>
      </c>
      <c r="H32" s="99">
        <v>6</v>
      </c>
      <c r="I32" s="99" t="s">
        <v>298</v>
      </c>
      <c r="J32" s="99" t="s">
        <v>5</v>
      </c>
      <c r="K32" s="99" t="s">
        <v>200</v>
      </c>
    </row>
    <row r="33" spans="1:11" ht="13.5" x14ac:dyDescent="0.25">
      <c r="A33" s="99" t="s">
        <v>852</v>
      </c>
      <c r="B33" s="100">
        <v>171149.25000000006</v>
      </c>
      <c r="C33" s="99" t="s">
        <v>853</v>
      </c>
      <c r="D33" s="99"/>
      <c r="E33" s="99" t="s">
        <v>194</v>
      </c>
      <c r="F33" s="99" t="s">
        <v>149</v>
      </c>
      <c r="G33" s="99" t="s">
        <v>228</v>
      </c>
      <c r="H33" s="99">
        <v>6</v>
      </c>
      <c r="I33" s="99" t="s">
        <v>298</v>
      </c>
      <c r="J33" s="99" t="s">
        <v>5</v>
      </c>
      <c r="K33" s="99" t="s">
        <v>854</v>
      </c>
    </row>
    <row r="34" spans="1:11" ht="13.5" x14ac:dyDescent="0.25">
      <c r="A34" s="99" t="s">
        <v>1354</v>
      </c>
      <c r="B34" s="100">
        <v>350</v>
      </c>
      <c r="C34" s="99" t="s">
        <v>1355</v>
      </c>
      <c r="D34" s="99"/>
      <c r="E34" s="99" t="s">
        <v>1356</v>
      </c>
      <c r="F34" s="99" t="s">
        <v>168</v>
      </c>
      <c r="G34" s="99" t="s">
        <v>1357</v>
      </c>
      <c r="H34" s="99">
        <v>6</v>
      </c>
      <c r="I34" s="99" t="s">
        <v>298</v>
      </c>
      <c r="J34" s="99" t="s">
        <v>5</v>
      </c>
      <c r="K34" s="99" t="s">
        <v>200</v>
      </c>
    </row>
    <row r="35" spans="1:11" ht="13.5" x14ac:dyDescent="0.25">
      <c r="A35" s="99" t="s">
        <v>478</v>
      </c>
      <c r="B35" s="100">
        <v>4706.1100000000006</v>
      </c>
      <c r="C35" s="99" t="s">
        <v>479</v>
      </c>
      <c r="D35" s="99"/>
      <c r="E35" s="99" t="s">
        <v>164</v>
      </c>
      <c r="F35" s="99" t="s">
        <v>153</v>
      </c>
      <c r="G35" s="99" t="s">
        <v>258</v>
      </c>
      <c r="H35" s="99">
        <v>6</v>
      </c>
      <c r="I35" s="99" t="s">
        <v>298</v>
      </c>
      <c r="J35" s="99" t="s">
        <v>5</v>
      </c>
      <c r="K35" s="99" t="s">
        <v>19</v>
      </c>
    </row>
    <row r="36" spans="1:11" ht="13.5" x14ac:dyDescent="0.25">
      <c r="A36" s="99" t="s">
        <v>582</v>
      </c>
      <c r="B36" s="100">
        <v>68712.53</v>
      </c>
      <c r="C36" s="99" t="s">
        <v>583</v>
      </c>
      <c r="D36" s="99" t="s">
        <v>654</v>
      </c>
      <c r="E36" s="99" t="s">
        <v>244</v>
      </c>
      <c r="F36" s="99" t="s">
        <v>177</v>
      </c>
      <c r="G36" s="99" t="s">
        <v>245</v>
      </c>
      <c r="H36" s="99">
        <v>6</v>
      </c>
      <c r="I36" s="99" t="s">
        <v>298</v>
      </c>
      <c r="J36" s="99" t="s">
        <v>5</v>
      </c>
      <c r="K36" s="99" t="s">
        <v>877</v>
      </c>
    </row>
    <row r="37" spans="1:11" ht="13.5" x14ac:dyDescent="0.25">
      <c r="A37" s="99" t="s">
        <v>903</v>
      </c>
      <c r="B37" s="100">
        <v>14193.11</v>
      </c>
      <c r="C37" s="99" t="s">
        <v>482</v>
      </c>
      <c r="D37" s="99"/>
      <c r="E37" s="99" t="s">
        <v>223</v>
      </c>
      <c r="F37" s="99" t="s">
        <v>1</v>
      </c>
      <c r="G37" s="99" t="s">
        <v>291</v>
      </c>
      <c r="H37" s="99">
        <v>6</v>
      </c>
      <c r="I37" s="99" t="s">
        <v>298</v>
      </c>
      <c r="J37" s="99" t="s">
        <v>5</v>
      </c>
      <c r="K37" s="99" t="s">
        <v>22</v>
      </c>
    </row>
    <row r="38" spans="1:11" ht="13.5" x14ac:dyDescent="0.25">
      <c r="A38" s="99" t="s">
        <v>1369</v>
      </c>
      <c r="B38" s="100">
        <v>92804.97000000003</v>
      </c>
      <c r="C38" s="99" t="s">
        <v>1370</v>
      </c>
      <c r="D38" s="99"/>
      <c r="E38" s="99" t="s">
        <v>239</v>
      </c>
      <c r="F38" s="99" t="s">
        <v>149</v>
      </c>
      <c r="G38" s="99" t="s">
        <v>240</v>
      </c>
      <c r="H38" s="99">
        <v>6</v>
      </c>
      <c r="I38" s="99" t="s">
        <v>298</v>
      </c>
      <c r="J38" s="99" t="s">
        <v>5</v>
      </c>
      <c r="K38" s="99" t="s">
        <v>1371</v>
      </c>
    </row>
    <row r="39" spans="1:11" ht="13.5" x14ac:dyDescent="0.25">
      <c r="A39" s="99" t="s">
        <v>848</v>
      </c>
      <c r="B39" s="100">
        <v>124</v>
      </c>
      <c r="C39" s="99" t="s">
        <v>849</v>
      </c>
      <c r="D39" s="99"/>
      <c r="E39" s="99" t="s">
        <v>850</v>
      </c>
      <c r="F39" s="99" t="s">
        <v>146</v>
      </c>
      <c r="G39" s="99" t="s">
        <v>851</v>
      </c>
      <c r="H39" s="99">
        <v>6</v>
      </c>
      <c r="I39" s="99" t="s">
        <v>298</v>
      </c>
      <c r="J39" s="99" t="s">
        <v>5</v>
      </c>
      <c r="K39" s="99" t="s">
        <v>1329</v>
      </c>
    </row>
    <row r="40" spans="1:11" ht="13.5" x14ac:dyDescent="0.25">
      <c r="A40" s="99" t="s">
        <v>2099</v>
      </c>
      <c r="B40" s="100">
        <v>11951.25</v>
      </c>
      <c r="C40" s="99" t="s">
        <v>2100</v>
      </c>
      <c r="D40" s="99"/>
      <c r="E40" s="99" t="s">
        <v>384</v>
      </c>
      <c r="F40" s="99" t="s">
        <v>149</v>
      </c>
      <c r="G40" s="99" t="s">
        <v>617</v>
      </c>
      <c r="H40" s="99">
        <v>6</v>
      </c>
      <c r="I40" s="99" t="s">
        <v>298</v>
      </c>
      <c r="J40" s="99" t="s">
        <v>5</v>
      </c>
      <c r="K40" s="99" t="s">
        <v>2069</v>
      </c>
    </row>
    <row r="41" spans="1:11" ht="13.5" x14ac:dyDescent="0.25">
      <c r="A41" s="99" t="s">
        <v>483</v>
      </c>
      <c r="B41" s="100">
        <v>271.41999999999996</v>
      </c>
      <c r="C41" s="99" t="s">
        <v>305</v>
      </c>
      <c r="D41" s="99"/>
      <c r="E41" s="99" t="s">
        <v>306</v>
      </c>
      <c r="F41" s="99" t="s">
        <v>21</v>
      </c>
      <c r="G41" s="99" t="s">
        <v>307</v>
      </c>
      <c r="H41" s="99">
        <v>6</v>
      </c>
      <c r="I41" s="99" t="s">
        <v>298</v>
      </c>
      <c r="J41" s="99" t="s">
        <v>5</v>
      </c>
      <c r="K41" s="99" t="s">
        <v>22</v>
      </c>
    </row>
    <row r="42" spans="1:11" ht="13.5" x14ac:dyDescent="0.25">
      <c r="A42" s="99" t="s">
        <v>2102</v>
      </c>
      <c r="B42" s="100">
        <v>1573.1399999999999</v>
      </c>
      <c r="C42" s="99" t="s">
        <v>2103</v>
      </c>
      <c r="D42" s="99" t="s">
        <v>2104</v>
      </c>
      <c r="E42" s="99" t="s">
        <v>188</v>
      </c>
      <c r="F42" s="99" t="s">
        <v>149</v>
      </c>
      <c r="G42" s="99" t="s">
        <v>242</v>
      </c>
      <c r="H42" s="99">
        <v>6</v>
      </c>
      <c r="I42" s="99" t="s">
        <v>298</v>
      </c>
      <c r="J42" s="99" t="s">
        <v>5</v>
      </c>
      <c r="K42" s="99" t="s">
        <v>2105</v>
      </c>
    </row>
    <row r="43" spans="1:11" ht="13.5" x14ac:dyDescent="0.25">
      <c r="A43" s="99" t="s">
        <v>2107</v>
      </c>
      <c r="B43" s="100">
        <v>5000</v>
      </c>
      <c r="C43" s="99" t="s">
        <v>2108</v>
      </c>
      <c r="D43" s="99"/>
      <c r="E43" s="99" t="s">
        <v>2109</v>
      </c>
      <c r="F43" s="99" t="s">
        <v>177</v>
      </c>
      <c r="G43" s="99" t="s">
        <v>2110</v>
      </c>
      <c r="H43" s="99">
        <v>6</v>
      </c>
      <c r="I43" s="99" t="s">
        <v>298</v>
      </c>
      <c r="J43" s="99" t="s">
        <v>5</v>
      </c>
      <c r="K43" s="99" t="s">
        <v>2034</v>
      </c>
    </row>
    <row r="44" spans="1:11" ht="13.5" x14ac:dyDescent="0.25">
      <c r="A44" s="99" t="s">
        <v>856</v>
      </c>
      <c r="B44" s="100">
        <v>26363.270000000004</v>
      </c>
      <c r="C44" s="99" t="s">
        <v>857</v>
      </c>
      <c r="D44" s="99"/>
      <c r="E44" s="99" t="s">
        <v>202</v>
      </c>
      <c r="F44" s="99" t="s">
        <v>149</v>
      </c>
      <c r="G44" s="99" t="s">
        <v>858</v>
      </c>
      <c r="H44" s="99">
        <v>6</v>
      </c>
      <c r="I44" s="99" t="s">
        <v>298</v>
      </c>
      <c r="J44" s="99" t="s">
        <v>5</v>
      </c>
      <c r="K44" s="99" t="s">
        <v>859</v>
      </c>
    </row>
    <row r="45" spans="1:11" ht="13.5" x14ac:dyDescent="0.25">
      <c r="A45" s="99" t="s">
        <v>484</v>
      </c>
      <c r="B45" s="100">
        <v>876891.6</v>
      </c>
      <c r="C45" s="99" t="s">
        <v>485</v>
      </c>
      <c r="D45" s="99"/>
      <c r="E45" s="99" t="s">
        <v>203</v>
      </c>
      <c r="F45" s="99" t="s">
        <v>153</v>
      </c>
      <c r="G45" s="99" t="s">
        <v>260</v>
      </c>
      <c r="H45" s="99">
        <v>6</v>
      </c>
      <c r="I45" s="99" t="s">
        <v>298</v>
      </c>
      <c r="J45" s="99" t="s">
        <v>5</v>
      </c>
      <c r="K45" s="99" t="s">
        <v>577</v>
      </c>
    </row>
    <row r="46" spans="1:11" ht="13.5" x14ac:dyDescent="0.25">
      <c r="A46" s="99" t="s">
        <v>486</v>
      </c>
      <c r="B46" s="100">
        <v>64083.990000000005</v>
      </c>
      <c r="C46" s="99" t="s">
        <v>487</v>
      </c>
      <c r="D46" s="99" t="s">
        <v>24</v>
      </c>
      <c r="E46" s="99" t="s">
        <v>25</v>
      </c>
      <c r="F46" s="99" t="s">
        <v>149</v>
      </c>
      <c r="G46" s="99" t="s">
        <v>262</v>
      </c>
      <c r="H46" s="99">
        <v>6</v>
      </c>
      <c r="I46" s="99" t="s">
        <v>298</v>
      </c>
      <c r="J46" s="99" t="s">
        <v>5</v>
      </c>
      <c r="K46" s="99" t="s">
        <v>26</v>
      </c>
    </row>
    <row r="47" spans="1:11" ht="13.5" x14ac:dyDescent="0.25">
      <c r="A47" s="99" t="s">
        <v>2123</v>
      </c>
      <c r="B47" s="100">
        <v>6328.62</v>
      </c>
      <c r="C47" s="99" t="s">
        <v>2124</v>
      </c>
      <c r="D47" s="99"/>
      <c r="E47" s="99" t="s">
        <v>1365</v>
      </c>
      <c r="F47" s="99" t="s">
        <v>149</v>
      </c>
      <c r="G47" s="99" t="s">
        <v>2125</v>
      </c>
      <c r="H47" s="99">
        <v>6</v>
      </c>
      <c r="I47" s="99" t="s">
        <v>298</v>
      </c>
      <c r="J47" s="99" t="s">
        <v>5</v>
      </c>
      <c r="K47" s="99" t="s">
        <v>2034</v>
      </c>
    </row>
    <row r="48" spans="1:11" ht="13.5" x14ac:dyDescent="0.25">
      <c r="A48" s="99" t="s">
        <v>488</v>
      </c>
      <c r="B48" s="100">
        <v>8315.2800000000007</v>
      </c>
      <c r="C48" s="99" t="s">
        <v>302</v>
      </c>
      <c r="D48" s="99"/>
      <c r="E48" s="99" t="s">
        <v>190</v>
      </c>
      <c r="F48" s="99" t="s">
        <v>155</v>
      </c>
      <c r="G48" s="99" t="s">
        <v>303</v>
      </c>
      <c r="H48" s="99">
        <v>6</v>
      </c>
      <c r="I48" s="99" t="s">
        <v>298</v>
      </c>
      <c r="J48" s="99" t="s">
        <v>5</v>
      </c>
      <c r="K48" s="99" t="s">
        <v>584</v>
      </c>
    </row>
    <row r="49" spans="1:11" ht="13.5" x14ac:dyDescent="0.25">
      <c r="A49" s="99" t="s">
        <v>489</v>
      </c>
      <c r="B49" s="100">
        <v>310</v>
      </c>
      <c r="C49" s="99" t="s">
        <v>889</v>
      </c>
      <c r="D49" s="99"/>
      <c r="E49" s="99" t="s">
        <v>890</v>
      </c>
      <c r="F49" s="99" t="s">
        <v>168</v>
      </c>
      <c r="G49" s="99" t="s">
        <v>891</v>
      </c>
      <c r="H49" s="99">
        <v>6</v>
      </c>
      <c r="I49" s="99" t="s">
        <v>298</v>
      </c>
      <c r="J49" s="99" t="s">
        <v>5</v>
      </c>
      <c r="K49" s="99" t="s">
        <v>585</v>
      </c>
    </row>
    <row r="50" spans="1:11" ht="13.5" x14ac:dyDescent="0.25">
      <c r="A50" s="99" t="s">
        <v>2127</v>
      </c>
      <c r="B50" s="100">
        <v>2965.23</v>
      </c>
      <c r="C50" s="99" t="s">
        <v>2128</v>
      </c>
      <c r="D50" s="99"/>
      <c r="E50" s="99" t="s">
        <v>869</v>
      </c>
      <c r="F50" s="99" t="s">
        <v>149</v>
      </c>
      <c r="G50" s="99" t="s">
        <v>870</v>
      </c>
      <c r="H50" s="99">
        <v>6</v>
      </c>
      <c r="I50" s="99" t="s">
        <v>298</v>
      </c>
      <c r="J50" s="99" t="s">
        <v>5</v>
      </c>
      <c r="K50" s="99" t="s">
        <v>2034</v>
      </c>
    </row>
    <row r="51" spans="1:11" ht="13.5" x14ac:dyDescent="0.25">
      <c r="A51" s="99" t="s">
        <v>490</v>
      </c>
      <c r="B51" s="100">
        <v>82284.969999999928</v>
      </c>
      <c r="C51" s="99" t="s">
        <v>491</v>
      </c>
      <c r="D51" s="99"/>
      <c r="E51" s="99" t="s">
        <v>164</v>
      </c>
      <c r="F51" s="99" t="s">
        <v>153</v>
      </c>
      <c r="G51" s="99" t="s">
        <v>304</v>
      </c>
      <c r="H51" s="99">
        <v>6</v>
      </c>
      <c r="I51" s="99" t="s">
        <v>298</v>
      </c>
      <c r="J51" s="99" t="s">
        <v>5</v>
      </c>
      <c r="K51" s="99" t="s">
        <v>27</v>
      </c>
    </row>
    <row r="52" spans="1:11" ht="13.5" x14ac:dyDescent="0.25">
      <c r="A52" s="99" t="s">
        <v>1389</v>
      </c>
      <c r="B52" s="100">
        <v>521994.93999999994</v>
      </c>
      <c r="C52" s="99" t="s">
        <v>492</v>
      </c>
      <c r="D52" s="99"/>
      <c r="E52" s="99" t="s">
        <v>158</v>
      </c>
      <c r="F52" s="99" t="s">
        <v>149</v>
      </c>
      <c r="G52" s="99" t="s">
        <v>263</v>
      </c>
      <c r="H52" s="99">
        <v>6</v>
      </c>
      <c r="I52" s="99" t="s">
        <v>298</v>
      </c>
      <c r="J52" s="99" t="s">
        <v>5</v>
      </c>
      <c r="K52" s="99" t="s">
        <v>27</v>
      </c>
    </row>
    <row r="53" spans="1:11" ht="13.5" x14ac:dyDescent="0.25">
      <c r="A53" s="99" t="s">
        <v>658</v>
      </c>
      <c r="B53" s="100">
        <v>3700</v>
      </c>
      <c r="C53" s="99" t="s">
        <v>28</v>
      </c>
      <c r="D53" s="99"/>
      <c r="E53" s="99" t="s">
        <v>194</v>
      </c>
      <c r="F53" s="99" t="s">
        <v>149</v>
      </c>
      <c r="G53" s="99" t="s">
        <v>228</v>
      </c>
      <c r="H53" s="99">
        <v>6</v>
      </c>
      <c r="I53" s="99" t="s">
        <v>298</v>
      </c>
      <c r="J53" s="99" t="s">
        <v>5</v>
      </c>
      <c r="K53" s="99" t="s">
        <v>29</v>
      </c>
    </row>
    <row r="54" spans="1:11" ht="13.5" x14ac:dyDescent="0.25">
      <c r="A54" s="99" t="s">
        <v>493</v>
      </c>
      <c r="B54" s="100">
        <v>5341.3999999999833</v>
      </c>
      <c r="C54" s="99" t="s">
        <v>30</v>
      </c>
      <c r="D54" s="99"/>
      <c r="E54" s="99" t="s">
        <v>158</v>
      </c>
      <c r="F54" s="99" t="s">
        <v>149</v>
      </c>
      <c r="G54" s="99" t="s">
        <v>264</v>
      </c>
      <c r="H54" s="99">
        <v>6</v>
      </c>
      <c r="I54" s="99" t="s">
        <v>298</v>
      </c>
      <c r="J54" s="99" t="s">
        <v>5</v>
      </c>
      <c r="K54" s="99" t="s">
        <v>31</v>
      </c>
    </row>
    <row r="55" spans="1:11" ht="13.5" x14ac:dyDescent="0.25">
      <c r="A55" s="99" t="s">
        <v>589</v>
      </c>
      <c r="B55" s="100">
        <v>87627</v>
      </c>
      <c r="C55" s="99" t="s">
        <v>590</v>
      </c>
      <c r="D55" s="99" t="s">
        <v>591</v>
      </c>
      <c r="E55" s="99" t="s">
        <v>592</v>
      </c>
      <c r="F55" s="99" t="s">
        <v>149</v>
      </c>
      <c r="G55" s="99" t="s">
        <v>593</v>
      </c>
      <c r="H55" s="99">
        <v>6</v>
      </c>
      <c r="I55" s="99" t="s">
        <v>298</v>
      </c>
      <c r="J55" s="99" t="s">
        <v>5</v>
      </c>
      <c r="K55" s="99" t="s">
        <v>546</v>
      </c>
    </row>
    <row r="56" spans="1:11" ht="13.5" x14ac:dyDescent="0.25">
      <c r="A56" s="99" t="s">
        <v>494</v>
      </c>
      <c r="B56" s="100">
        <v>17163.419999999998</v>
      </c>
      <c r="C56" s="99" t="s">
        <v>659</v>
      </c>
      <c r="D56" s="99"/>
      <c r="E56" s="99" t="s">
        <v>247</v>
      </c>
      <c r="F56" s="99" t="s">
        <v>170</v>
      </c>
      <c r="G56" s="99" t="s">
        <v>248</v>
      </c>
      <c r="H56" s="99">
        <v>6</v>
      </c>
      <c r="I56" s="99" t="s">
        <v>298</v>
      </c>
      <c r="J56" s="99" t="s">
        <v>5</v>
      </c>
      <c r="K56" s="99" t="s">
        <v>22</v>
      </c>
    </row>
    <row r="57" spans="1:11" ht="13.5" x14ac:dyDescent="0.25">
      <c r="A57" s="99" t="s">
        <v>905</v>
      </c>
      <c r="B57" s="100">
        <v>264.21999999999997</v>
      </c>
      <c r="C57" s="99" t="s">
        <v>906</v>
      </c>
      <c r="D57" s="99"/>
      <c r="E57" s="99" t="s">
        <v>183</v>
      </c>
      <c r="F57" s="99" t="s">
        <v>149</v>
      </c>
      <c r="G57" s="99" t="s">
        <v>907</v>
      </c>
      <c r="H57" s="99">
        <v>6</v>
      </c>
      <c r="I57" s="99" t="s">
        <v>298</v>
      </c>
      <c r="J57" s="99" t="s">
        <v>5</v>
      </c>
      <c r="K57" s="99" t="s">
        <v>908</v>
      </c>
    </row>
    <row r="58" spans="1:11" ht="13.5" x14ac:dyDescent="0.25">
      <c r="A58" s="99" t="s">
        <v>495</v>
      </c>
      <c r="B58" s="100">
        <v>15943.25</v>
      </c>
      <c r="C58" s="99" t="s">
        <v>33</v>
      </c>
      <c r="D58" s="99"/>
      <c r="E58" s="99" t="s">
        <v>32</v>
      </c>
      <c r="F58" s="99" t="s">
        <v>149</v>
      </c>
      <c r="G58" s="99" t="s">
        <v>265</v>
      </c>
      <c r="H58" s="99">
        <v>6</v>
      </c>
      <c r="I58" s="99" t="s">
        <v>298</v>
      </c>
      <c r="J58" s="99" t="s">
        <v>5</v>
      </c>
      <c r="K58" s="99" t="s">
        <v>22</v>
      </c>
    </row>
    <row r="59" spans="1:11" ht="13.5" x14ac:dyDescent="0.25">
      <c r="A59" s="99" t="s">
        <v>496</v>
      </c>
      <c r="B59" s="100">
        <v>1722.5</v>
      </c>
      <c r="C59" s="99" t="s">
        <v>34</v>
      </c>
      <c r="D59" s="99"/>
      <c r="E59" s="99" t="s">
        <v>164</v>
      </c>
      <c r="F59" s="99" t="s">
        <v>153</v>
      </c>
      <c r="G59" s="99" t="s">
        <v>246</v>
      </c>
      <c r="H59" s="99">
        <v>6</v>
      </c>
      <c r="I59" s="99" t="s">
        <v>298</v>
      </c>
      <c r="J59" s="99" t="s">
        <v>5</v>
      </c>
      <c r="K59" s="99" t="s">
        <v>594</v>
      </c>
    </row>
    <row r="60" spans="1:11" ht="13.5" x14ac:dyDescent="0.25">
      <c r="A60" s="99" t="s">
        <v>497</v>
      </c>
      <c r="B60" s="100">
        <v>2100</v>
      </c>
      <c r="C60" s="99" t="s">
        <v>498</v>
      </c>
      <c r="D60" s="99"/>
      <c r="E60" s="99" t="s">
        <v>499</v>
      </c>
      <c r="F60" s="99" t="s">
        <v>155</v>
      </c>
      <c r="G60" s="99" t="s">
        <v>500</v>
      </c>
      <c r="H60" s="99">
        <v>6</v>
      </c>
      <c r="I60" s="99" t="s">
        <v>298</v>
      </c>
      <c r="J60" s="99" t="s">
        <v>5</v>
      </c>
      <c r="K60" s="99" t="s">
        <v>501</v>
      </c>
    </row>
    <row r="61" spans="1:11" ht="13.5" x14ac:dyDescent="0.25">
      <c r="A61" s="99" t="s">
        <v>595</v>
      </c>
      <c r="B61" s="100">
        <v>29359</v>
      </c>
      <c r="C61" s="99" t="s">
        <v>1401</v>
      </c>
      <c r="D61" s="99"/>
      <c r="E61" s="99" t="s">
        <v>163</v>
      </c>
      <c r="F61" s="99" t="s">
        <v>149</v>
      </c>
      <c r="G61" s="99" t="s">
        <v>219</v>
      </c>
      <c r="H61" s="99">
        <v>6</v>
      </c>
      <c r="I61" s="99" t="s">
        <v>298</v>
      </c>
      <c r="J61" s="99" t="s">
        <v>5</v>
      </c>
      <c r="K61" s="99" t="s">
        <v>36</v>
      </c>
    </row>
    <row r="62" spans="1:11" ht="13.5" x14ac:dyDescent="0.25">
      <c r="A62" s="78" t="s">
        <v>294</v>
      </c>
      <c r="B62" s="107">
        <f>SUM(B14:B61)</f>
        <v>9598941.4299999997</v>
      </c>
      <c r="C62" s="99"/>
      <c r="D62" s="99"/>
      <c r="E62" s="99"/>
      <c r="F62" s="99"/>
      <c r="G62" s="99"/>
      <c r="H62" s="99"/>
      <c r="I62" s="99"/>
      <c r="J62" s="99"/>
      <c r="K62" s="99"/>
    </row>
    <row r="63" spans="1:11" ht="13.5" x14ac:dyDescent="0.25">
      <c r="A63" s="99" t="s">
        <v>505</v>
      </c>
      <c r="B63" s="100">
        <v>29933.599999999999</v>
      </c>
      <c r="C63" s="99" t="s">
        <v>506</v>
      </c>
      <c r="D63" s="99"/>
      <c r="E63" s="99" t="s">
        <v>190</v>
      </c>
      <c r="F63" s="99" t="s">
        <v>155</v>
      </c>
      <c r="G63" s="99" t="s">
        <v>310</v>
      </c>
      <c r="H63" s="99">
        <v>7</v>
      </c>
      <c r="I63" s="99" t="s">
        <v>298</v>
      </c>
      <c r="J63" s="99" t="s">
        <v>38</v>
      </c>
      <c r="K63" s="99" t="s">
        <v>507</v>
      </c>
    </row>
    <row r="64" spans="1:11" ht="13.5" x14ac:dyDescent="0.25">
      <c r="A64" s="99" t="s">
        <v>997</v>
      </c>
      <c r="B64" s="100">
        <v>504526</v>
      </c>
      <c r="C64" s="99" t="s">
        <v>998</v>
      </c>
      <c r="D64" s="99"/>
      <c r="E64" s="99" t="s">
        <v>999</v>
      </c>
      <c r="F64" s="99" t="s">
        <v>148</v>
      </c>
      <c r="G64" s="99" t="s">
        <v>1000</v>
      </c>
      <c r="H64" s="99">
        <v>7</v>
      </c>
      <c r="I64" s="99" t="s">
        <v>298</v>
      </c>
      <c r="J64" s="99" t="s">
        <v>38</v>
      </c>
      <c r="K64" s="99" t="s">
        <v>699</v>
      </c>
    </row>
    <row r="65" spans="1:11" ht="13.5" x14ac:dyDescent="0.25">
      <c r="A65" s="99" t="s">
        <v>660</v>
      </c>
      <c r="B65" s="100">
        <v>6500</v>
      </c>
      <c r="C65" s="99" t="s">
        <v>661</v>
      </c>
      <c r="D65" s="99" t="s">
        <v>662</v>
      </c>
      <c r="E65" s="99" t="s">
        <v>197</v>
      </c>
      <c r="F65" s="99" t="s">
        <v>149</v>
      </c>
      <c r="G65" s="99" t="s">
        <v>235</v>
      </c>
      <c r="H65" s="99">
        <v>7</v>
      </c>
      <c r="I65" s="99" t="s">
        <v>298</v>
      </c>
      <c r="J65" s="99" t="s">
        <v>38</v>
      </c>
      <c r="K65" s="99" t="s">
        <v>58</v>
      </c>
    </row>
    <row r="66" spans="1:11" ht="13.5" x14ac:dyDescent="0.25">
      <c r="A66" s="99" t="s">
        <v>1915</v>
      </c>
      <c r="B66" s="100">
        <v>136318.04</v>
      </c>
      <c r="C66" s="99" t="s">
        <v>1916</v>
      </c>
      <c r="D66" s="99"/>
      <c r="E66" s="99" t="s">
        <v>161</v>
      </c>
      <c r="F66" s="99" t="s">
        <v>155</v>
      </c>
      <c r="G66" s="99" t="s">
        <v>215</v>
      </c>
      <c r="H66" s="99">
        <v>7</v>
      </c>
      <c r="I66" s="99" t="s">
        <v>298</v>
      </c>
      <c r="J66" s="99" t="s">
        <v>38</v>
      </c>
      <c r="K66" s="99" t="s">
        <v>1584</v>
      </c>
    </row>
    <row r="67" spans="1:11" ht="13.5" x14ac:dyDescent="0.25">
      <c r="A67" s="99" t="s">
        <v>663</v>
      </c>
      <c r="B67" s="100">
        <v>25622.240000000005</v>
      </c>
      <c r="C67" s="99" t="s">
        <v>40</v>
      </c>
      <c r="D67" s="99"/>
      <c r="E67" s="99" t="s">
        <v>183</v>
      </c>
      <c r="F67" s="99" t="s">
        <v>149</v>
      </c>
      <c r="G67" s="99" t="s">
        <v>268</v>
      </c>
      <c r="H67" s="99">
        <v>7</v>
      </c>
      <c r="I67" s="99" t="s">
        <v>298</v>
      </c>
      <c r="J67" s="99" t="s">
        <v>38</v>
      </c>
      <c r="K67" s="99" t="s">
        <v>54</v>
      </c>
    </row>
    <row r="68" spans="1:11" ht="13.5" x14ac:dyDescent="0.25">
      <c r="A68" s="99" t="s">
        <v>664</v>
      </c>
      <c r="B68" s="100">
        <v>4500</v>
      </c>
      <c r="C68" s="99" t="s">
        <v>665</v>
      </c>
      <c r="D68" s="99" t="s">
        <v>666</v>
      </c>
      <c r="E68" s="99" t="s">
        <v>42</v>
      </c>
      <c r="F68" s="99" t="s">
        <v>43</v>
      </c>
      <c r="G68" s="99" t="s">
        <v>269</v>
      </c>
      <c r="H68" s="99">
        <v>7</v>
      </c>
      <c r="I68" s="99" t="s">
        <v>298</v>
      </c>
      <c r="J68" s="99" t="s">
        <v>38</v>
      </c>
      <c r="K68" s="99" t="s">
        <v>916</v>
      </c>
    </row>
    <row r="69" spans="1:11" ht="13.5" x14ac:dyDescent="0.25">
      <c r="A69" s="99" t="s">
        <v>972</v>
      </c>
      <c r="B69" s="100">
        <v>1240</v>
      </c>
      <c r="C69" s="99" t="s">
        <v>973</v>
      </c>
      <c r="D69" s="99"/>
      <c r="E69" s="99" t="s">
        <v>974</v>
      </c>
      <c r="F69" s="99" t="s">
        <v>726</v>
      </c>
      <c r="G69" s="99" t="s">
        <v>975</v>
      </c>
      <c r="H69" s="99">
        <v>7</v>
      </c>
      <c r="I69" s="99" t="s">
        <v>298</v>
      </c>
      <c r="J69" s="99" t="s">
        <v>38</v>
      </c>
      <c r="K69" s="99" t="s">
        <v>44</v>
      </c>
    </row>
    <row r="70" spans="1:11" ht="13.5" x14ac:dyDescent="0.25">
      <c r="A70" s="99" t="s">
        <v>2141</v>
      </c>
      <c r="B70" s="100">
        <v>61473.5</v>
      </c>
      <c r="C70" s="99" t="s">
        <v>2142</v>
      </c>
      <c r="D70" s="99"/>
      <c r="E70" s="99" t="s">
        <v>2143</v>
      </c>
      <c r="F70" s="99" t="s">
        <v>21</v>
      </c>
      <c r="G70" s="99" t="s">
        <v>2144</v>
      </c>
      <c r="H70" s="99">
        <v>7</v>
      </c>
      <c r="I70" s="99" t="s">
        <v>298</v>
      </c>
      <c r="J70" s="99" t="s">
        <v>38</v>
      </c>
      <c r="K70" s="99" t="s">
        <v>990</v>
      </c>
    </row>
    <row r="71" spans="1:11" ht="13.5" x14ac:dyDescent="0.25">
      <c r="A71" s="99" t="s">
        <v>917</v>
      </c>
      <c r="B71" s="100">
        <v>950</v>
      </c>
      <c r="C71" s="99" t="s">
        <v>708</v>
      </c>
      <c r="D71" s="99" t="s">
        <v>918</v>
      </c>
      <c r="E71" s="99" t="s">
        <v>158</v>
      </c>
      <c r="F71" s="99" t="s">
        <v>149</v>
      </c>
      <c r="G71" s="99" t="s">
        <v>271</v>
      </c>
      <c r="H71" s="99">
        <v>7</v>
      </c>
      <c r="I71" s="99" t="s">
        <v>298</v>
      </c>
      <c r="J71" s="99" t="s">
        <v>38</v>
      </c>
      <c r="K71" s="99" t="s">
        <v>919</v>
      </c>
    </row>
    <row r="72" spans="1:11" ht="13.5" x14ac:dyDescent="0.25">
      <c r="A72" s="99" t="s">
        <v>1419</v>
      </c>
      <c r="B72" s="100">
        <v>41166.1</v>
      </c>
      <c r="C72" s="99" t="s">
        <v>1420</v>
      </c>
      <c r="D72" s="99"/>
      <c r="E72" s="99" t="s">
        <v>158</v>
      </c>
      <c r="F72" s="99" t="s">
        <v>149</v>
      </c>
      <c r="G72" s="99" t="s">
        <v>271</v>
      </c>
      <c r="H72" s="99">
        <v>7</v>
      </c>
      <c r="I72" s="99" t="s">
        <v>298</v>
      </c>
      <c r="J72" s="99" t="s">
        <v>38</v>
      </c>
      <c r="K72" s="99" t="s">
        <v>45</v>
      </c>
    </row>
    <row r="73" spans="1:11" ht="13.5" x14ac:dyDescent="0.25">
      <c r="A73" s="99" t="s">
        <v>1423</v>
      </c>
      <c r="B73" s="100">
        <v>3239.49</v>
      </c>
      <c r="C73" s="99" t="s">
        <v>1424</v>
      </c>
      <c r="D73" s="99"/>
      <c r="E73" s="99" t="s">
        <v>194</v>
      </c>
      <c r="F73" s="99" t="s">
        <v>149</v>
      </c>
      <c r="G73" s="99" t="s">
        <v>228</v>
      </c>
      <c r="H73" s="99">
        <v>7</v>
      </c>
      <c r="I73" s="99" t="s">
        <v>298</v>
      </c>
      <c r="J73" s="99" t="s">
        <v>38</v>
      </c>
      <c r="K73" s="99" t="s">
        <v>596</v>
      </c>
    </row>
    <row r="74" spans="1:11" ht="13.5" x14ac:dyDescent="0.25">
      <c r="A74" s="99" t="s">
        <v>667</v>
      </c>
      <c r="B74" s="100">
        <v>3295.6299999999997</v>
      </c>
      <c r="C74" s="99" t="s">
        <v>508</v>
      </c>
      <c r="D74" s="99"/>
      <c r="E74" s="99" t="s">
        <v>147</v>
      </c>
      <c r="F74" s="99" t="s">
        <v>148</v>
      </c>
      <c r="G74" s="99" t="s">
        <v>308</v>
      </c>
      <c r="H74" s="99">
        <v>7</v>
      </c>
      <c r="I74" s="99" t="s">
        <v>298</v>
      </c>
      <c r="J74" s="99" t="s">
        <v>38</v>
      </c>
      <c r="K74" s="99" t="s">
        <v>596</v>
      </c>
    </row>
    <row r="75" spans="1:11" ht="13.5" x14ac:dyDescent="0.25">
      <c r="A75" s="99" t="s">
        <v>2161</v>
      </c>
      <c r="B75" s="100">
        <v>14500</v>
      </c>
      <c r="C75" s="99" t="s">
        <v>2162</v>
      </c>
      <c r="D75" s="99"/>
      <c r="E75" s="99" t="s">
        <v>161</v>
      </c>
      <c r="F75" s="99" t="s">
        <v>155</v>
      </c>
      <c r="G75" s="99" t="s">
        <v>2163</v>
      </c>
      <c r="H75" s="99">
        <v>7</v>
      </c>
      <c r="I75" s="99" t="s">
        <v>298</v>
      </c>
      <c r="J75" s="99" t="s">
        <v>38</v>
      </c>
      <c r="K75" s="99" t="s">
        <v>2164</v>
      </c>
    </row>
    <row r="76" spans="1:11" ht="13.5" x14ac:dyDescent="0.25">
      <c r="A76" s="99" t="s">
        <v>668</v>
      </c>
      <c r="B76" s="100">
        <v>17800</v>
      </c>
      <c r="C76" s="99" t="s">
        <v>50</v>
      </c>
      <c r="D76" s="99" t="s">
        <v>669</v>
      </c>
      <c r="E76" s="99" t="s">
        <v>42</v>
      </c>
      <c r="F76" s="99" t="s">
        <v>43</v>
      </c>
      <c r="G76" s="99" t="s">
        <v>269</v>
      </c>
      <c r="H76" s="99">
        <v>7</v>
      </c>
      <c r="I76" s="99" t="s">
        <v>298</v>
      </c>
      <c r="J76" s="99" t="s">
        <v>38</v>
      </c>
      <c r="K76" s="99" t="s">
        <v>596</v>
      </c>
    </row>
    <row r="77" spans="1:11" ht="13.5" x14ac:dyDescent="0.25">
      <c r="A77" s="99" t="s">
        <v>509</v>
      </c>
      <c r="B77" s="100">
        <v>683.83</v>
      </c>
      <c r="C77" s="99" t="s">
        <v>273</v>
      </c>
      <c r="D77" s="99" t="s">
        <v>274</v>
      </c>
      <c r="E77" s="99" t="s">
        <v>158</v>
      </c>
      <c r="F77" s="99" t="s">
        <v>149</v>
      </c>
      <c r="G77" s="99" t="s">
        <v>510</v>
      </c>
      <c r="H77" s="99">
        <v>7</v>
      </c>
      <c r="I77" s="99" t="s">
        <v>298</v>
      </c>
      <c r="J77" s="99" t="s">
        <v>38</v>
      </c>
      <c r="K77" s="99" t="s">
        <v>316</v>
      </c>
    </row>
    <row r="78" spans="1:11" ht="13.5" x14ac:dyDescent="0.25">
      <c r="A78" s="99" t="s">
        <v>960</v>
      </c>
      <c r="B78" s="100">
        <v>2080</v>
      </c>
      <c r="C78" s="99" t="s">
        <v>961</v>
      </c>
      <c r="D78" s="99"/>
      <c r="E78" s="99" t="s">
        <v>201</v>
      </c>
      <c r="F78" s="99" t="s">
        <v>168</v>
      </c>
      <c r="G78" s="99" t="s">
        <v>962</v>
      </c>
      <c r="H78" s="99">
        <v>7</v>
      </c>
      <c r="I78" s="99" t="s">
        <v>298</v>
      </c>
      <c r="J78" s="99" t="s">
        <v>38</v>
      </c>
      <c r="K78" s="99" t="s">
        <v>959</v>
      </c>
    </row>
    <row r="79" spans="1:11" ht="13.5" x14ac:dyDescent="0.25">
      <c r="A79" s="99" t="s">
        <v>677</v>
      </c>
      <c r="B79" s="100">
        <v>5720</v>
      </c>
      <c r="C79" s="99" t="s">
        <v>678</v>
      </c>
      <c r="D79" s="99"/>
      <c r="E79" s="99" t="s">
        <v>171</v>
      </c>
      <c r="F79" s="99" t="s">
        <v>166</v>
      </c>
      <c r="G79" s="99" t="s">
        <v>679</v>
      </c>
      <c r="H79" s="99">
        <v>7</v>
      </c>
      <c r="I79" s="99" t="s">
        <v>298</v>
      </c>
      <c r="J79" s="99" t="s">
        <v>38</v>
      </c>
      <c r="K79" s="99" t="s">
        <v>44</v>
      </c>
    </row>
    <row r="80" spans="1:11" ht="13.5" x14ac:dyDescent="0.25">
      <c r="A80" s="99" t="s">
        <v>680</v>
      </c>
      <c r="B80" s="100">
        <v>3922</v>
      </c>
      <c r="C80" s="99" t="s">
        <v>52</v>
      </c>
      <c r="D80" s="99" t="s">
        <v>206</v>
      </c>
      <c r="E80" s="99" t="s">
        <v>53</v>
      </c>
      <c r="F80" s="99" t="s">
        <v>173</v>
      </c>
      <c r="G80" s="99" t="s">
        <v>275</v>
      </c>
      <c r="H80" s="99">
        <v>7</v>
      </c>
      <c r="I80" s="99" t="s">
        <v>298</v>
      </c>
      <c r="J80" s="99" t="s">
        <v>38</v>
      </c>
      <c r="K80" s="99" t="s">
        <v>270</v>
      </c>
    </row>
    <row r="81" spans="1:11" ht="13.5" x14ac:dyDescent="0.25">
      <c r="A81" s="99" t="s">
        <v>2183</v>
      </c>
      <c r="B81" s="100">
        <v>11988</v>
      </c>
      <c r="C81" s="99" t="s">
        <v>2184</v>
      </c>
      <c r="D81" s="99"/>
      <c r="E81" s="99" t="s">
        <v>642</v>
      </c>
      <c r="F81" s="99" t="s">
        <v>149</v>
      </c>
      <c r="G81" s="99" t="s">
        <v>643</v>
      </c>
      <c r="H81" s="99">
        <v>7</v>
      </c>
      <c r="I81" s="99" t="s">
        <v>298</v>
      </c>
      <c r="J81" s="99" t="s">
        <v>38</v>
      </c>
      <c r="K81" s="99" t="s">
        <v>318</v>
      </c>
    </row>
    <row r="82" spans="1:11" ht="13.5" x14ac:dyDescent="0.25">
      <c r="A82" s="99" t="s">
        <v>511</v>
      </c>
      <c r="B82" s="100">
        <v>91911.88</v>
      </c>
      <c r="C82" s="99" t="s">
        <v>512</v>
      </c>
      <c r="D82" s="99"/>
      <c r="E82" s="99" t="s">
        <v>201</v>
      </c>
      <c r="F82" s="99" t="s">
        <v>168</v>
      </c>
      <c r="G82" s="99" t="s">
        <v>276</v>
      </c>
      <c r="H82" s="99">
        <v>7</v>
      </c>
      <c r="I82" s="99" t="s">
        <v>298</v>
      </c>
      <c r="J82" s="99" t="s">
        <v>38</v>
      </c>
      <c r="K82" s="99" t="s">
        <v>41</v>
      </c>
    </row>
    <row r="83" spans="1:11" ht="13.5" x14ac:dyDescent="0.25">
      <c r="A83" s="99" t="s">
        <v>1436</v>
      </c>
      <c r="B83" s="100">
        <v>9028</v>
      </c>
      <c r="C83" s="99" t="s">
        <v>1437</v>
      </c>
      <c r="D83" s="99"/>
      <c r="E83" s="99" t="s">
        <v>161</v>
      </c>
      <c r="F83" s="99" t="s">
        <v>155</v>
      </c>
      <c r="G83" s="99" t="s">
        <v>1438</v>
      </c>
      <c r="H83" s="99">
        <v>7</v>
      </c>
      <c r="I83" s="99" t="s">
        <v>298</v>
      </c>
      <c r="J83" s="99" t="s">
        <v>38</v>
      </c>
      <c r="K83" s="99" t="s">
        <v>596</v>
      </c>
    </row>
    <row r="84" spans="1:11" ht="13.5" x14ac:dyDescent="0.25">
      <c r="A84" s="99" t="s">
        <v>601</v>
      </c>
      <c r="B84" s="100">
        <v>7805.7300000000014</v>
      </c>
      <c r="C84" s="99" t="s">
        <v>602</v>
      </c>
      <c r="D84" s="99"/>
      <c r="E84" s="99" t="s">
        <v>312</v>
      </c>
      <c r="F84" s="99" t="s">
        <v>252</v>
      </c>
      <c r="G84" s="99" t="s">
        <v>603</v>
      </c>
      <c r="H84" s="99">
        <v>7</v>
      </c>
      <c r="I84" s="99" t="s">
        <v>298</v>
      </c>
      <c r="J84" s="99" t="s">
        <v>38</v>
      </c>
      <c r="K84" s="99" t="s">
        <v>41</v>
      </c>
    </row>
    <row r="85" spans="1:11" ht="13.5" x14ac:dyDescent="0.25">
      <c r="A85" s="99" t="s">
        <v>1441</v>
      </c>
      <c r="B85" s="100">
        <v>6488.09</v>
      </c>
      <c r="C85" s="99" t="s">
        <v>1442</v>
      </c>
      <c r="D85" s="99" t="s">
        <v>1443</v>
      </c>
      <c r="E85" s="99" t="s">
        <v>158</v>
      </c>
      <c r="F85" s="99" t="s">
        <v>149</v>
      </c>
      <c r="G85" s="99" t="s">
        <v>1444</v>
      </c>
      <c r="H85" s="99">
        <v>7</v>
      </c>
      <c r="I85" s="99" t="s">
        <v>298</v>
      </c>
      <c r="J85" s="99" t="s">
        <v>38</v>
      </c>
      <c r="K85" s="99" t="s">
        <v>1445</v>
      </c>
    </row>
    <row r="86" spans="1:11" ht="13.5" x14ac:dyDescent="0.25">
      <c r="A86" s="99" t="s">
        <v>513</v>
      </c>
      <c r="B86" s="100">
        <v>7242.9900000000007</v>
      </c>
      <c r="C86" s="99" t="s">
        <v>253</v>
      </c>
      <c r="D86" s="99"/>
      <c r="E86" s="99" t="s">
        <v>254</v>
      </c>
      <c r="F86" s="99" t="s">
        <v>168</v>
      </c>
      <c r="G86" s="99" t="s">
        <v>255</v>
      </c>
      <c r="H86" s="99">
        <v>7</v>
      </c>
      <c r="I86" s="99" t="s">
        <v>298</v>
      </c>
      <c r="J86" s="99" t="s">
        <v>38</v>
      </c>
      <c r="K86" s="99" t="s">
        <v>596</v>
      </c>
    </row>
    <row r="87" spans="1:11" ht="13.5" x14ac:dyDescent="0.25">
      <c r="A87" s="99" t="s">
        <v>514</v>
      </c>
      <c r="B87" s="100">
        <v>2800</v>
      </c>
      <c r="C87" s="99" t="s">
        <v>55</v>
      </c>
      <c r="D87" s="99" t="s">
        <v>277</v>
      </c>
      <c r="E87" s="99" t="s">
        <v>56</v>
      </c>
      <c r="F87" s="99" t="s">
        <v>177</v>
      </c>
      <c r="G87" s="99" t="s">
        <v>278</v>
      </c>
      <c r="H87" s="99">
        <v>7</v>
      </c>
      <c r="I87" s="99" t="s">
        <v>298</v>
      </c>
      <c r="J87" s="99" t="s">
        <v>38</v>
      </c>
      <c r="K87" s="99" t="s">
        <v>41</v>
      </c>
    </row>
    <row r="88" spans="1:11" ht="13.5" x14ac:dyDescent="0.25">
      <c r="A88" s="99" t="s">
        <v>681</v>
      </c>
      <c r="B88" s="100">
        <v>230</v>
      </c>
      <c r="C88" s="99" t="s">
        <v>976</v>
      </c>
      <c r="D88" s="99" t="s">
        <v>977</v>
      </c>
      <c r="E88" s="99" t="s">
        <v>978</v>
      </c>
      <c r="F88" s="99" t="s">
        <v>173</v>
      </c>
      <c r="G88" s="99" t="s">
        <v>979</v>
      </c>
      <c r="H88" s="99">
        <v>7</v>
      </c>
      <c r="I88" s="99" t="s">
        <v>298</v>
      </c>
      <c r="J88" s="99" t="s">
        <v>38</v>
      </c>
      <c r="K88" s="99" t="s">
        <v>44</v>
      </c>
    </row>
    <row r="89" spans="1:11" ht="13.5" x14ac:dyDescent="0.25">
      <c r="A89" s="99" t="s">
        <v>1455</v>
      </c>
      <c r="B89" s="100">
        <v>31203.360000000001</v>
      </c>
      <c r="C89" s="99" t="s">
        <v>1456</v>
      </c>
      <c r="D89" s="99"/>
      <c r="E89" s="99" t="s">
        <v>154</v>
      </c>
      <c r="F89" s="99" t="s">
        <v>149</v>
      </c>
      <c r="G89" s="99" t="s">
        <v>231</v>
      </c>
      <c r="H89" s="99">
        <v>7</v>
      </c>
      <c r="I89" s="99" t="s">
        <v>298</v>
      </c>
      <c r="J89" s="99" t="s">
        <v>38</v>
      </c>
      <c r="K89" s="99" t="s">
        <v>45</v>
      </c>
    </row>
    <row r="90" spans="1:11" ht="13.5" x14ac:dyDescent="0.25">
      <c r="A90" s="99" t="s">
        <v>955</v>
      </c>
      <c r="B90" s="100">
        <v>46206.719999999994</v>
      </c>
      <c r="C90" s="99" t="s">
        <v>956</v>
      </c>
      <c r="D90" s="99"/>
      <c r="E90" s="99" t="s">
        <v>957</v>
      </c>
      <c r="F90" s="99" t="s">
        <v>175</v>
      </c>
      <c r="G90" s="99" t="s">
        <v>958</v>
      </c>
      <c r="H90" s="99">
        <v>7</v>
      </c>
      <c r="I90" s="99" t="s">
        <v>298</v>
      </c>
      <c r="J90" s="99" t="s">
        <v>38</v>
      </c>
      <c r="K90" s="99" t="s">
        <v>49</v>
      </c>
    </row>
    <row r="91" spans="1:11" ht="13.5" x14ac:dyDescent="0.25">
      <c r="A91" s="99" t="s">
        <v>929</v>
      </c>
      <c r="B91" s="100">
        <v>3084.37</v>
      </c>
      <c r="C91" s="99" t="s">
        <v>604</v>
      </c>
      <c r="D91" s="99"/>
      <c r="E91" s="99" t="s">
        <v>605</v>
      </c>
      <c r="F91" s="99" t="s">
        <v>149</v>
      </c>
      <c r="G91" s="99" t="s">
        <v>606</v>
      </c>
      <c r="H91" s="99">
        <v>7</v>
      </c>
      <c r="I91" s="99" t="s">
        <v>298</v>
      </c>
      <c r="J91" s="99" t="s">
        <v>38</v>
      </c>
      <c r="K91" s="99" t="s">
        <v>596</v>
      </c>
    </row>
    <row r="92" spans="1:11" ht="13.5" x14ac:dyDescent="0.25">
      <c r="A92" s="99" t="s">
        <v>2195</v>
      </c>
      <c r="B92" s="100">
        <v>9000</v>
      </c>
      <c r="C92" s="99" t="s">
        <v>2196</v>
      </c>
      <c r="D92" s="99"/>
      <c r="E92" s="99" t="s">
        <v>2197</v>
      </c>
      <c r="F92" s="99" t="s">
        <v>159</v>
      </c>
      <c r="G92" s="99" t="s">
        <v>2198</v>
      </c>
      <c r="H92" s="99">
        <v>7</v>
      </c>
      <c r="I92" s="99" t="s">
        <v>298</v>
      </c>
      <c r="J92" s="99" t="s">
        <v>38</v>
      </c>
      <c r="K92" s="99" t="s">
        <v>1749</v>
      </c>
    </row>
    <row r="93" spans="1:11" ht="13.5" x14ac:dyDescent="0.25">
      <c r="A93" s="99" t="s">
        <v>607</v>
      </c>
      <c r="B93" s="100">
        <v>92500.079999999973</v>
      </c>
      <c r="C93" s="99" t="s">
        <v>608</v>
      </c>
      <c r="D93" s="99"/>
      <c r="E93" s="99" t="s">
        <v>609</v>
      </c>
      <c r="F93" s="99" t="s">
        <v>155</v>
      </c>
      <c r="G93" s="99" t="s">
        <v>610</v>
      </c>
      <c r="H93" s="99">
        <v>7</v>
      </c>
      <c r="I93" s="99" t="s">
        <v>298</v>
      </c>
      <c r="J93" s="99" t="s">
        <v>38</v>
      </c>
      <c r="K93" s="99" t="s">
        <v>41</v>
      </c>
    </row>
    <row r="94" spans="1:11" ht="13.5" x14ac:dyDescent="0.25">
      <c r="A94" s="99" t="s">
        <v>683</v>
      </c>
      <c r="B94" s="100">
        <v>3566</v>
      </c>
      <c r="C94" s="99" t="s">
        <v>515</v>
      </c>
      <c r="D94" s="99" t="s">
        <v>684</v>
      </c>
      <c r="E94" s="99" t="s">
        <v>158</v>
      </c>
      <c r="F94" s="99" t="s">
        <v>149</v>
      </c>
      <c r="G94" s="99" t="s">
        <v>217</v>
      </c>
      <c r="H94" s="99">
        <v>7</v>
      </c>
      <c r="I94" s="99" t="s">
        <v>298</v>
      </c>
      <c r="J94" s="99" t="s">
        <v>38</v>
      </c>
      <c r="K94" s="99" t="s">
        <v>44</v>
      </c>
    </row>
    <row r="95" spans="1:11" ht="13.5" x14ac:dyDescent="0.25">
      <c r="A95" s="99" t="s">
        <v>685</v>
      </c>
      <c r="B95" s="100">
        <v>1375.36</v>
      </c>
      <c r="C95" s="99" t="s">
        <v>686</v>
      </c>
      <c r="D95" s="99" t="s">
        <v>635</v>
      </c>
      <c r="E95" s="99" t="s">
        <v>171</v>
      </c>
      <c r="F95" s="99" t="s">
        <v>166</v>
      </c>
      <c r="G95" s="99" t="s">
        <v>687</v>
      </c>
      <c r="H95" s="99">
        <v>7</v>
      </c>
      <c r="I95" s="99" t="s">
        <v>298</v>
      </c>
      <c r="J95" s="99" t="s">
        <v>38</v>
      </c>
      <c r="K95" s="99" t="s">
        <v>44</v>
      </c>
    </row>
    <row r="96" spans="1:11" ht="13.5" x14ac:dyDescent="0.25">
      <c r="A96" s="99" t="s">
        <v>1467</v>
      </c>
      <c r="B96" s="100">
        <v>45977.44000000001</v>
      </c>
      <c r="C96" s="99" t="s">
        <v>47</v>
      </c>
      <c r="D96" s="99"/>
      <c r="E96" s="99" t="s">
        <v>48</v>
      </c>
      <c r="F96" s="99" t="s">
        <v>165</v>
      </c>
      <c r="G96" s="99" t="s">
        <v>272</v>
      </c>
      <c r="H96" s="99">
        <v>7</v>
      </c>
      <c r="I96" s="99" t="s">
        <v>298</v>
      </c>
      <c r="J96" s="99" t="s">
        <v>38</v>
      </c>
      <c r="K96" s="99" t="s">
        <v>49</v>
      </c>
    </row>
    <row r="97" spans="1:11" ht="13.5" x14ac:dyDescent="0.25">
      <c r="A97" s="99" t="s">
        <v>612</v>
      </c>
      <c r="B97" s="100">
        <v>15979</v>
      </c>
      <c r="C97" s="99" t="s">
        <v>613</v>
      </c>
      <c r="D97" s="99"/>
      <c r="E97" s="99" t="s">
        <v>154</v>
      </c>
      <c r="F97" s="99" t="s">
        <v>149</v>
      </c>
      <c r="G97" s="99" t="s">
        <v>231</v>
      </c>
      <c r="H97" s="99">
        <v>7</v>
      </c>
      <c r="I97" s="99" t="s">
        <v>298</v>
      </c>
      <c r="J97" s="99" t="s">
        <v>38</v>
      </c>
      <c r="K97" s="99" t="s">
        <v>614</v>
      </c>
    </row>
    <row r="98" spans="1:11" ht="13.5" x14ac:dyDescent="0.25">
      <c r="A98" s="99" t="s">
        <v>2208</v>
      </c>
      <c r="B98" s="100">
        <v>2000</v>
      </c>
      <c r="C98" s="99" t="s">
        <v>2209</v>
      </c>
      <c r="D98" s="99"/>
      <c r="E98" s="99" t="s">
        <v>1265</v>
      </c>
      <c r="F98" s="99" t="s">
        <v>149</v>
      </c>
      <c r="G98" s="99" t="s">
        <v>1266</v>
      </c>
      <c r="H98" s="99">
        <v>7</v>
      </c>
      <c r="I98" s="99" t="s">
        <v>298</v>
      </c>
      <c r="J98" s="99" t="s">
        <v>38</v>
      </c>
      <c r="K98" s="99" t="s">
        <v>990</v>
      </c>
    </row>
    <row r="99" spans="1:11" ht="13.5" x14ac:dyDescent="0.25">
      <c r="A99" s="99" t="s">
        <v>1472</v>
      </c>
      <c r="B99" s="100">
        <v>907454.25</v>
      </c>
      <c r="C99" s="99" t="s">
        <v>1473</v>
      </c>
      <c r="D99" s="99" t="s">
        <v>1474</v>
      </c>
      <c r="E99" s="99" t="s">
        <v>158</v>
      </c>
      <c r="F99" s="99" t="s">
        <v>149</v>
      </c>
      <c r="G99" s="99" t="s">
        <v>1475</v>
      </c>
      <c r="H99" s="99">
        <v>7</v>
      </c>
      <c r="I99" s="99" t="s">
        <v>298</v>
      </c>
      <c r="J99" s="99" t="s">
        <v>38</v>
      </c>
      <c r="K99" s="99" t="s">
        <v>41</v>
      </c>
    </row>
    <row r="100" spans="1:11" ht="13.5" x14ac:dyDescent="0.25">
      <c r="A100" s="99" t="s">
        <v>516</v>
      </c>
      <c r="B100" s="100">
        <v>41922</v>
      </c>
      <c r="C100" s="99" t="s">
        <v>688</v>
      </c>
      <c r="D100" s="99" t="s">
        <v>689</v>
      </c>
      <c r="E100" s="99" t="s">
        <v>198</v>
      </c>
      <c r="F100" s="99" t="s">
        <v>156</v>
      </c>
      <c r="G100" s="99" t="s">
        <v>690</v>
      </c>
      <c r="H100" s="99">
        <v>7</v>
      </c>
      <c r="I100" s="99" t="s">
        <v>298</v>
      </c>
      <c r="J100" s="99" t="s">
        <v>38</v>
      </c>
      <c r="K100" s="99" t="s">
        <v>598</v>
      </c>
    </row>
    <row r="101" spans="1:11" ht="13.5" x14ac:dyDescent="0.25">
      <c r="A101" s="99" t="s">
        <v>616</v>
      </c>
      <c r="B101" s="100">
        <v>1250</v>
      </c>
      <c r="C101" s="99" t="s">
        <v>691</v>
      </c>
      <c r="D101" s="99" t="s">
        <v>692</v>
      </c>
      <c r="E101" s="99" t="s">
        <v>169</v>
      </c>
      <c r="F101" s="99" t="s">
        <v>170</v>
      </c>
      <c r="G101" s="99" t="s">
        <v>619</v>
      </c>
      <c r="H101" s="99">
        <v>7</v>
      </c>
      <c r="I101" s="99" t="s">
        <v>298</v>
      </c>
      <c r="J101" s="99" t="s">
        <v>38</v>
      </c>
      <c r="K101" s="99" t="s">
        <v>596</v>
      </c>
    </row>
    <row r="102" spans="1:11" ht="13.5" x14ac:dyDescent="0.25">
      <c r="A102" s="99" t="s">
        <v>1479</v>
      </c>
      <c r="B102" s="100">
        <v>25057</v>
      </c>
      <c r="C102" s="99" t="s">
        <v>1480</v>
      </c>
      <c r="D102" s="99"/>
      <c r="E102" s="99" t="s">
        <v>599</v>
      </c>
      <c r="F102" s="99" t="s">
        <v>166</v>
      </c>
      <c r="G102" s="99" t="s">
        <v>1481</v>
      </c>
      <c r="H102" s="99">
        <v>7</v>
      </c>
      <c r="I102" s="99" t="s">
        <v>298</v>
      </c>
      <c r="J102" s="99" t="s">
        <v>38</v>
      </c>
      <c r="K102" s="99" t="s">
        <v>1482</v>
      </c>
    </row>
    <row r="103" spans="1:11" ht="13.5" x14ac:dyDescent="0.25">
      <c r="A103" s="99" t="s">
        <v>944</v>
      </c>
      <c r="B103" s="100">
        <v>158173.81000000003</v>
      </c>
      <c r="C103" s="99" t="s">
        <v>945</v>
      </c>
      <c r="D103" s="99"/>
      <c r="E103" s="99" t="s">
        <v>946</v>
      </c>
      <c r="F103" s="99" t="s">
        <v>146</v>
      </c>
      <c r="G103" s="99" t="s">
        <v>947</v>
      </c>
      <c r="H103" s="99">
        <v>7</v>
      </c>
      <c r="I103" s="99" t="s">
        <v>298</v>
      </c>
      <c r="J103" s="99" t="s">
        <v>38</v>
      </c>
      <c r="K103" s="99" t="s">
        <v>45</v>
      </c>
    </row>
    <row r="104" spans="1:11" ht="13.5" x14ac:dyDescent="0.25">
      <c r="A104" s="99" t="s">
        <v>983</v>
      </c>
      <c r="B104" s="100">
        <v>57053.700000000004</v>
      </c>
      <c r="C104" s="99"/>
      <c r="D104" s="99"/>
      <c r="E104" s="99" t="s">
        <v>3</v>
      </c>
      <c r="F104" s="99" t="s">
        <v>149</v>
      </c>
      <c r="G104" s="99" t="s">
        <v>256</v>
      </c>
      <c r="H104" s="99">
        <v>7</v>
      </c>
      <c r="I104" s="99" t="s">
        <v>298</v>
      </c>
      <c r="J104" s="99" t="s">
        <v>38</v>
      </c>
      <c r="K104" s="99" t="s">
        <v>54</v>
      </c>
    </row>
    <row r="105" spans="1:11" ht="13.5" x14ac:dyDescent="0.25">
      <c r="A105" s="99" t="s">
        <v>517</v>
      </c>
      <c r="B105" s="100">
        <v>39800</v>
      </c>
      <c r="C105" s="99" t="s">
        <v>926</v>
      </c>
      <c r="D105" s="99" t="s">
        <v>927</v>
      </c>
      <c r="E105" s="99" t="s">
        <v>309</v>
      </c>
      <c r="F105" s="99" t="s">
        <v>157</v>
      </c>
      <c r="G105" s="99" t="s">
        <v>928</v>
      </c>
      <c r="H105" s="99">
        <v>7</v>
      </c>
      <c r="I105" s="99" t="s">
        <v>298</v>
      </c>
      <c r="J105" s="99" t="s">
        <v>38</v>
      </c>
      <c r="K105" s="99" t="s">
        <v>596</v>
      </c>
    </row>
    <row r="106" spans="1:11" ht="13.5" x14ac:dyDescent="0.25">
      <c r="A106" s="99" t="s">
        <v>693</v>
      </c>
      <c r="B106" s="100">
        <v>7456.49</v>
      </c>
      <c r="C106" s="99" t="s">
        <v>59</v>
      </c>
      <c r="D106" s="99"/>
      <c r="E106" s="99" t="s">
        <v>158</v>
      </c>
      <c r="F106" s="99" t="s">
        <v>149</v>
      </c>
      <c r="G106" s="99" t="s">
        <v>279</v>
      </c>
      <c r="H106" s="99">
        <v>7</v>
      </c>
      <c r="I106" s="99" t="s">
        <v>298</v>
      </c>
      <c r="J106" s="99" t="s">
        <v>38</v>
      </c>
      <c r="K106" s="99" t="s">
        <v>44</v>
      </c>
    </row>
    <row r="107" spans="1:11" ht="13.5" x14ac:dyDescent="0.25">
      <c r="A107" s="99" t="s">
        <v>518</v>
      </c>
      <c r="B107" s="100">
        <v>6800</v>
      </c>
      <c r="C107" s="99" t="s">
        <v>982</v>
      </c>
      <c r="D107" s="99"/>
      <c r="E107" s="99" t="s">
        <v>169</v>
      </c>
      <c r="F107" s="99" t="s">
        <v>170</v>
      </c>
      <c r="G107" s="99" t="s">
        <v>280</v>
      </c>
      <c r="H107" s="99">
        <v>7</v>
      </c>
      <c r="I107" s="99" t="s">
        <v>298</v>
      </c>
      <c r="J107" s="99" t="s">
        <v>38</v>
      </c>
      <c r="K107" s="99" t="s">
        <v>60</v>
      </c>
    </row>
    <row r="108" spans="1:11" ht="13.5" x14ac:dyDescent="0.25">
      <c r="A108" s="99" t="s">
        <v>963</v>
      </c>
      <c r="B108" s="100">
        <v>3253</v>
      </c>
      <c r="C108" s="99" t="s">
        <v>964</v>
      </c>
      <c r="D108" s="99" t="s">
        <v>965</v>
      </c>
      <c r="E108" s="99" t="s">
        <v>42</v>
      </c>
      <c r="F108" s="99" t="s">
        <v>43</v>
      </c>
      <c r="G108" s="99" t="s">
        <v>966</v>
      </c>
      <c r="H108" s="99">
        <v>7</v>
      </c>
      <c r="I108" s="99" t="s">
        <v>298</v>
      </c>
      <c r="J108" s="99" t="s">
        <v>38</v>
      </c>
      <c r="K108" s="99" t="s">
        <v>959</v>
      </c>
    </row>
    <row r="109" spans="1:11" ht="13.5" x14ac:dyDescent="0.25">
      <c r="A109" s="99" t="s">
        <v>695</v>
      </c>
      <c r="B109" s="100">
        <v>2011</v>
      </c>
      <c r="C109" s="99" t="s">
        <v>696</v>
      </c>
      <c r="D109" s="99" t="s">
        <v>697</v>
      </c>
      <c r="E109" s="99" t="s">
        <v>42</v>
      </c>
      <c r="F109" s="99" t="s">
        <v>43</v>
      </c>
      <c r="G109" s="99" t="s">
        <v>698</v>
      </c>
      <c r="H109" s="99">
        <v>7</v>
      </c>
      <c r="I109" s="99" t="s">
        <v>298</v>
      </c>
      <c r="J109" s="99" t="s">
        <v>38</v>
      </c>
      <c r="K109" s="99" t="s">
        <v>44</v>
      </c>
    </row>
    <row r="110" spans="1:11" ht="13.5" x14ac:dyDescent="0.25">
      <c r="A110" s="99" t="s">
        <v>618</v>
      </c>
      <c r="B110" s="100">
        <v>1189</v>
      </c>
      <c r="C110" s="99" t="s">
        <v>980</v>
      </c>
      <c r="D110" s="99"/>
      <c r="E110" s="99" t="s">
        <v>42</v>
      </c>
      <c r="F110" s="99" t="s">
        <v>43</v>
      </c>
      <c r="G110" s="99" t="s">
        <v>981</v>
      </c>
      <c r="H110" s="99">
        <v>7</v>
      </c>
      <c r="I110" s="99" t="s">
        <v>298</v>
      </c>
      <c r="J110" s="99" t="s">
        <v>38</v>
      </c>
      <c r="K110" s="99" t="s">
        <v>44</v>
      </c>
    </row>
    <row r="111" spans="1:11" ht="13.5" x14ac:dyDescent="0.25">
      <c r="A111" s="99" t="s">
        <v>2248</v>
      </c>
      <c r="B111" s="100">
        <v>1350</v>
      </c>
      <c r="C111" s="99" t="s">
        <v>2249</v>
      </c>
      <c r="D111" s="99"/>
      <c r="E111" s="99" t="s">
        <v>2250</v>
      </c>
      <c r="F111" s="99" t="s">
        <v>146</v>
      </c>
      <c r="G111" s="99" t="s">
        <v>2251</v>
      </c>
      <c r="H111" s="99">
        <v>7</v>
      </c>
      <c r="I111" s="99" t="s">
        <v>298</v>
      </c>
      <c r="J111" s="99" t="s">
        <v>38</v>
      </c>
      <c r="K111" s="99" t="s">
        <v>990</v>
      </c>
    </row>
    <row r="112" spans="1:11" ht="13.5" x14ac:dyDescent="0.25">
      <c r="A112" s="99" t="s">
        <v>519</v>
      </c>
      <c r="B112" s="100">
        <v>1102.5</v>
      </c>
      <c r="C112" s="99" t="s">
        <v>520</v>
      </c>
      <c r="D112" s="99"/>
      <c r="E112" s="99" t="s">
        <v>57</v>
      </c>
      <c r="F112" s="99" t="s">
        <v>174</v>
      </c>
      <c r="G112" s="99" t="s">
        <v>281</v>
      </c>
      <c r="H112" s="99">
        <v>7</v>
      </c>
      <c r="I112" s="99" t="s">
        <v>298</v>
      </c>
      <c r="J112" s="99" t="s">
        <v>38</v>
      </c>
      <c r="K112" s="99" t="s">
        <v>51</v>
      </c>
    </row>
    <row r="113" spans="1:11" ht="13.5" x14ac:dyDescent="0.25">
      <c r="A113" s="99" t="s">
        <v>2253</v>
      </c>
      <c r="B113" s="100">
        <v>48000</v>
      </c>
      <c r="C113" s="99" t="s">
        <v>2254</v>
      </c>
      <c r="D113" s="99"/>
      <c r="E113" s="99" t="s">
        <v>2255</v>
      </c>
      <c r="F113" s="99" t="s">
        <v>146</v>
      </c>
      <c r="G113" s="99" t="s">
        <v>2256</v>
      </c>
      <c r="H113" s="99">
        <v>7</v>
      </c>
      <c r="I113" s="99" t="s">
        <v>298</v>
      </c>
      <c r="J113" s="99" t="s">
        <v>38</v>
      </c>
      <c r="K113" s="99" t="s">
        <v>990</v>
      </c>
    </row>
    <row r="114" spans="1:11" ht="13.5" x14ac:dyDescent="0.25">
      <c r="A114" s="99" t="s">
        <v>521</v>
      </c>
      <c r="B114" s="100">
        <v>171543.16999999998</v>
      </c>
      <c r="C114" s="99" t="s">
        <v>62</v>
      </c>
      <c r="D114" s="99"/>
      <c r="E114" s="99" t="s">
        <v>178</v>
      </c>
      <c r="F114" s="99" t="s">
        <v>149</v>
      </c>
      <c r="G114" s="99" t="s">
        <v>222</v>
      </c>
      <c r="H114" s="99">
        <v>7</v>
      </c>
      <c r="I114" s="99" t="s">
        <v>298</v>
      </c>
      <c r="J114" s="99" t="s">
        <v>38</v>
      </c>
      <c r="K114" s="99" t="s">
        <v>522</v>
      </c>
    </row>
    <row r="115" spans="1:11" ht="13.5" x14ac:dyDescent="0.25">
      <c r="A115" s="99" t="s">
        <v>700</v>
      </c>
      <c r="B115" s="100">
        <v>20224.710000000003</v>
      </c>
      <c r="C115" s="99" t="s">
        <v>523</v>
      </c>
      <c r="D115" s="99"/>
      <c r="E115" s="99" t="s">
        <v>480</v>
      </c>
      <c r="F115" s="99" t="s">
        <v>149</v>
      </c>
      <c r="G115" s="99" t="s">
        <v>481</v>
      </c>
      <c r="H115" s="99">
        <v>7</v>
      </c>
      <c r="I115" s="99" t="s">
        <v>298</v>
      </c>
      <c r="J115" s="99" t="s">
        <v>38</v>
      </c>
      <c r="K115" s="99" t="s">
        <v>58</v>
      </c>
    </row>
    <row r="116" spans="1:11" ht="13.5" x14ac:dyDescent="0.25">
      <c r="A116" s="99" t="s">
        <v>360</v>
      </c>
      <c r="B116" s="100">
        <v>126435</v>
      </c>
      <c r="C116" s="99" t="s">
        <v>524</v>
      </c>
      <c r="D116" s="99" t="s">
        <v>525</v>
      </c>
      <c r="E116" s="99" t="s">
        <v>183</v>
      </c>
      <c r="F116" s="99" t="s">
        <v>149</v>
      </c>
      <c r="G116" s="99" t="s">
        <v>361</v>
      </c>
      <c r="H116" s="99">
        <v>7</v>
      </c>
      <c r="I116" s="99" t="s">
        <v>298</v>
      </c>
      <c r="J116" s="99" t="s">
        <v>38</v>
      </c>
      <c r="K116" s="99" t="s">
        <v>44</v>
      </c>
    </row>
    <row r="117" spans="1:11" ht="13.5" x14ac:dyDescent="0.25">
      <c r="A117" s="99" t="s">
        <v>526</v>
      </c>
      <c r="B117" s="100">
        <v>119273.45999999999</v>
      </c>
      <c r="C117" s="99" t="s">
        <v>37</v>
      </c>
      <c r="D117" s="99"/>
      <c r="E117" s="99" t="s">
        <v>161</v>
      </c>
      <c r="F117" s="99" t="s">
        <v>155</v>
      </c>
      <c r="G117" s="99" t="s">
        <v>215</v>
      </c>
      <c r="H117" s="99">
        <v>7</v>
      </c>
      <c r="I117" s="99" t="s">
        <v>298</v>
      </c>
      <c r="J117" s="99" t="s">
        <v>38</v>
      </c>
      <c r="K117" s="99" t="s">
        <v>39</v>
      </c>
    </row>
    <row r="118" spans="1:11" ht="13.5" x14ac:dyDescent="0.25">
      <c r="A118" s="99" t="s">
        <v>995</v>
      </c>
      <c r="B118" s="100">
        <v>81686.36</v>
      </c>
      <c r="C118" s="99" t="s">
        <v>701</v>
      </c>
      <c r="D118" s="99"/>
      <c r="E118" s="99" t="s">
        <v>702</v>
      </c>
      <c r="F118" s="99" t="s">
        <v>338</v>
      </c>
      <c r="G118" s="99" t="s">
        <v>703</v>
      </c>
      <c r="H118" s="99">
        <v>7</v>
      </c>
      <c r="I118" s="99" t="s">
        <v>298</v>
      </c>
      <c r="J118" s="99" t="s">
        <v>38</v>
      </c>
      <c r="K118" s="99" t="s">
        <v>67</v>
      </c>
    </row>
    <row r="119" spans="1:11" ht="13.5" x14ac:dyDescent="0.25">
      <c r="A119" s="99" t="s">
        <v>2266</v>
      </c>
      <c r="B119" s="100">
        <v>2504.3800000000006</v>
      </c>
      <c r="C119" s="99" t="s">
        <v>2267</v>
      </c>
      <c r="D119" s="99"/>
      <c r="E119" s="99" t="s">
        <v>183</v>
      </c>
      <c r="F119" s="99" t="s">
        <v>149</v>
      </c>
      <c r="G119" s="99" t="s">
        <v>2268</v>
      </c>
      <c r="H119" s="99">
        <v>7</v>
      </c>
      <c r="I119" s="99" t="s">
        <v>298</v>
      </c>
      <c r="J119" s="99" t="s">
        <v>38</v>
      </c>
      <c r="K119" s="99" t="s">
        <v>990</v>
      </c>
    </row>
    <row r="120" spans="1:11" ht="13.5" x14ac:dyDescent="0.25">
      <c r="A120" s="99" t="s">
        <v>527</v>
      </c>
      <c r="B120" s="100">
        <v>199265</v>
      </c>
      <c r="C120" s="99" t="s">
        <v>63</v>
      </c>
      <c r="D120" s="99"/>
      <c r="E120" s="99" t="s">
        <v>183</v>
      </c>
      <c r="F120" s="99" t="s">
        <v>149</v>
      </c>
      <c r="G120" s="99" t="s">
        <v>282</v>
      </c>
      <c r="H120" s="99">
        <v>7</v>
      </c>
      <c r="I120" s="99" t="s">
        <v>298</v>
      </c>
      <c r="J120" s="99" t="s">
        <v>38</v>
      </c>
      <c r="K120" s="99" t="s">
        <v>41</v>
      </c>
    </row>
    <row r="121" spans="1:11" ht="13.5" x14ac:dyDescent="0.25">
      <c r="A121" s="99" t="s">
        <v>925</v>
      </c>
      <c r="B121" s="100">
        <v>3814.3199999999997</v>
      </c>
      <c r="C121" s="99" t="s">
        <v>709</v>
      </c>
      <c r="D121" s="99" t="s">
        <v>657</v>
      </c>
      <c r="E121" s="99" t="s">
        <v>710</v>
      </c>
      <c r="F121" s="99" t="s">
        <v>174</v>
      </c>
      <c r="G121" s="99" t="s">
        <v>711</v>
      </c>
      <c r="H121" s="99">
        <v>7</v>
      </c>
      <c r="I121" s="99" t="s">
        <v>298</v>
      </c>
      <c r="J121" s="99" t="s">
        <v>38</v>
      </c>
      <c r="K121" s="99" t="s">
        <v>596</v>
      </c>
    </row>
    <row r="122" spans="1:11" ht="13.5" x14ac:dyDescent="0.25">
      <c r="A122" s="99" t="s">
        <v>2270</v>
      </c>
      <c r="B122" s="100">
        <v>1076.5500000000002</v>
      </c>
      <c r="C122" s="99" t="s">
        <v>2271</v>
      </c>
      <c r="D122" s="99"/>
      <c r="E122" s="99" t="s">
        <v>2272</v>
      </c>
      <c r="F122" s="99" t="s">
        <v>726</v>
      </c>
      <c r="G122" s="99" t="s">
        <v>2273</v>
      </c>
      <c r="H122" s="99">
        <v>7</v>
      </c>
      <c r="I122" s="99" t="s">
        <v>298</v>
      </c>
      <c r="J122" s="99" t="s">
        <v>38</v>
      </c>
      <c r="K122" s="99" t="s">
        <v>1979</v>
      </c>
    </row>
    <row r="123" spans="1:11" ht="13.5" x14ac:dyDescent="0.25">
      <c r="A123" s="99" t="s">
        <v>528</v>
      </c>
      <c r="B123" s="100">
        <v>17859.150000000001</v>
      </c>
      <c r="C123" s="99" t="s">
        <v>64</v>
      </c>
      <c r="D123" s="99"/>
      <c r="E123" s="99" t="s">
        <v>201</v>
      </c>
      <c r="F123" s="99" t="s">
        <v>168</v>
      </c>
      <c r="G123" s="99" t="s">
        <v>276</v>
      </c>
      <c r="H123" s="99">
        <v>7</v>
      </c>
      <c r="I123" s="99" t="s">
        <v>298</v>
      </c>
      <c r="J123" s="99" t="s">
        <v>38</v>
      </c>
      <c r="K123" s="99" t="s">
        <v>596</v>
      </c>
    </row>
    <row r="124" spans="1:11" ht="13.5" x14ac:dyDescent="0.25">
      <c r="A124" s="99" t="s">
        <v>940</v>
      </c>
      <c r="B124" s="100">
        <v>1260754.8599999999</v>
      </c>
      <c r="C124" s="99" t="s">
        <v>529</v>
      </c>
      <c r="D124" s="99" t="s">
        <v>712</v>
      </c>
      <c r="E124" s="99" t="s">
        <v>313</v>
      </c>
      <c r="F124" s="99" t="s">
        <v>149</v>
      </c>
      <c r="G124" s="99" t="s">
        <v>314</v>
      </c>
      <c r="H124" s="99">
        <v>7</v>
      </c>
      <c r="I124" s="99" t="s">
        <v>298</v>
      </c>
      <c r="J124" s="99" t="s">
        <v>38</v>
      </c>
      <c r="K124" s="99" t="s">
        <v>51</v>
      </c>
    </row>
    <row r="125" spans="1:11" ht="13.5" x14ac:dyDescent="0.25">
      <c r="A125" s="99" t="s">
        <v>2284</v>
      </c>
      <c r="B125" s="100">
        <v>404805</v>
      </c>
      <c r="C125" s="99" t="s">
        <v>2285</v>
      </c>
      <c r="D125" s="99"/>
      <c r="E125" s="99" t="s">
        <v>57</v>
      </c>
      <c r="F125" s="99" t="s">
        <v>174</v>
      </c>
      <c r="G125" s="99" t="s">
        <v>2286</v>
      </c>
      <c r="H125" s="99">
        <v>7</v>
      </c>
      <c r="I125" s="99" t="s">
        <v>298</v>
      </c>
      <c r="J125" s="99" t="s">
        <v>38</v>
      </c>
      <c r="K125" s="99" t="s">
        <v>990</v>
      </c>
    </row>
    <row r="126" spans="1:11" ht="13.5" x14ac:dyDescent="0.25">
      <c r="A126" s="99" t="s">
        <v>2288</v>
      </c>
      <c r="B126" s="100">
        <v>3580</v>
      </c>
      <c r="C126" s="99" t="s">
        <v>2289</v>
      </c>
      <c r="D126" s="99"/>
      <c r="E126" s="99" t="s">
        <v>2</v>
      </c>
      <c r="F126" s="99" t="s">
        <v>184</v>
      </c>
      <c r="G126" s="99" t="s">
        <v>2290</v>
      </c>
      <c r="H126" s="99">
        <v>7</v>
      </c>
      <c r="I126" s="99" t="s">
        <v>298</v>
      </c>
      <c r="J126" s="99" t="s">
        <v>38</v>
      </c>
      <c r="K126" s="99" t="s">
        <v>990</v>
      </c>
    </row>
    <row r="127" spans="1:11" ht="13.5" x14ac:dyDescent="0.25">
      <c r="A127" s="99" t="s">
        <v>713</v>
      </c>
      <c r="B127" s="100">
        <v>40941.520000000004</v>
      </c>
      <c r="C127" s="99" t="s">
        <v>65</v>
      </c>
      <c r="D127" s="99"/>
      <c r="E127" s="99" t="s">
        <v>66</v>
      </c>
      <c r="F127" s="99" t="s">
        <v>175</v>
      </c>
      <c r="G127" s="99" t="s">
        <v>283</v>
      </c>
      <c r="H127" s="99">
        <v>7</v>
      </c>
      <c r="I127" s="99" t="s">
        <v>298</v>
      </c>
      <c r="J127" s="99" t="s">
        <v>38</v>
      </c>
      <c r="K127" s="99" t="s">
        <v>51</v>
      </c>
    </row>
    <row r="128" spans="1:11" ht="13.5" x14ac:dyDescent="0.25">
      <c r="A128" s="99" t="s">
        <v>1523</v>
      </c>
      <c r="B128" s="100">
        <v>12075</v>
      </c>
      <c r="C128" s="99" t="s">
        <v>1524</v>
      </c>
      <c r="D128" s="99" t="s">
        <v>1525</v>
      </c>
      <c r="E128" s="99" t="s">
        <v>1526</v>
      </c>
      <c r="F128" s="99" t="s">
        <v>1421</v>
      </c>
      <c r="G128" s="99" t="s">
        <v>1527</v>
      </c>
      <c r="H128" s="99">
        <v>7</v>
      </c>
      <c r="I128" s="99" t="s">
        <v>298</v>
      </c>
      <c r="J128" s="99" t="s">
        <v>38</v>
      </c>
      <c r="K128" s="99" t="s">
        <v>1501</v>
      </c>
    </row>
    <row r="129" spans="1:11" ht="13.5" x14ac:dyDescent="0.25">
      <c r="A129" s="99" t="s">
        <v>930</v>
      </c>
      <c r="B129" s="100">
        <v>3951.3999999999996</v>
      </c>
      <c r="C129" s="99" t="s">
        <v>931</v>
      </c>
      <c r="D129" s="99"/>
      <c r="E129" s="99" t="s">
        <v>382</v>
      </c>
      <c r="F129" s="99" t="s">
        <v>149</v>
      </c>
      <c r="G129" s="99" t="s">
        <v>383</v>
      </c>
      <c r="H129" s="99">
        <v>7</v>
      </c>
      <c r="I129" s="99" t="s">
        <v>298</v>
      </c>
      <c r="J129" s="99" t="s">
        <v>38</v>
      </c>
      <c r="K129" s="99" t="s">
        <v>284</v>
      </c>
    </row>
    <row r="130" spans="1:11" ht="13.5" x14ac:dyDescent="0.25">
      <c r="A130" s="99" t="s">
        <v>530</v>
      </c>
      <c r="B130" s="100">
        <v>9333.7900000000009</v>
      </c>
      <c r="C130" s="99" t="s">
        <v>225</v>
      </c>
      <c r="D130" s="99"/>
      <c r="E130" s="99" t="s">
        <v>226</v>
      </c>
      <c r="F130" s="99" t="s">
        <v>174</v>
      </c>
      <c r="G130" s="99" t="s">
        <v>227</v>
      </c>
      <c r="H130" s="99">
        <v>7</v>
      </c>
      <c r="I130" s="99" t="s">
        <v>298</v>
      </c>
      <c r="J130" s="99" t="s">
        <v>38</v>
      </c>
      <c r="K130" s="99" t="s">
        <v>315</v>
      </c>
    </row>
    <row r="131" spans="1:11" ht="13.5" x14ac:dyDescent="0.25">
      <c r="A131" s="99" t="s">
        <v>948</v>
      </c>
      <c r="B131" s="100">
        <v>5175.7</v>
      </c>
      <c r="C131" s="99" t="s">
        <v>949</v>
      </c>
      <c r="D131" s="99"/>
      <c r="E131" s="99" t="s">
        <v>950</v>
      </c>
      <c r="F131" s="99" t="s">
        <v>149</v>
      </c>
      <c r="G131" s="99" t="s">
        <v>951</v>
      </c>
      <c r="H131" s="99">
        <v>7</v>
      </c>
      <c r="I131" s="99" t="s">
        <v>298</v>
      </c>
      <c r="J131" s="99" t="s">
        <v>38</v>
      </c>
      <c r="K131" s="99" t="s">
        <v>45</v>
      </c>
    </row>
    <row r="132" spans="1:11" ht="13.5" x14ac:dyDescent="0.25">
      <c r="A132" s="99" t="s">
        <v>2300</v>
      </c>
      <c r="B132" s="100">
        <v>66989</v>
      </c>
      <c r="C132" s="99" t="s">
        <v>2301</v>
      </c>
      <c r="D132" s="99"/>
      <c r="E132" s="99" t="s">
        <v>1747</v>
      </c>
      <c r="F132" s="99" t="s">
        <v>172</v>
      </c>
      <c r="G132" s="99" t="s">
        <v>1748</v>
      </c>
      <c r="H132" s="99">
        <v>7</v>
      </c>
      <c r="I132" s="99" t="s">
        <v>298</v>
      </c>
      <c r="J132" s="99" t="s">
        <v>38</v>
      </c>
      <c r="K132" s="99" t="s">
        <v>2302</v>
      </c>
    </row>
    <row r="133" spans="1:11" ht="13.5" x14ac:dyDescent="0.25">
      <c r="A133" s="99" t="s">
        <v>924</v>
      </c>
      <c r="B133" s="100">
        <v>9700</v>
      </c>
      <c r="C133" s="99" t="s">
        <v>721</v>
      </c>
      <c r="D133" s="99"/>
      <c r="E133" s="99" t="s">
        <v>2</v>
      </c>
      <c r="F133" s="99" t="s">
        <v>184</v>
      </c>
      <c r="G133" s="99" t="s">
        <v>722</v>
      </c>
      <c r="H133" s="99">
        <v>7</v>
      </c>
      <c r="I133" s="99" t="s">
        <v>298</v>
      </c>
      <c r="J133" s="99" t="s">
        <v>38</v>
      </c>
      <c r="K133" s="99" t="s">
        <v>596</v>
      </c>
    </row>
    <row r="134" spans="1:11" ht="13.5" x14ac:dyDescent="0.25">
      <c r="A134" s="99" t="s">
        <v>2309</v>
      </c>
      <c r="B134" s="100">
        <v>12117.400000000001</v>
      </c>
      <c r="C134" s="99" t="s">
        <v>2310</v>
      </c>
      <c r="D134" s="99"/>
      <c r="E134" s="99" t="s">
        <v>2311</v>
      </c>
      <c r="F134" s="99" t="s">
        <v>165</v>
      </c>
      <c r="G134" s="99" t="s">
        <v>2312</v>
      </c>
      <c r="H134" s="99">
        <v>7</v>
      </c>
      <c r="I134" s="99" t="s">
        <v>298</v>
      </c>
      <c r="J134" s="99" t="s">
        <v>38</v>
      </c>
      <c r="K134" s="99" t="s">
        <v>990</v>
      </c>
    </row>
    <row r="135" spans="1:11" ht="13.5" x14ac:dyDescent="0.25">
      <c r="A135" s="99" t="s">
        <v>532</v>
      </c>
      <c r="B135" s="100">
        <v>7000</v>
      </c>
      <c r="C135" s="99" t="s">
        <v>991</v>
      </c>
      <c r="D135" s="99" t="s">
        <v>992</v>
      </c>
      <c r="E135" s="99" t="s">
        <v>993</v>
      </c>
      <c r="F135" s="99" t="s">
        <v>148</v>
      </c>
      <c r="G135" s="99" t="s">
        <v>994</v>
      </c>
      <c r="H135" s="99">
        <v>7</v>
      </c>
      <c r="I135" s="99" t="s">
        <v>298</v>
      </c>
      <c r="J135" s="99" t="s">
        <v>38</v>
      </c>
      <c r="K135" s="99" t="s">
        <v>67</v>
      </c>
    </row>
    <row r="136" spans="1:11" ht="13.5" x14ac:dyDescent="0.25">
      <c r="A136" s="99" t="s">
        <v>2314</v>
      </c>
      <c r="B136" s="100">
        <v>2000</v>
      </c>
      <c r="C136" s="99" t="s">
        <v>2315</v>
      </c>
      <c r="D136" s="99"/>
      <c r="E136" s="99" t="s">
        <v>4</v>
      </c>
      <c r="F136" s="99" t="s">
        <v>165</v>
      </c>
      <c r="G136" s="99" t="s">
        <v>2316</v>
      </c>
      <c r="H136" s="99">
        <v>7</v>
      </c>
      <c r="I136" s="99" t="s">
        <v>298</v>
      </c>
      <c r="J136" s="99" t="s">
        <v>38</v>
      </c>
      <c r="K136" s="99" t="s">
        <v>990</v>
      </c>
    </row>
    <row r="137" spans="1:11" ht="13.5" x14ac:dyDescent="0.25">
      <c r="A137" s="99" t="s">
        <v>985</v>
      </c>
      <c r="B137" s="100">
        <v>1750.32</v>
      </c>
      <c r="C137" s="99" t="s">
        <v>986</v>
      </c>
      <c r="D137" s="99" t="s">
        <v>987</v>
      </c>
      <c r="E137" s="99" t="s">
        <v>988</v>
      </c>
      <c r="F137" s="99" t="s">
        <v>165</v>
      </c>
      <c r="G137" s="99" t="s">
        <v>989</v>
      </c>
      <c r="H137" s="99">
        <v>7</v>
      </c>
      <c r="I137" s="99" t="s">
        <v>298</v>
      </c>
      <c r="J137" s="99" t="s">
        <v>38</v>
      </c>
      <c r="K137" s="99" t="s">
        <v>990</v>
      </c>
    </row>
    <row r="138" spans="1:11" ht="13.5" x14ac:dyDescent="0.25">
      <c r="A138" s="99" t="s">
        <v>533</v>
      </c>
      <c r="B138" s="100">
        <v>6085143.3200000012</v>
      </c>
      <c r="C138" s="99" t="s">
        <v>586</v>
      </c>
      <c r="D138" s="99" t="s">
        <v>635</v>
      </c>
      <c r="E138" s="99" t="s">
        <v>587</v>
      </c>
      <c r="F138" s="99" t="s">
        <v>157</v>
      </c>
      <c r="G138" s="99" t="s">
        <v>588</v>
      </c>
      <c r="H138" s="99">
        <v>7</v>
      </c>
      <c r="I138" s="99" t="s">
        <v>298</v>
      </c>
      <c r="J138" s="99" t="s">
        <v>38</v>
      </c>
      <c r="K138" s="99" t="s">
        <v>311</v>
      </c>
    </row>
    <row r="139" spans="1:11" ht="13.5" x14ac:dyDescent="0.25">
      <c r="A139" s="99" t="s">
        <v>2328</v>
      </c>
      <c r="B139" s="100">
        <v>3000</v>
      </c>
      <c r="C139" s="99" t="s">
        <v>2329</v>
      </c>
      <c r="D139" s="99"/>
      <c r="E139" s="99" t="s">
        <v>164</v>
      </c>
      <c r="F139" s="99" t="s">
        <v>153</v>
      </c>
      <c r="G139" s="99" t="s">
        <v>2330</v>
      </c>
      <c r="H139" s="99">
        <v>7</v>
      </c>
      <c r="I139" s="99" t="s">
        <v>298</v>
      </c>
      <c r="J139" s="99" t="s">
        <v>38</v>
      </c>
      <c r="K139" s="99" t="s">
        <v>990</v>
      </c>
    </row>
    <row r="140" spans="1:11" ht="13.5" x14ac:dyDescent="0.25">
      <c r="A140" s="99" t="s">
        <v>723</v>
      </c>
      <c r="B140" s="100">
        <v>6610.2200000000012</v>
      </c>
      <c r="C140" s="99" t="s">
        <v>724</v>
      </c>
      <c r="D140" s="99" t="s">
        <v>635</v>
      </c>
      <c r="E140" s="99" t="s">
        <v>725</v>
      </c>
      <c r="F140" s="99" t="s">
        <v>726</v>
      </c>
      <c r="G140" s="99" t="s">
        <v>727</v>
      </c>
      <c r="H140" s="99">
        <v>7</v>
      </c>
      <c r="I140" s="99" t="s">
        <v>298</v>
      </c>
      <c r="J140" s="99" t="s">
        <v>38</v>
      </c>
      <c r="K140" s="99" t="s">
        <v>932</v>
      </c>
    </row>
    <row r="141" spans="1:11" ht="13.5" x14ac:dyDescent="0.25">
      <c r="A141" s="99" t="s">
        <v>1563</v>
      </c>
      <c r="B141" s="100">
        <v>3384.9</v>
      </c>
      <c r="C141" s="99" t="s">
        <v>1564</v>
      </c>
      <c r="D141" s="99"/>
      <c r="E141" s="99" t="s">
        <v>1565</v>
      </c>
      <c r="F141" s="99" t="s">
        <v>157</v>
      </c>
      <c r="G141" s="99" t="s">
        <v>1566</v>
      </c>
      <c r="H141" s="99">
        <v>7</v>
      </c>
      <c r="I141" s="99" t="s">
        <v>298</v>
      </c>
      <c r="J141" s="99" t="s">
        <v>38</v>
      </c>
      <c r="K141" s="99" t="s">
        <v>44</v>
      </c>
    </row>
    <row r="142" spans="1:11" ht="13.5" x14ac:dyDescent="0.25">
      <c r="A142" s="99" t="s">
        <v>2339</v>
      </c>
      <c r="B142" s="100">
        <v>500</v>
      </c>
      <c r="C142" s="99" t="s">
        <v>2340</v>
      </c>
      <c r="D142" s="99"/>
      <c r="E142" s="99" t="s">
        <v>2341</v>
      </c>
      <c r="F142" s="99" t="s">
        <v>168</v>
      </c>
      <c r="G142" s="99" t="s">
        <v>2342</v>
      </c>
      <c r="H142" s="99">
        <v>7</v>
      </c>
      <c r="I142" s="99" t="s">
        <v>298</v>
      </c>
      <c r="J142" s="99" t="s">
        <v>38</v>
      </c>
      <c r="K142" s="99" t="s">
        <v>990</v>
      </c>
    </row>
    <row r="143" spans="1:11" ht="13.5" x14ac:dyDescent="0.25">
      <c r="A143" s="99" t="s">
        <v>1005</v>
      </c>
      <c r="B143" s="100">
        <v>2940</v>
      </c>
      <c r="C143" s="99" t="s">
        <v>1006</v>
      </c>
      <c r="D143" s="99"/>
      <c r="E143" s="99" t="s">
        <v>169</v>
      </c>
      <c r="F143" s="99" t="s">
        <v>170</v>
      </c>
      <c r="G143" s="99" t="s">
        <v>345</v>
      </c>
      <c r="H143" s="99">
        <v>7</v>
      </c>
      <c r="I143" s="99" t="s">
        <v>298</v>
      </c>
      <c r="J143" s="99" t="s">
        <v>38</v>
      </c>
      <c r="K143" s="99" t="s">
        <v>1007</v>
      </c>
    </row>
    <row r="144" spans="1:11" ht="13.5" x14ac:dyDescent="0.25">
      <c r="A144" s="99" t="s">
        <v>1578</v>
      </c>
      <c r="B144" s="100">
        <v>184008.34999999998</v>
      </c>
      <c r="C144" s="99" t="s">
        <v>1579</v>
      </c>
      <c r="D144" s="99"/>
      <c r="E144" s="99" t="s">
        <v>171</v>
      </c>
      <c r="F144" s="99" t="s">
        <v>166</v>
      </c>
      <c r="G144" s="99" t="s">
        <v>1580</v>
      </c>
      <c r="H144" s="99">
        <v>7</v>
      </c>
      <c r="I144" s="99" t="s">
        <v>298</v>
      </c>
      <c r="J144" s="99" t="s">
        <v>38</v>
      </c>
      <c r="K144" s="99" t="s">
        <v>41</v>
      </c>
    </row>
    <row r="145" spans="1:11" ht="13.5" x14ac:dyDescent="0.25">
      <c r="A145" s="99" t="s">
        <v>729</v>
      </c>
      <c r="B145" s="100">
        <v>30077.629999999994</v>
      </c>
      <c r="C145" s="99" t="s">
        <v>627</v>
      </c>
      <c r="D145" s="99"/>
      <c r="E145" s="99" t="s">
        <v>160</v>
      </c>
      <c r="F145" s="99" t="s">
        <v>146</v>
      </c>
      <c r="G145" s="99" t="s">
        <v>628</v>
      </c>
      <c r="H145" s="99">
        <v>7</v>
      </c>
      <c r="I145" s="99" t="s">
        <v>298</v>
      </c>
      <c r="J145" s="99" t="s">
        <v>38</v>
      </c>
      <c r="K145" s="99" t="s">
        <v>41</v>
      </c>
    </row>
    <row r="146" spans="1:11" ht="13.5" x14ac:dyDescent="0.25">
      <c r="A146" s="99" t="s">
        <v>2344</v>
      </c>
      <c r="B146" s="100">
        <v>7025.25</v>
      </c>
      <c r="C146" s="99" t="s">
        <v>2345</v>
      </c>
      <c r="D146" s="99"/>
      <c r="E146" s="99" t="s">
        <v>1463</v>
      </c>
      <c r="F146" s="99" t="s">
        <v>338</v>
      </c>
      <c r="G146" s="99" t="s">
        <v>2346</v>
      </c>
      <c r="H146" s="99">
        <v>7</v>
      </c>
      <c r="I146" s="99" t="s">
        <v>298</v>
      </c>
      <c r="J146" s="99" t="s">
        <v>38</v>
      </c>
      <c r="K146" s="99" t="s">
        <v>990</v>
      </c>
    </row>
    <row r="147" spans="1:11" ht="13.5" x14ac:dyDescent="0.25">
      <c r="A147" s="78" t="s">
        <v>295</v>
      </c>
      <c r="B147" s="107">
        <f>SUM(B63:B146)</f>
        <v>11460275.960000005</v>
      </c>
      <c r="C147" s="99"/>
      <c r="D147" s="99"/>
      <c r="E147" s="99"/>
      <c r="F147" s="99"/>
      <c r="G147" s="99"/>
      <c r="H147" s="99"/>
      <c r="I147" s="99"/>
      <c r="J147" s="99"/>
      <c r="K147" s="99"/>
    </row>
    <row r="148" spans="1:11" ht="13.5" x14ac:dyDescent="0.25">
      <c r="A148" s="99" t="s">
        <v>534</v>
      </c>
      <c r="B148" s="100">
        <v>1232643.1200000001</v>
      </c>
      <c r="C148" s="99" t="s">
        <v>72</v>
      </c>
      <c r="D148" s="99" t="s">
        <v>288</v>
      </c>
      <c r="E148" s="99" t="s">
        <v>73</v>
      </c>
      <c r="F148" s="99" t="s">
        <v>159</v>
      </c>
      <c r="G148" s="99" t="s">
        <v>289</v>
      </c>
      <c r="H148" s="99">
        <v>8</v>
      </c>
      <c r="I148" s="99" t="s">
        <v>298</v>
      </c>
      <c r="J148" s="99" t="s">
        <v>70</v>
      </c>
      <c r="K148" s="99" t="s">
        <v>1591</v>
      </c>
    </row>
    <row r="149" spans="1:11" ht="13.5" x14ac:dyDescent="0.25">
      <c r="A149" s="99" t="s">
        <v>767</v>
      </c>
      <c r="B149" s="100">
        <v>4604.2199999999993</v>
      </c>
      <c r="C149" s="99" t="s">
        <v>768</v>
      </c>
      <c r="D149" s="99"/>
      <c r="E149" s="99" t="s">
        <v>186</v>
      </c>
      <c r="F149" s="99" t="s">
        <v>149</v>
      </c>
      <c r="G149" s="99" t="s">
        <v>241</v>
      </c>
      <c r="H149" s="99">
        <v>8</v>
      </c>
      <c r="I149" s="99" t="s">
        <v>298</v>
      </c>
      <c r="J149" s="99" t="s">
        <v>70</v>
      </c>
      <c r="K149" s="99" t="s">
        <v>1025</v>
      </c>
    </row>
    <row r="150" spans="1:11" ht="13.5" x14ac:dyDescent="0.25">
      <c r="A150" s="99" t="s">
        <v>541</v>
      </c>
      <c r="B150" s="100">
        <v>6839.3600000000015</v>
      </c>
      <c r="C150" s="99" t="s">
        <v>542</v>
      </c>
      <c r="D150" s="99" t="s">
        <v>731</v>
      </c>
      <c r="E150" s="99" t="s">
        <v>543</v>
      </c>
      <c r="F150" s="99" t="s">
        <v>149</v>
      </c>
      <c r="G150" s="99" t="s">
        <v>544</v>
      </c>
      <c r="H150" s="99">
        <v>8</v>
      </c>
      <c r="I150" s="99" t="s">
        <v>298</v>
      </c>
      <c r="J150" s="99" t="s">
        <v>70</v>
      </c>
      <c r="K150" s="99" t="s">
        <v>539</v>
      </c>
    </row>
    <row r="151" spans="1:11" ht="13.5" x14ac:dyDescent="0.25">
      <c r="A151" s="99" t="s">
        <v>1604</v>
      </c>
      <c r="B151" s="100">
        <v>23260</v>
      </c>
      <c r="C151" s="99" t="s">
        <v>1605</v>
      </c>
      <c r="D151" s="99" t="s">
        <v>1606</v>
      </c>
      <c r="E151" s="99" t="s">
        <v>158</v>
      </c>
      <c r="F151" s="99" t="s">
        <v>149</v>
      </c>
      <c r="G151" s="99" t="s">
        <v>1460</v>
      </c>
      <c r="H151" s="99">
        <v>8</v>
      </c>
      <c r="I151" s="99" t="s">
        <v>298</v>
      </c>
      <c r="J151" s="99" t="s">
        <v>70</v>
      </c>
      <c r="K151" s="99" t="s">
        <v>318</v>
      </c>
    </row>
    <row r="152" spans="1:11" ht="13.5" x14ac:dyDescent="0.25">
      <c r="A152" s="99" t="s">
        <v>452</v>
      </c>
      <c r="B152" s="100">
        <v>23020.079999999998</v>
      </c>
      <c r="C152" s="99" t="s">
        <v>732</v>
      </c>
      <c r="D152" s="99"/>
      <c r="E152" s="99" t="s">
        <v>733</v>
      </c>
      <c r="F152" s="99" t="s">
        <v>350</v>
      </c>
      <c r="G152" s="99" t="s">
        <v>734</v>
      </c>
      <c r="H152" s="99">
        <v>8</v>
      </c>
      <c r="I152" s="99" t="s">
        <v>298</v>
      </c>
      <c r="J152" s="99" t="s">
        <v>70</v>
      </c>
      <c r="K152" s="99" t="s">
        <v>71</v>
      </c>
    </row>
    <row r="153" spans="1:11" ht="13.5" x14ac:dyDescent="0.25">
      <c r="A153" s="99" t="s">
        <v>735</v>
      </c>
      <c r="B153" s="100">
        <v>3541.6900000000005</v>
      </c>
      <c r="C153" s="99" t="s">
        <v>736</v>
      </c>
      <c r="D153" s="99"/>
      <c r="E153" s="99" t="s">
        <v>737</v>
      </c>
      <c r="F153" s="99" t="s">
        <v>149</v>
      </c>
      <c r="G153" s="99" t="s">
        <v>738</v>
      </c>
      <c r="H153" s="99">
        <v>8</v>
      </c>
      <c r="I153" s="99" t="s">
        <v>298</v>
      </c>
      <c r="J153" s="99" t="s">
        <v>70</v>
      </c>
      <c r="K153" s="99" t="s">
        <v>1026</v>
      </c>
    </row>
    <row r="154" spans="1:11" ht="13.5" x14ac:dyDescent="0.25">
      <c r="A154" s="99" t="s">
        <v>2380</v>
      </c>
      <c r="B154" s="100">
        <v>1512</v>
      </c>
      <c r="C154" s="99" t="s">
        <v>2381</v>
      </c>
      <c r="D154" s="99" t="s">
        <v>2382</v>
      </c>
      <c r="E154" s="99" t="s">
        <v>2383</v>
      </c>
      <c r="F154" s="99" t="s">
        <v>170</v>
      </c>
      <c r="G154" s="99" t="s">
        <v>2384</v>
      </c>
      <c r="H154" s="99">
        <v>8</v>
      </c>
      <c r="I154" s="99" t="s">
        <v>298</v>
      </c>
      <c r="J154" s="99" t="s">
        <v>70</v>
      </c>
      <c r="K154" s="99" t="s">
        <v>2385</v>
      </c>
    </row>
    <row r="155" spans="1:11" ht="13.5" x14ac:dyDescent="0.25">
      <c r="A155" s="99" t="s">
        <v>545</v>
      </c>
      <c r="B155" s="100">
        <v>4817.5599999999995</v>
      </c>
      <c r="C155" s="99" t="s">
        <v>78</v>
      </c>
      <c r="D155" s="99"/>
      <c r="E155" s="99" t="s">
        <v>79</v>
      </c>
      <c r="F155" s="99" t="s">
        <v>149</v>
      </c>
      <c r="G155" s="99" t="s">
        <v>292</v>
      </c>
      <c r="H155" s="99">
        <v>8</v>
      </c>
      <c r="I155" s="99" t="s">
        <v>298</v>
      </c>
      <c r="J155" s="99" t="s">
        <v>70</v>
      </c>
      <c r="K155" s="99" t="s">
        <v>656</v>
      </c>
    </row>
    <row r="156" spans="1:11" ht="13.5" x14ac:dyDescent="0.25">
      <c r="A156" s="99" t="s">
        <v>1013</v>
      </c>
      <c r="B156" s="100">
        <v>9500</v>
      </c>
      <c r="C156" s="99" t="s">
        <v>1014</v>
      </c>
      <c r="D156" s="99" t="s">
        <v>636</v>
      </c>
      <c r="E156" s="99" t="s">
        <v>1015</v>
      </c>
      <c r="F156" s="99" t="s">
        <v>159</v>
      </c>
      <c r="G156" s="99" t="s">
        <v>1016</v>
      </c>
      <c r="H156" s="99">
        <v>8</v>
      </c>
      <c r="I156" s="99" t="s">
        <v>298</v>
      </c>
      <c r="J156" s="99" t="s">
        <v>70</v>
      </c>
      <c r="K156" s="99" t="s">
        <v>318</v>
      </c>
    </row>
    <row r="157" spans="1:11" ht="13.5" x14ac:dyDescent="0.25">
      <c r="A157" s="99" t="s">
        <v>2390</v>
      </c>
      <c r="B157" s="100">
        <v>185</v>
      </c>
      <c r="C157" s="99" t="s">
        <v>2391</v>
      </c>
      <c r="D157" s="99"/>
      <c r="E157" s="99" t="s">
        <v>2392</v>
      </c>
      <c r="F157" s="99" t="s">
        <v>146</v>
      </c>
      <c r="G157" s="99" t="s">
        <v>2393</v>
      </c>
      <c r="H157" s="99">
        <v>8</v>
      </c>
      <c r="I157" s="99" t="s">
        <v>298</v>
      </c>
      <c r="J157" s="99" t="s">
        <v>70</v>
      </c>
      <c r="K157" s="99" t="s">
        <v>2394</v>
      </c>
    </row>
    <row r="158" spans="1:11" ht="13.5" x14ac:dyDescent="0.25">
      <c r="A158" s="99" t="s">
        <v>1634</v>
      </c>
      <c r="B158" s="100">
        <v>1650</v>
      </c>
      <c r="C158" s="99" t="s">
        <v>1628</v>
      </c>
      <c r="D158" s="99"/>
      <c r="E158" s="99" t="s">
        <v>382</v>
      </c>
      <c r="F158" s="99" t="s">
        <v>149</v>
      </c>
      <c r="G158" s="99" t="s">
        <v>383</v>
      </c>
      <c r="H158" s="99">
        <v>8</v>
      </c>
      <c r="I158" s="99" t="s">
        <v>298</v>
      </c>
      <c r="J158" s="99" t="s">
        <v>70</v>
      </c>
      <c r="K158" s="99" t="s">
        <v>1635</v>
      </c>
    </row>
    <row r="159" spans="1:11" ht="13.5" x14ac:dyDescent="0.25">
      <c r="A159" s="99" t="s">
        <v>2396</v>
      </c>
      <c r="B159" s="100">
        <v>50877.94</v>
      </c>
      <c r="C159" s="99" t="s">
        <v>2397</v>
      </c>
      <c r="D159" s="99"/>
      <c r="E159" s="99" t="s">
        <v>2398</v>
      </c>
      <c r="F159" s="99" t="s">
        <v>148</v>
      </c>
      <c r="G159" s="99" t="s">
        <v>2399</v>
      </c>
      <c r="H159" s="99">
        <v>8</v>
      </c>
      <c r="I159" s="99" t="s">
        <v>298</v>
      </c>
      <c r="J159" s="99" t="s">
        <v>70</v>
      </c>
      <c r="K159" s="99" t="s">
        <v>2400</v>
      </c>
    </row>
    <row r="160" spans="1:11" ht="13.5" x14ac:dyDescent="0.25">
      <c r="A160" s="99" t="s">
        <v>1017</v>
      </c>
      <c r="B160" s="100">
        <v>8075</v>
      </c>
      <c r="C160" s="99" t="s">
        <v>739</v>
      </c>
      <c r="D160" s="99"/>
      <c r="E160" s="99" t="s">
        <v>158</v>
      </c>
      <c r="F160" s="99" t="s">
        <v>149</v>
      </c>
      <c r="G160" s="99" t="s">
        <v>300</v>
      </c>
      <c r="H160" s="99">
        <v>8</v>
      </c>
      <c r="I160" s="99" t="s">
        <v>298</v>
      </c>
      <c r="J160" s="99" t="s">
        <v>70</v>
      </c>
      <c r="K160" s="99" t="s">
        <v>318</v>
      </c>
    </row>
    <row r="161" spans="1:11" ht="13.5" x14ac:dyDescent="0.25">
      <c r="A161" s="99" t="s">
        <v>629</v>
      </c>
      <c r="B161" s="100">
        <v>110.07999999999998</v>
      </c>
      <c r="C161" s="99" t="s">
        <v>630</v>
      </c>
      <c r="D161" s="99"/>
      <c r="E161" s="99" t="s">
        <v>158</v>
      </c>
      <c r="F161" s="99" t="s">
        <v>149</v>
      </c>
      <c r="G161" s="99" t="s">
        <v>631</v>
      </c>
      <c r="H161" s="99">
        <v>8</v>
      </c>
      <c r="I161" s="99" t="s">
        <v>298</v>
      </c>
      <c r="J161" s="99" t="s">
        <v>70</v>
      </c>
      <c r="K161" s="99" t="s">
        <v>1023</v>
      </c>
    </row>
    <row r="162" spans="1:11" ht="13.5" x14ac:dyDescent="0.25">
      <c r="A162" s="78" t="s">
        <v>296</v>
      </c>
      <c r="B162" s="107">
        <f>SUM(B148:B161)</f>
        <v>1370636.0500000003</v>
      </c>
    </row>
    <row r="163" spans="1:11" x14ac:dyDescent="0.2">
      <c r="B163" s="107">
        <f>B13+B62+B147+B162</f>
        <v>22634794.240000006</v>
      </c>
    </row>
    <row r="165" spans="1:11" x14ac:dyDescent="0.2">
      <c r="B165" s="107">
        <f>B163+'Goods - FY19'!B101</f>
        <v>27322483.940000005</v>
      </c>
    </row>
    <row r="167" spans="1:11" x14ac:dyDescent="0.2">
      <c r="B167" s="108"/>
      <c r="C167" s="84"/>
    </row>
    <row r="168" spans="1:11" x14ac:dyDescent="0.2">
      <c r="B168" s="83"/>
    </row>
    <row r="169" spans="1:11" x14ac:dyDescent="0.2">
      <c r="B169" s="109"/>
    </row>
  </sheetData>
  <autoFilter ref="A1:K162" xr:uid="{00000000-0009-0000-0000-000022000000}"/>
  <printOptions horizontalCentered="1"/>
  <pageMargins left="0" right="0" top="1" bottom="0.6" header="0.3" footer="0.3"/>
  <pageSetup scale="61" fitToHeight="0" orientation="portrait" r:id="rId1"/>
  <headerFooter>
    <oddHeader>&amp;C&amp;"Arial,Bold"LINCOLN UNIVERSITY
CONTRACTUAL AGREEMENT FOR FISCAL YEAR 2018/19
SERVICE CONTRACT</oddHeader>
    <oddFooter>&amp;L&amp;P of &amp;N&amp;R&amp;Z&amp;F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</sheetPr>
  <dimension ref="A1:M253"/>
  <sheetViews>
    <sheetView topLeftCell="A226" workbookViewId="0">
      <selection activeCell="D268" sqref="D268"/>
    </sheetView>
  </sheetViews>
  <sheetFormatPr defaultRowHeight="12.75" x14ac:dyDescent="0.2"/>
  <cols>
    <col min="1" max="1" width="17.28515625" style="124" bestFit="1" customWidth="1"/>
    <col min="2" max="2" width="49.7109375" style="124" bestFit="1" customWidth="1"/>
    <col min="3" max="3" width="12.42578125" bestFit="1" customWidth="1"/>
    <col min="4" max="4" width="29.7109375" bestFit="1" customWidth="1"/>
    <col min="5" max="5" width="29" bestFit="1" customWidth="1"/>
    <col min="6" max="6" width="17.7109375" bestFit="1" customWidth="1"/>
    <col min="7" max="7" width="7" bestFit="1" customWidth="1"/>
    <col min="8" max="8" width="10.7109375" bestFit="1" customWidth="1"/>
    <col min="9" max="10" width="6.42578125" customWidth="1"/>
    <col min="11" max="11" width="7" customWidth="1"/>
    <col min="12" max="12" width="40.140625" bestFit="1" customWidth="1"/>
    <col min="13" max="13" width="47.140625" bestFit="1" customWidth="1"/>
  </cols>
  <sheetData>
    <row r="1" spans="1:13" ht="15" x14ac:dyDescent="0.25">
      <c r="A1" s="123" t="s">
        <v>1697</v>
      </c>
      <c r="B1" s="123" t="s">
        <v>1698</v>
      </c>
      <c r="C1" s="123" t="s">
        <v>110</v>
      </c>
      <c r="D1" s="120" t="s">
        <v>1115</v>
      </c>
      <c r="E1" s="120" t="s">
        <v>1116</v>
      </c>
      <c r="F1" s="120" t="s">
        <v>212</v>
      </c>
      <c r="G1" s="120" t="s">
        <v>213</v>
      </c>
      <c r="H1" s="120" t="s">
        <v>214</v>
      </c>
      <c r="I1" s="120" t="s">
        <v>1117</v>
      </c>
      <c r="J1" s="120" t="s">
        <v>548</v>
      </c>
      <c r="K1" s="120" t="s">
        <v>549</v>
      </c>
      <c r="L1" s="120" t="s">
        <v>411</v>
      </c>
      <c r="M1" s="120" t="s">
        <v>1118</v>
      </c>
    </row>
    <row r="2" spans="1:13" x14ac:dyDescent="0.2">
      <c r="A2" s="133">
        <v>184643</v>
      </c>
      <c r="B2" s="124" t="s">
        <v>935</v>
      </c>
      <c r="C2" s="125">
        <v>14000</v>
      </c>
      <c r="D2" t="s">
        <v>936</v>
      </c>
      <c r="F2" t="s">
        <v>937</v>
      </c>
      <c r="G2" t="s">
        <v>21</v>
      </c>
      <c r="H2" t="s">
        <v>938</v>
      </c>
      <c r="I2">
        <v>1</v>
      </c>
      <c r="J2" t="s">
        <v>321</v>
      </c>
      <c r="K2" t="s">
        <v>322</v>
      </c>
      <c r="L2" s="126" t="s">
        <v>939</v>
      </c>
      <c r="M2" t="s">
        <v>341</v>
      </c>
    </row>
    <row r="3" spans="1:13" x14ac:dyDescent="0.2">
      <c r="A3" s="133">
        <v>48228</v>
      </c>
      <c r="B3" s="124" t="s">
        <v>412</v>
      </c>
      <c r="C3" s="125">
        <v>15704.54</v>
      </c>
      <c r="D3" t="s">
        <v>740</v>
      </c>
      <c r="F3" t="s">
        <v>151</v>
      </c>
      <c r="G3" t="s">
        <v>148</v>
      </c>
      <c r="H3" t="s">
        <v>327</v>
      </c>
      <c r="I3">
        <v>1</v>
      </c>
      <c r="J3" t="s">
        <v>321</v>
      </c>
      <c r="K3" t="s">
        <v>322</v>
      </c>
      <c r="L3" t="s">
        <v>323</v>
      </c>
      <c r="M3" t="s">
        <v>341</v>
      </c>
    </row>
    <row r="4" spans="1:13" x14ac:dyDescent="0.2">
      <c r="A4" s="133">
        <v>177512</v>
      </c>
      <c r="B4" s="124" t="s">
        <v>741</v>
      </c>
      <c r="C4" s="125">
        <v>13376</v>
      </c>
      <c r="D4" t="s">
        <v>742</v>
      </c>
      <c r="F4" t="s">
        <v>743</v>
      </c>
      <c r="G4" t="s">
        <v>146</v>
      </c>
      <c r="H4" t="s">
        <v>744</v>
      </c>
      <c r="I4">
        <v>1</v>
      </c>
      <c r="J4" t="s">
        <v>321</v>
      </c>
      <c r="K4" t="s">
        <v>322</v>
      </c>
      <c r="L4" t="s">
        <v>323</v>
      </c>
      <c r="M4" t="s">
        <v>341</v>
      </c>
    </row>
    <row r="5" spans="1:13" x14ac:dyDescent="0.2">
      <c r="A5" s="133">
        <v>37173</v>
      </c>
      <c r="B5" s="124" t="s">
        <v>413</v>
      </c>
      <c r="C5" s="125">
        <v>121174.59</v>
      </c>
      <c r="D5" t="s">
        <v>1122</v>
      </c>
      <c r="F5" t="s">
        <v>154</v>
      </c>
      <c r="G5" t="s">
        <v>149</v>
      </c>
      <c r="H5" t="s">
        <v>1123</v>
      </c>
      <c r="I5">
        <v>1</v>
      </c>
      <c r="J5" t="s">
        <v>321</v>
      </c>
      <c r="K5" t="s">
        <v>322</v>
      </c>
      <c r="L5" t="s">
        <v>340</v>
      </c>
      <c r="M5" t="s">
        <v>341</v>
      </c>
    </row>
    <row r="6" spans="1:13" x14ac:dyDescent="0.2">
      <c r="A6" s="133">
        <v>202</v>
      </c>
      <c r="B6" s="124" t="s">
        <v>414</v>
      </c>
      <c r="C6" s="125">
        <v>638031.15999999992</v>
      </c>
      <c r="D6" t="s">
        <v>324</v>
      </c>
      <c r="F6" t="s">
        <v>325</v>
      </c>
      <c r="G6" t="s">
        <v>155</v>
      </c>
      <c r="H6" t="s">
        <v>326</v>
      </c>
      <c r="I6">
        <v>1</v>
      </c>
      <c r="J6" t="s">
        <v>321</v>
      </c>
      <c r="K6" t="s">
        <v>322</v>
      </c>
      <c r="L6" t="s">
        <v>323</v>
      </c>
      <c r="M6" t="s">
        <v>341</v>
      </c>
    </row>
    <row r="7" spans="1:13" x14ac:dyDescent="0.2">
      <c r="A7" s="133">
        <v>220290</v>
      </c>
      <c r="B7" s="124" t="s">
        <v>1702</v>
      </c>
      <c r="C7" s="125">
        <v>758.81</v>
      </c>
      <c r="D7" t="s">
        <v>1703</v>
      </c>
      <c r="E7" t="s">
        <v>1704</v>
      </c>
      <c r="F7" t="s">
        <v>169</v>
      </c>
      <c r="G7" t="s">
        <v>170</v>
      </c>
      <c r="H7" t="s">
        <v>1705</v>
      </c>
      <c r="I7">
        <v>1</v>
      </c>
      <c r="J7" t="s">
        <v>321</v>
      </c>
      <c r="K7" t="s">
        <v>322</v>
      </c>
      <c r="L7" s="126" t="s">
        <v>1706</v>
      </c>
      <c r="M7" s="126" t="s">
        <v>341</v>
      </c>
    </row>
    <row r="8" spans="1:13" x14ac:dyDescent="0.2">
      <c r="A8" s="133">
        <v>153546</v>
      </c>
      <c r="B8" s="124" t="s">
        <v>673</v>
      </c>
      <c r="C8" s="125">
        <v>10980</v>
      </c>
      <c r="D8" t="s">
        <v>674</v>
      </c>
      <c r="E8" t="s">
        <v>675</v>
      </c>
      <c r="F8" t="s">
        <v>171</v>
      </c>
      <c r="G8" t="s">
        <v>166</v>
      </c>
      <c r="H8" t="s">
        <v>676</v>
      </c>
      <c r="I8">
        <v>1</v>
      </c>
      <c r="J8" t="s">
        <v>321</v>
      </c>
      <c r="K8" t="s">
        <v>322</v>
      </c>
      <c r="L8" s="126" t="s">
        <v>46</v>
      </c>
      <c r="M8" t="s">
        <v>341</v>
      </c>
    </row>
    <row r="9" spans="1:13" x14ac:dyDescent="0.2">
      <c r="A9" s="133">
        <v>831</v>
      </c>
      <c r="B9" s="124" t="s">
        <v>415</v>
      </c>
      <c r="C9" s="125">
        <v>73443</v>
      </c>
      <c r="D9" t="s">
        <v>328</v>
      </c>
      <c r="F9" t="s">
        <v>329</v>
      </c>
      <c r="G9" t="s">
        <v>148</v>
      </c>
      <c r="H9" t="s">
        <v>330</v>
      </c>
      <c r="I9">
        <v>1</v>
      </c>
      <c r="J9" t="s">
        <v>321</v>
      </c>
      <c r="K9" t="s">
        <v>322</v>
      </c>
      <c r="L9" t="s">
        <v>323</v>
      </c>
      <c r="M9" t="s">
        <v>341</v>
      </c>
    </row>
    <row r="10" spans="1:13" x14ac:dyDescent="0.2">
      <c r="A10" s="133">
        <v>330</v>
      </c>
      <c r="B10" s="124" t="s">
        <v>416</v>
      </c>
      <c r="C10" s="125">
        <v>511502.25</v>
      </c>
      <c r="D10" t="s">
        <v>335</v>
      </c>
      <c r="F10" t="s">
        <v>336</v>
      </c>
      <c r="G10" t="s">
        <v>157</v>
      </c>
      <c r="H10" t="s">
        <v>337</v>
      </c>
      <c r="I10">
        <v>1</v>
      </c>
      <c r="J10" t="s">
        <v>321</v>
      </c>
      <c r="K10" t="s">
        <v>322</v>
      </c>
      <c r="L10" t="s">
        <v>331</v>
      </c>
      <c r="M10" t="s">
        <v>341</v>
      </c>
    </row>
    <row r="11" spans="1:13" x14ac:dyDescent="0.2">
      <c r="A11" s="133">
        <v>213207</v>
      </c>
      <c r="B11" s="124" t="s">
        <v>1708</v>
      </c>
      <c r="C11" s="125">
        <v>2231</v>
      </c>
      <c r="D11" t="s">
        <v>1709</v>
      </c>
      <c r="E11" t="s">
        <v>657</v>
      </c>
      <c r="F11" t="s">
        <v>1710</v>
      </c>
      <c r="H11" t="s">
        <v>1711</v>
      </c>
      <c r="I11">
        <v>1</v>
      </c>
      <c r="J11" t="s">
        <v>321</v>
      </c>
      <c r="K11" t="s">
        <v>322</v>
      </c>
      <c r="L11" s="126" t="s">
        <v>939</v>
      </c>
      <c r="M11" s="126" t="s">
        <v>341</v>
      </c>
    </row>
    <row r="12" spans="1:13" x14ac:dyDescent="0.2">
      <c r="A12" s="133">
        <v>220137</v>
      </c>
      <c r="B12" s="124" t="s">
        <v>1713</v>
      </c>
      <c r="C12" s="125">
        <v>7875</v>
      </c>
      <c r="D12" t="s">
        <v>1714</v>
      </c>
      <c r="F12" t="s">
        <v>1715</v>
      </c>
      <c r="G12" t="s">
        <v>157</v>
      </c>
      <c r="H12" t="s">
        <v>1716</v>
      </c>
      <c r="I12">
        <v>1</v>
      </c>
      <c r="J12" t="s">
        <v>321</v>
      </c>
      <c r="K12" t="s">
        <v>322</v>
      </c>
      <c r="L12" s="126" t="s">
        <v>939</v>
      </c>
      <c r="M12" s="126" t="s">
        <v>341</v>
      </c>
    </row>
    <row r="13" spans="1:13" x14ac:dyDescent="0.2">
      <c r="A13" s="133">
        <v>2518</v>
      </c>
      <c r="B13" s="124" t="s">
        <v>417</v>
      </c>
      <c r="C13" s="125">
        <v>154773.70000000001</v>
      </c>
      <c r="D13" s="126" t="s">
        <v>418</v>
      </c>
      <c r="E13" s="126"/>
      <c r="F13" s="126" t="s">
        <v>161</v>
      </c>
      <c r="G13" s="126" t="s">
        <v>155</v>
      </c>
      <c r="H13" s="126" t="s">
        <v>339</v>
      </c>
      <c r="I13" s="126">
        <v>1</v>
      </c>
      <c r="J13" s="126" t="s">
        <v>321</v>
      </c>
      <c r="K13" s="126" t="s">
        <v>322</v>
      </c>
      <c r="L13" s="126" t="s">
        <v>331</v>
      </c>
      <c r="M13" s="126" t="s">
        <v>341</v>
      </c>
    </row>
    <row r="14" spans="1:13" x14ac:dyDescent="0.2">
      <c r="A14" s="133">
        <v>198938</v>
      </c>
      <c r="B14" s="124" t="s">
        <v>941</v>
      </c>
      <c r="C14" s="125">
        <v>207177.8</v>
      </c>
      <c r="D14" s="126" t="s">
        <v>942</v>
      </c>
      <c r="E14" s="126" t="s">
        <v>635</v>
      </c>
      <c r="F14" s="126" t="s">
        <v>196</v>
      </c>
      <c r="G14" s="126" t="s">
        <v>149</v>
      </c>
      <c r="H14" s="126" t="s">
        <v>234</v>
      </c>
      <c r="I14">
        <v>1</v>
      </c>
      <c r="J14" t="s">
        <v>321</v>
      </c>
      <c r="K14" t="s">
        <v>322</v>
      </c>
      <c r="L14" s="126" t="s">
        <v>943</v>
      </c>
      <c r="M14" t="s">
        <v>341</v>
      </c>
    </row>
    <row r="15" spans="1:13" x14ac:dyDescent="0.2">
      <c r="A15" s="133">
        <v>169174</v>
      </c>
      <c r="B15" s="124" t="s">
        <v>746</v>
      </c>
      <c r="C15" s="125">
        <v>5551.74</v>
      </c>
      <c r="D15" s="126" t="s">
        <v>747</v>
      </c>
      <c r="E15" s="126"/>
      <c r="F15" s="126" t="s">
        <v>195</v>
      </c>
      <c r="G15" s="126" t="s">
        <v>149</v>
      </c>
      <c r="H15" s="126" t="s">
        <v>233</v>
      </c>
      <c r="I15" s="126">
        <v>1</v>
      </c>
      <c r="J15" s="126" t="s">
        <v>321</v>
      </c>
      <c r="K15" s="126" t="s">
        <v>322</v>
      </c>
      <c r="L15" s="126" t="s">
        <v>784</v>
      </c>
      <c r="M15" s="126" t="s">
        <v>341</v>
      </c>
    </row>
    <row r="16" spans="1:13" x14ac:dyDescent="0.2">
      <c r="A16" s="133">
        <v>65</v>
      </c>
      <c r="B16" s="124" t="s">
        <v>419</v>
      </c>
      <c r="C16" s="125">
        <v>4032</v>
      </c>
      <c r="D16" s="126" t="s">
        <v>332</v>
      </c>
      <c r="E16" s="126"/>
      <c r="F16" s="126" t="s">
        <v>333</v>
      </c>
      <c r="G16" s="126" t="s">
        <v>146</v>
      </c>
      <c r="H16" s="126" t="s">
        <v>334</v>
      </c>
      <c r="I16" s="126">
        <v>1</v>
      </c>
      <c r="J16" s="126" t="s">
        <v>321</v>
      </c>
      <c r="K16" s="126" t="s">
        <v>322</v>
      </c>
      <c r="L16" s="126" t="s">
        <v>331</v>
      </c>
      <c r="M16" s="126" t="s">
        <v>341</v>
      </c>
    </row>
    <row r="17" spans="1:13" x14ac:dyDescent="0.2">
      <c r="A17" s="133">
        <v>86217</v>
      </c>
      <c r="B17" s="124" t="s">
        <v>984</v>
      </c>
      <c r="C17" s="125">
        <v>1482.7899999999997</v>
      </c>
      <c r="D17" s="126" t="s">
        <v>1145</v>
      </c>
      <c r="E17" s="126"/>
      <c r="F17" s="126" t="s">
        <v>1146</v>
      </c>
      <c r="G17" s="126" t="s">
        <v>179</v>
      </c>
      <c r="H17" s="126" t="s">
        <v>1147</v>
      </c>
      <c r="I17" s="126">
        <v>1</v>
      </c>
      <c r="J17" s="126" t="s">
        <v>321</v>
      </c>
      <c r="K17" s="126" t="s">
        <v>322</v>
      </c>
      <c r="L17" s="126" t="s">
        <v>331</v>
      </c>
      <c r="M17" s="126" t="s">
        <v>341</v>
      </c>
    </row>
    <row r="18" spans="1:13" x14ac:dyDescent="0.2">
      <c r="A18" s="133">
        <v>199846</v>
      </c>
      <c r="B18" s="124" t="s">
        <v>1729</v>
      </c>
      <c r="C18" s="125">
        <v>10985</v>
      </c>
      <c r="D18" s="126" t="s">
        <v>1730</v>
      </c>
      <c r="E18" s="126" t="s">
        <v>1004</v>
      </c>
      <c r="F18" s="126" t="s">
        <v>710</v>
      </c>
      <c r="G18" s="126" t="s">
        <v>174</v>
      </c>
      <c r="H18" s="126" t="s">
        <v>1731</v>
      </c>
      <c r="I18">
        <v>1</v>
      </c>
      <c r="J18" t="s">
        <v>321</v>
      </c>
      <c r="K18" t="s">
        <v>322</v>
      </c>
      <c r="L18" s="126" t="s">
        <v>331</v>
      </c>
      <c r="M18" s="126" t="s">
        <v>341</v>
      </c>
    </row>
    <row r="19" spans="1:13" x14ac:dyDescent="0.2">
      <c r="A19" s="133">
        <v>202767</v>
      </c>
      <c r="B19" s="124" t="s">
        <v>1536</v>
      </c>
      <c r="C19" s="125">
        <v>3200</v>
      </c>
      <c r="D19" s="126" t="s">
        <v>1537</v>
      </c>
      <c r="E19" s="126" t="s">
        <v>1004</v>
      </c>
      <c r="F19" s="126" t="s">
        <v>171</v>
      </c>
      <c r="G19" s="126" t="s">
        <v>166</v>
      </c>
      <c r="H19" s="126" t="s">
        <v>1538</v>
      </c>
      <c r="I19">
        <v>1</v>
      </c>
      <c r="J19" t="s">
        <v>321</v>
      </c>
      <c r="K19" t="s">
        <v>322</v>
      </c>
      <c r="L19" s="126" t="s">
        <v>1539</v>
      </c>
      <c r="M19" t="s">
        <v>341</v>
      </c>
    </row>
    <row r="20" spans="1:13" x14ac:dyDescent="0.2">
      <c r="A20" s="133">
        <v>209298</v>
      </c>
      <c r="B20" s="124" t="s">
        <v>1552</v>
      </c>
      <c r="C20" s="125">
        <v>7000</v>
      </c>
      <c r="D20" s="126" t="s">
        <v>1553</v>
      </c>
      <c r="E20" s="126"/>
      <c r="F20" s="126" t="s">
        <v>1554</v>
      </c>
      <c r="G20" s="126" t="s">
        <v>168</v>
      </c>
      <c r="H20" s="126" t="s">
        <v>1555</v>
      </c>
      <c r="I20">
        <v>1</v>
      </c>
      <c r="J20" t="s">
        <v>321</v>
      </c>
      <c r="K20" t="s">
        <v>322</v>
      </c>
      <c r="L20" s="126" t="s">
        <v>1129</v>
      </c>
      <c r="M20" t="s">
        <v>341</v>
      </c>
    </row>
    <row r="21" spans="1:13" x14ac:dyDescent="0.2">
      <c r="A21" s="133">
        <v>201761</v>
      </c>
      <c r="B21" s="124" t="s">
        <v>1150</v>
      </c>
      <c r="C21" s="125">
        <v>9787.5</v>
      </c>
      <c r="D21" s="126" t="s">
        <v>1151</v>
      </c>
      <c r="E21" s="126"/>
      <c r="F21" s="126" t="s">
        <v>1152</v>
      </c>
      <c r="G21" s="126" t="s">
        <v>146</v>
      </c>
      <c r="H21" s="126" t="s">
        <v>1153</v>
      </c>
      <c r="I21" s="126">
        <v>1</v>
      </c>
      <c r="J21" s="126" t="s">
        <v>321</v>
      </c>
      <c r="K21" s="126" t="s">
        <v>322</v>
      </c>
      <c r="L21" s="126" t="s">
        <v>331</v>
      </c>
      <c r="M21" s="126" t="s">
        <v>341</v>
      </c>
    </row>
    <row r="22" spans="1:13" x14ac:dyDescent="0.2">
      <c r="A22" s="133">
        <v>129660</v>
      </c>
      <c r="B22" s="124" t="s">
        <v>422</v>
      </c>
      <c r="C22" s="125">
        <v>423159.38</v>
      </c>
      <c r="D22" s="126" t="s">
        <v>423</v>
      </c>
      <c r="E22" s="126"/>
      <c r="F22" s="126" t="s">
        <v>176</v>
      </c>
      <c r="G22" s="126" t="s">
        <v>148</v>
      </c>
      <c r="H22" s="126" t="s">
        <v>424</v>
      </c>
      <c r="I22" s="126">
        <v>1</v>
      </c>
      <c r="J22" s="126" t="s">
        <v>321</v>
      </c>
      <c r="K22" s="126" t="s">
        <v>322</v>
      </c>
      <c r="L22" s="126" t="s">
        <v>425</v>
      </c>
      <c r="M22" s="126" t="s">
        <v>341</v>
      </c>
    </row>
    <row r="23" spans="1:13" x14ac:dyDescent="0.2">
      <c r="A23" s="133">
        <v>1068</v>
      </c>
      <c r="B23" s="124" t="s">
        <v>1041</v>
      </c>
      <c r="C23" s="125">
        <v>546</v>
      </c>
      <c r="D23" t="s">
        <v>1042</v>
      </c>
      <c r="F23" t="s">
        <v>164</v>
      </c>
      <c r="G23" t="s">
        <v>153</v>
      </c>
      <c r="H23" t="s">
        <v>1043</v>
      </c>
      <c r="I23">
        <v>2</v>
      </c>
      <c r="J23" t="s">
        <v>321</v>
      </c>
      <c r="K23" t="s">
        <v>342</v>
      </c>
      <c r="L23" t="s">
        <v>343</v>
      </c>
      <c r="M23" t="s">
        <v>377</v>
      </c>
    </row>
    <row r="24" spans="1:13" x14ac:dyDescent="0.2">
      <c r="A24" s="133">
        <v>1130</v>
      </c>
      <c r="B24" s="124" t="s">
        <v>1157</v>
      </c>
      <c r="C24" s="125">
        <v>30115</v>
      </c>
      <c r="D24" t="s">
        <v>426</v>
      </c>
      <c r="F24" t="s">
        <v>427</v>
      </c>
      <c r="G24" t="s">
        <v>187</v>
      </c>
      <c r="H24" t="s">
        <v>428</v>
      </c>
      <c r="I24">
        <v>2</v>
      </c>
      <c r="J24" t="s">
        <v>321</v>
      </c>
      <c r="K24" t="s">
        <v>342</v>
      </c>
      <c r="L24" t="s">
        <v>343</v>
      </c>
      <c r="M24" t="s">
        <v>377</v>
      </c>
    </row>
    <row r="25" spans="1:13" x14ac:dyDescent="0.2">
      <c r="A25" s="133">
        <v>127</v>
      </c>
      <c r="B25" s="124" t="s">
        <v>1159</v>
      </c>
      <c r="C25" s="125">
        <v>40605.910000000003</v>
      </c>
      <c r="D25" t="s">
        <v>344</v>
      </c>
      <c r="F25" t="s">
        <v>169</v>
      </c>
      <c r="G25" t="s">
        <v>170</v>
      </c>
      <c r="H25" t="s">
        <v>345</v>
      </c>
      <c r="I25">
        <v>2</v>
      </c>
      <c r="J25" t="s">
        <v>321</v>
      </c>
      <c r="K25" t="s">
        <v>342</v>
      </c>
      <c r="L25" t="s">
        <v>343</v>
      </c>
      <c r="M25" t="s">
        <v>377</v>
      </c>
    </row>
    <row r="26" spans="1:13" x14ac:dyDescent="0.2">
      <c r="A26" s="133">
        <v>140</v>
      </c>
      <c r="B26" s="124" t="s">
        <v>429</v>
      </c>
      <c r="C26" s="125">
        <v>8327.4</v>
      </c>
      <c r="D26" t="s">
        <v>1161</v>
      </c>
      <c r="F26" t="s">
        <v>370</v>
      </c>
      <c r="G26" t="s">
        <v>146</v>
      </c>
      <c r="H26" t="s">
        <v>371</v>
      </c>
      <c r="I26">
        <v>2</v>
      </c>
      <c r="J26" t="s">
        <v>321</v>
      </c>
      <c r="K26" t="s">
        <v>342</v>
      </c>
      <c r="L26" t="s">
        <v>550</v>
      </c>
      <c r="M26" t="s">
        <v>377</v>
      </c>
    </row>
    <row r="27" spans="1:13" x14ac:dyDescent="0.2">
      <c r="A27" s="133">
        <v>343</v>
      </c>
      <c r="B27" s="124" t="s">
        <v>1044</v>
      </c>
      <c r="C27" s="125">
        <v>68374.120000000024</v>
      </c>
      <c r="D27" t="s">
        <v>1045</v>
      </c>
      <c r="F27" t="s">
        <v>1046</v>
      </c>
      <c r="G27" t="s">
        <v>155</v>
      </c>
      <c r="H27" t="s">
        <v>1047</v>
      </c>
      <c r="I27">
        <v>2</v>
      </c>
      <c r="J27" t="s">
        <v>321</v>
      </c>
      <c r="K27" t="s">
        <v>342</v>
      </c>
      <c r="L27" t="s">
        <v>1048</v>
      </c>
      <c r="M27" t="s">
        <v>377</v>
      </c>
    </row>
    <row r="28" spans="1:13" x14ac:dyDescent="0.2">
      <c r="A28" s="133">
        <v>212771</v>
      </c>
      <c r="B28" s="124" t="s">
        <v>1745</v>
      </c>
      <c r="C28" s="125">
        <v>1725</v>
      </c>
      <c r="D28" t="s">
        <v>1746</v>
      </c>
      <c r="F28" t="s">
        <v>1747</v>
      </c>
      <c r="G28" t="s">
        <v>172</v>
      </c>
      <c r="H28" t="s">
        <v>1748</v>
      </c>
      <c r="I28" s="126">
        <v>2</v>
      </c>
      <c r="J28" s="126" t="s">
        <v>321</v>
      </c>
      <c r="K28" s="126" t="s">
        <v>342</v>
      </c>
      <c r="L28" s="126" t="s">
        <v>1749</v>
      </c>
      <c r="M28" s="126" t="s">
        <v>377</v>
      </c>
    </row>
    <row r="29" spans="1:13" x14ac:dyDescent="0.2">
      <c r="A29" s="133">
        <v>195</v>
      </c>
      <c r="B29" s="124" t="s">
        <v>430</v>
      </c>
      <c r="C29" s="125">
        <v>11917.380000000012</v>
      </c>
      <c r="D29" t="s">
        <v>374</v>
      </c>
      <c r="F29" t="s">
        <v>375</v>
      </c>
      <c r="G29" t="s">
        <v>165</v>
      </c>
      <c r="H29" t="s">
        <v>376</v>
      </c>
      <c r="I29">
        <v>2</v>
      </c>
      <c r="J29" t="s">
        <v>321</v>
      </c>
      <c r="K29" t="s">
        <v>342</v>
      </c>
      <c r="L29" t="s">
        <v>373</v>
      </c>
      <c r="M29" t="s">
        <v>377</v>
      </c>
    </row>
    <row r="30" spans="1:13" x14ac:dyDescent="0.2">
      <c r="A30" s="133">
        <v>36899</v>
      </c>
      <c r="B30" s="124" t="s">
        <v>431</v>
      </c>
      <c r="C30" s="125">
        <v>3430</v>
      </c>
      <c r="D30" t="s">
        <v>753</v>
      </c>
      <c r="E30" t="s">
        <v>754</v>
      </c>
      <c r="F30" t="s">
        <v>365</v>
      </c>
      <c r="G30" t="s">
        <v>174</v>
      </c>
      <c r="H30" t="s">
        <v>366</v>
      </c>
      <c r="I30">
        <v>2</v>
      </c>
      <c r="J30" t="s">
        <v>321</v>
      </c>
      <c r="K30" t="s">
        <v>342</v>
      </c>
      <c r="L30" t="s">
        <v>364</v>
      </c>
      <c r="M30" t="s">
        <v>377</v>
      </c>
    </row>
    <row r="31" spans="1:13" x14ac:dyDescent="0.2">
      <c r="A31" s="133">
        <v>341</v>
      </c>
      <c r="B31" s="124" t="s">
        <v>1751</v>
      </c>
      <c r="C31" s="125">
        <v>86.02</v>
      </c>
      <c r="D31" t="s">
        <v>1752</v>
      </c>
      <c r="F31" t="s">
        <v>1575</v>
      </c>
      <c r="G31" t="s">
        <v>350</v>
      </c>
      <c r="H31" t="s">
        <v>1753</v>
      </c>
      <c r="I31" s="126">
        <v>2</v>
      </c>
      <c r="J31" s="126" t="s">
        <v>321</v>
      </c>
      <c r="K31" s="126" t="s">
        <v>342</v>
      </c>
      <c r="L31" s="126" t="s">
        <v>1754</v>
      </c>
      <c r="M31" s="126" t="s">
        <v>377</v>
      </c>
    </row>
    <row r="32" spans="1:13" x14ac:dyDescent="0.2">
      <c r="A32" s="133">
        <v>220882</v>
      </c>
      <c r="B32" s="124" t="s">
        <v>1756</v>
      </c>
      <c r="C32" s="125">
        <v>7145</v>
      </c>
      <c r="D32" t="s">
        <v>1757</v>
      </c>
      <c r="F32" t="s">
        <v>1758</v>
      </c>
      <c r="G32" t="s">
        <v>185</v>
      </c>
      <c r="H32" t="s">
        <v>1759</v>
      </c>
      <c r="I32" s="126">
        <v>2</v>
      </c>
      <c r="J32" s="126" t="s">
        <v>321</v>
      </c>
      <c r="K32" s="126" t="s">
        <v>342</v>
      </c>
      <c r="L32" s="126" t="s">
        <v>1760</v>
      </c>
      <c r="M32" s="126" t="s">
        <v>377</v>
      </c>
    </row>
    <row r="33" spans="1:13" x14ac:dyDescent="0.2">
      <c r="A33" s="133">
        <v>188581</v>
      </c>
      <c r="B33" s="124" t="s">
        <v>1762</v>
      </c>
      <c r="C33" s="125">
        <v>847.97</v>
      </c>
      <c r="D33" t="s">
        <v>1763</v>
      </c>
      <c r="F33" t="s">
        <v>1764</v>
      </c>
      <c r="G33" t="s">
        <v>149</v>
      </c>
      <c r="H33" t="s">
        <v>1765</v>
      </c>
      <c r="I33" s="126">
        <v>2</v>
      </c>
      <c r="J33" s="126" t="s">
        <v>321</v>
      </c>
      <c r="K33" s="126" t="s">
        <v>342</v>
      </c>
      <c r="L33" s="126" t="s">
        <v>1766</v>
      </c>
      <c r="M33" s="126" t="s">
        <v>377</v>
      </c>
    </row>
    <row r="34" spans="1:13" x14ac:dyDescent="0.2">
      <c r="A34" s="133">
        <v>471</v>
      </c>
      <c r="B34" s="124" t="s">
        <v>432</v>
      </c>
      <c r="C34" s="125">
        <v>5479.52</v>
      </c>
      <c r="D34" t="s">
        <v>755</v>
      </c>
      <c r="F34" t="s">
        <v>285</v>
      </c>
      <c r="G34" t="s">
        <v>286</v>
      </c>
      <c r="H34" t="s">
        <v>756</v>
      </c>
      <c r="I34">
        <v>2</v>
      </c>
      <c r="J34" t="s">
        <v>321</v>
      </c>
      <c r="K34" t="s">
        <v>342</v>
      </c>
      <c r="L34" t="s">
        <v>359</v>
      </c>
      <c r="M34" t="s">
        <v>377</v>
      </c>
    </row>
    <row r="35" spans="1:13" x14ac:dyDescent="0.2">
      <c r="A35" s="133">
        <v>484</v>
      </c>
      <c r="B35" s="124" t="s">
        <v>1049</v>
      </c>
      <c r="C35" s="125">
        <v>23178.839999999986</v>
      </c>
      <c r="D35" t="s">
        <v>757</v>
      </c>
      <c r="F35" t="s">
        <v>154</v>
      </c>
      <c r="G35" t="s">
        <v>149</v>
      </c>
      <c r="H35" t="s">
        <v>758</v>
      </c>
      <c r="I35">
        <v>2</v>
      </c>
      <c r="J35" t="s">
        <v>321</v>
      </c>
      <c r="K35" t="s">
        <v>342</v>
      </c>
      <c r="L35" t="s">
        <v>354</v>
      </c>
      <c r="M35" t="s">
        <v>377</v>
      </c>
    </row>
    <row r="36" spans="1:13" x14ac:dyDescent="0.2">
      <c r="A36" s="133">
        <v>77200</v>
      </c>
      <c r="B36" s="124" t="s">
        <v>1169</v>
      </c>
      <c r="C36" s="125">
        <v>1952</v>
      </c>
      <c r="D36" t="s">
        <v>551</v>
      </c>
      <c r="F36" t="s">
        <v>197</v>
      </c>
      <c r="G36" t="s">
        <v>149</v>
      </c>
      <c r="H36" t="s">
        <v>235</v>
      </c>
      <c r="I36">
        <v>2</v>
      </c>
      <c r="J36" t="s">
        <v>321</v>
      </c>
      <c r="K36" t="s">
        <v>342</v>
      </c>
      <c r="L36" t="s">
        <v>347</v>
      </c>
      <c r="M36" t="s">
        <v>377</v>
      </c>
    </row>
    <row r="37" spans="1:13" x14ac:dyDescent="0.2">
      <c r="A37" s="133">
        <v>133</v>
      </c>
      <c r="B37" s="124" t="s">
        <v>1773</v>
      </c>
      <c r="C37" s="125">
        <v>425.67</v>
      </c>
      <c r="D37" t="s">
        <v>1774</v>
      </c>
      <c r="E37" t="s">
        <v>1775</v>
      </c>
      <c r="F37" t="s">
        <v>1776</v>
      </c>
      <c r="G37" t="s">
        <v>156</v>
      </c>
      <c r="H37" t="s">
        <v>1777</v>
      </c>
      <c r="I37" s="126">
        <v>2</v>
      </c>
      <c r="J37" s="126" t="s">
        <v>321</v>
      </c>
      <c r="K37" s="126" t="s">
        <v>342</v>
      </c>
      <c r="L37" s="126" t="s">
        <v>351</v>
      </c>
      <c r="M37" s="126" t="s">
        <v>377</v>
      </c>
    </row>
    <row r="38" spans="1:13" x14ac:dyDescent="0.2">
      <c r="A38" s="133">
        <v>150780</v>
      </c>
      <c r="B38" s="124" t="s">
        <v>1779</v>
      </c>
      <c r="C38" s="125">
        <v>3328.08</v>
      </c>
      <c r="D38" t="s">
        <v>1780</v>
      </c>
      <c r="F38" t="s">
        <v>317</v>
      </c>
      <c r="G38" t="s">
        <v>1</v>
      </c>
      <c r="H38" t="s">
        <v>1781</v>
      </c>
      <c r="I38" s="126">
        <v>2</v>
      </c>
      <c r="J38" s="126" t="s">
        <v>321</v>
      </c>
      <c r="K38" s="126" t="s">
        <v>342</v>
      </c>
      <c r="L38" s="126" t="s">
        <v>351</v>
      </c>
      <c r="M38" s="126" t="s">
        <v>377</v>
      </c>
    </row>
    <row r="39" spans="1:13" x14ac:dyDescent="0.2">
      <c r="A39" s="133">
        <v>107977</v>
      </c>
      <c r="B39" s="124" t="s">
        <v>1055</v>
      </c>
      <c r="C39" s="125">
        <v>2376</v>
      </c>
      <c r="D39" t="s">
        <v>1056</v>
      </c>
      <c r="F39" t="s">
        <v>1057</v>
      </c>
      <c r="G39" t="s">
        <v>177</v>
      </c>
      <c r="H39" t="s">
        <v>1058</v>
      </c>
      <c r="I39">
        <v>2</v>
      </c>
      <c r="J39" t="s">
        <v>321</v>
      </c>
      <c r="K39" t="s">
        <v>342</v>
      </c>
      <c r="L39" t="s">
        <v>1172</v>
      </c>
      <c r="M39" t="s">
        <v>377</v>
      </c>
    </row>
    <row r="40" spans="1:13" x14ac:dyDescent="0.2">
      <c r="A40" s="133">
        <v>422</v>
      </c>
      <c r="B40" s="124" t="s">
        <v>759</v>
      </c>
      <c r="C40" s="125">
        <v>3500</v>
      </c>
      <c r="D40" t="s">
        <v>355</v>
      </c>
      <c r="F40" t="s">
        <v>356</v>
      </c>
      <c r="G40" t="s">
        <v>149</v>
      </c>
      <c r="H40" t="s">
        <v>357</v>
      </c>
      <c r="I40">
        <v>2</v>
      </c>
      <c r="J40" t="s">
        <v>321</v>
      </c>
      <c r="K40" t="s">
        <v>342</v>
      </c>
      <c r="L40" t="s">
        <v>358</v>
      </c>
      <c r="M40" t="s">
        <v>377</v>
      </c>
    </row>
    <row r="41" spans="1:13" x14ac:dyDescent="0.2">
      <c r="A41" s="133">
        <v>139750</v>
      </c>
      <c r="B41" s="124" t="s">
        <v>1783</v>
      </c>
      <c r="C41" s="125">
        <v>5326.1</v>
      </c>
      <c r="D41" t="s">
        <v>1784</v>
      </c>
      <c r="F41" t="s">
        <v>375</v>
      </c>
      <c r="G41" t="s">
        <v>156</v>
      </c>
      <c r="H41" t="s">
        <v>1128</v>
      </c>
      <c r="I41" s="126">
        <v>2</v>
      </c>
      <c r="J41" s="126" t="s">
        <v>321</v>
      </c>
      <c r="K41" s="126" t="s">
        <v>342</v>
      </c>
      <c r="L41" s="126" t="s">
        <v>351</v>
      </c>
      <c r="M41" s="126" t="s">
        <v>377</v>
      </c>
    </row>
    <row r="42" spans="1:13" x14ac:dyDescent="0.2">
      <c r="A42" s="133">
        <v>96175</v>
      </c>
      <c r="B42" s="124" t="s">
        <v>436</v>
      </c>
      <c r="C42" s="125">
        <v>9900.4599999999991</v>
      </c>
      <c r="D42" t="s">
        <v>437</v>
      </c>
      <c r="F42" t="s">
        <v>171</v>
      </c>
      <c r="G42" t="s">
        <v>166</v>
      </c>
      <c r="H42" t="s">
        <v>363</v>
      </c>
      <c r="I42">
        <v>2</v>
      </c>
      <c r="J42" t="s">
        <v>321</v>
      </c>
      <c r="K42" t="s">
        <v>342</v>
      </c>
      <c r="L42" t="s">
        <v>362</v>
      </c>
      <c r="M42" t="s">
        <v>377</v>
      </c>
    </row>
    <row r="43" spans="1:13" x14ac:dyDescent="0.2">
      <c r="A43" s="133">
        <v>197544</v>
      </c>
      <c r="B43" s="124" t="s">
        <v>1179</v>
      </c>
      <c r="C43" s="125">
        <v>123950</v>
      </c>
      <c r="D43" t="s">
        <v>1180</v>
      </c>
      <c r="F43" t="s">
        <v>169</v>
      </c>
      <c r="G43" t="s">
        <v>170</v>
      </c>
      <c r="H43" t="s">
        <v>1181</v>
      </c>
      <c r="I43">
        <v>2</v>
      </c>
      <c r="J43" t="s">
        <v>321</v>
      </c>
      <c r="K43" t="s">
        <v>342</v>
      </c>
      <c r="L43" t="s">
        <v>1182</v>
      </c>
      <c r="M43" t="s">
        <v>377</v>
      </c>
    </row>
    <row r="44" spans="1:13" x14ac:dyDescent="0.2">
      <c r="A44" s="133">
        <v>109131</v>
      </c>
      <c r="B44" s="124" t="s">
        <v>1060</v>
      </c>
      <c r="C44" s="125">
        <v>19719.77</v>
      </c>
      <c r="D44" t="s">
        <v>1061</v>
      </c>
      <c r="E44" t="s">
        <v>367</v>
      </c>
      <c r="F44" t="s">
        <v>368</v>
      </c>
      <c r="G44" t="s">
        <v>173</v>
      </c>
      <c r="H44" t="s">
        <v>369</v>
      </c>
      <c r="I44">
        <v>2</v>
      </c>
      <c r="J44" t="s">
        <v>321</v>
      </c>
      <c r="K44" t="s">
        <v>342</v>
      </c>
      <c r="L44" t="s">
        <v>550</v>
      </c>
      <c r="M44" t="s">
        <v>377</v>
      </c>
    </row>
    <row r="45" spans="1:13" x14ac:dyDescent="0.2">
      <c r="A45" s="133">
        <v>213955</v>
      </c>
      <c r="B45" s="124" t="s">
        <v>1792</v>
      </c>
      <c r="C45" s="125">
        <v>637.5</v>
      </c>
      <c r="D45" t="s">
        <v>1793</v>
      </c>
      <c r="F45" t="s">
        <v>1794</v>
      </c>
      <c r="G45" t="s">
        <v>1795</v>
      </c>
      <c r="H45" t="s">
        <v>1796</v>
      </c>
      <c r="I45" s="126">
        <v>2</v>
      </c>
      <c r="J45" s="126" t="s">
        <v>321</v>
      </c>
      <c r="K45" s="126" t="s">
        <v>342</v>
      </c>
      <c r="L45" s="126" t="s">
        <v>1797</v>
      </c>
      <c r="M45" s="126" t="s">
        <v>377</v>
      </c>
    </row>
    <row r="46" spans="1:13" x14ac:dyDescent="0.2">
      <c r="A46" s="133">
        <v>461</v>
      </c>
      <c r="B46" s="124" t="s">
        <v>446</v>
      </c>
      <c r="C46" s="125">
        <v>1111215.8300000003</v>
      </c>
      <c r="D46" s="126" t="s">
        <v>447</v>
      </c>
      <c r="E46" s="126"/>
      <c r="F46" s="126" t="s">
        <v>158</v>
      </c>
      <c r="G46" s="126" t="s">
        <v>149</v>
      </c>
      <c r="H46" s="126" t="s">
        <v>380</v>
      </c>
      <c r="I46" s="126">
        <v>2</v>
      </c>
      <c r="J46" s="126" t="s">
        <v>321</v>
      </c>
      <c r="K46" s="126" t="s">
        <v>342</v>
      </c>
      <c r="L46" s="126" t="s">
        <v>351</v>
      </c>
      <c r="M46" s="126" t="s">
        <v>377</v>
      </c>
    </row>
    <row r="47" spans="1:13" x14ac:dyDescent="0.2">
      <c r="A47" s="133">
        <v>515</v>
      </c>
      <c r="B47" s="124" t="s">
        <v>1186</v>
      </c>
      <c r="C47" s="125">
        <v>4829</v>
      </c>
      <c r="D47" s="126" t="s">
        <v>1187</v>
      </c>
      <c r="E47" s="126"/>
      <c r="F47" s="126" t="s">
        <v>161</v>
      </c>
      <c r="G47" s="126" t="s">
        <v>155</v>
      </c>
      <c r="H47" s="126" t="s">
        <v>1188</v>
      </c>
      <c r="I47" s="126">
        <v>2</v>
      </c>
      <c r="J47" s="126" t="s">
        <v>321</v>
      </c>
      <c r="K47" s="126" t="s">
        <v>342</v>
      </c>
      <c r="L47" s="126" t="s">
        <v>1189</v>
      </c>
      <c r="M47" s="126" t="s">
        <v>377</v>
      </c>
    </row>
    <row r="48" spans="1:13" x14ac:dyDescent="0.2">
      <c r="A48" s="133">
        <v>42343</v>
      </c>
      <c r="B48" s="124" t="s">
        <v>1809</v>
      </c>
      <c r="C48" s="125">
        <v>879.96999999999991</v>
      </c>
      <c r="D48" s="126" t="s">
        <v>1810</v>
      </c>
      <c r="E48" s="126"/>
      <c r="F48" s="126" t="s">
        <v>57</v>
      </c>
      <c r="G48" s="126" t="s">
        <v>174</v>
      </c>
      <c r="H48" s="126" t="s">
        <v>1811</v>
      </c>
      <c r="I48" s="126">
        <v>2</v>
      </c>
      <c r="J48" s="126" t="s">
        <v>321</v>
      </c>
      <c r="K48" s="126" t="s">
        <v>342</v>
      </c>
      <c r="L48" s="126" t="s">
        <v>351</v>
      </c>
      <c r="M48" s="126" t="s">
        <v>377</v>
      </c>
    </row>
    <row r="49" spans="1:13" x14ac:dyDescent="0.2">
      <c r="A49" s="133">
        <v>68889</v>
      </c>
      <c r="B49" s="124" t="s">
        <v>1191</v>
      </c>
      <c r="C49" s="125">
        <v>2221.0700000000002</v>
      </c>
      <c r="D49" s="126" t="s">
        <v>1192</v>
      </c>
      <c r="E49" s="126"/>
      <c r="F49" s="126" t="s">
        <v>1193</v>
      </c>
      <c r="G49" s="126" t="s">
        <v>184</v>
      </c>
      <c r="H49" s="126" t="s">
        <v>1194</v>
      </c>
      <c r="I49" s="126">
        <v>2</v>
      </c>
      <c r="J49" s="126" t="s">
        <v>321</v>
      </c>
      <c r="K49" s="126" t="s">
        <v>342</v>
      </c>
      <c r="L49" s="126" t="s">
        <v>1172</v>
      </c>
      <c r="M49" s="126" t="s">
        <v>377</v>
      </c>
    </row>
    <row r="50" spans="1:13" x14ac:dyDescent="0.2">
      <c r="A50" s="133">
        <v>188748</v>
      </c>
      <c r="B50" s="124" t="s">
        <v>1813</v>
      </c>
      <c r="C50" s="125">
        <v>144.88</v>
      </c>
      <c r="D50" s="126" t="s">
        <v>1814</v>
      </c>
      <c r="E50" s="126"/>
      <c r="F50" s="126" t="s">
        <v>1815</v>
      </c>
      <c r="G50" s="126" t="s">
        <v>168</v>
      </c>
      <c r="H50" s="126" t="s">
        <v>1816</v>
      </c>
      <c r="I50" s="126">
        <v>2</v>
      </c>
      <c r="J50" s="126" t="s">
        <v>321</v>
      </c>
      <c r="K50" s="126" t="s">
        <v>342</v>
      </c>
      <c r="L50" s="126" t="s">
        <v>1817</v>
      </c>
      <c r="M50" s="126" t="s">
        <v>377</v>
      </c>
    </row>
    <row r="51" spans="1:13" x14ac:dyDescent="0.2">
      <c r="A51" s="133">
        <v>1263</v>
      </c>
      <c r="B51" s="124" t="s">
        <v>552</v>
      </c>
      <c r="C51" s="125">
        <v>7092.5099999999984</v>
      </c>
      <c r="D51" s="126" t="s">
        <v>553</v>
      </c>
      <c r="E51" s="126"/>
      <c r="F51" s="126" t="s">
        <v>163</v>
      </c>
      <c r="G51" s="126" t="s">
        <v>149</v>
      </c>
      <c r="H51" s="126" t="s">
        <v>218</v>
      </c>
      <c r="I51" s="126">
        <v>2</v>
      </c>
      <c r="J51" s="126" t="s">
        <v>321</v>
      </c>
      <c r="K51" s="126" t="s">
        <v>342</v>
      </c>
      <c r="L51" s="126" t="s">
        <v>569</v>
      </c>
      <c r="M51" s="126" t="s">
        <v>377</v>
      </c>
    </row>
    <row r="52" spans="1:13" x14ac:dyDescent="0.2">
      <c r="A52" s="133">
        <v>37142</v>
      </c>
      <c r="B52" s="124" t="s">
        <v>438</v>
      </c>
      <c r="C52" s="125">
        <v>675</v>
      </c>
      <c r="D52" s="126" t="s">
        <v>1063</v>
      </c>
      <c r="E52" s="126"/>
      <c r="F52" s="126" t="s">
        <v>191</v>
      </c>
      <c r="G52" s="126" t="s">
        <v>149</v>
      </c>
      <c r="H52" s="126" t="s">
        <v>230</v>
      </c>
      <c r="I52" s="126">
        <v>2</v>
      </c>
      <c r="J52" s="126" t="s">
        <v>321</v>
      </c>
      <c r="K52" s="126" t="s">
        <v>342</v>
      </c>
      <c r="L52" s="126" t="s">
        <v>343</v>
      </c>
      <c r="M52" s="126" t="s">
        <v>377</v>
      </c>
    </row>
    <row r="53" spans="1:13" x14ac:dyDescent="0.2">
      <c r="A53" s="133">
        <v>56183</v>
      </c>
      <c r="B53" s="124" t="s">
        <v>1064</v>
      </c>
      <c r="C53" s="125">
        <v>2850.8799999999997</v>
      </c>
      <c r="D53" s="126" t="s">
        <v>1065</v>
      </c>
      <c r="E53" s="126" t="s">
        <v>1066</v>
      </c>
      <c r="F53" s="126" t="s">
        <v>1024</v>
      </c>
      <c r="G53" s="126" t="s">
        <v>149</v>
      </c>
      <c r="H53" s="126" t="s">
        <v>626</v>
      </c>
      <c r="I53" s="126">
        <v>2</v>
      </c>
      <c r="J53" s="126" t="s">
        <v>321</v>
      </c>
      <c r="K53" s="126" t="s">
        <v>342</v>
      </c>
      <c r="L53" s="126" t="s">
        <v>351</v>
      </c>
      <c r="M53" s="126" t="s">
        <v>377</v>
      </c>
    </row>
    <row r="54" spans="1:13" x14ac:dyDescent="0.2">
      <c r="A54" s="133">
        <v>176591</v>
      </c>
      <c r="B54" s="124" t="s">
        <v>1819</v>
      </c>
      <c r="C54" s="125">
        <v>35688.46</v>
      </c>
      <c r="D54" s="126" t="s">
        <v>1820</v>
      </c>
      <c r="E54" s="126"/>
      <c r="F54" s="126" t="s">
        <v>1821</v>
      </c>
      <c r="G54" s="126" t="s">
        <v>168</v>
      </c>
      <c r="H54" s="126" t="s">
        <v>1822</v>
      </c>
      <c r="I54" s="126">
        <v>2</v>
      </c>
      <c r="J54" s="126" t="s">
        <v>321</v>
      </c>
      <c r="K54" s="126" t="s">
        <v>342</v>
      </c>
      <c r="L54" s="126" t="s">
        <v>1823</v>
      </c>
      <c r="M54" s="126" t="s">
        <v>377</v>
      </c>
    </row>
    <row r="55" spans="1:13" x14ac:dyDescent="0.2">
      <c r="A55" s="133">
        <v>129868</v>
      </c>
      <c r="B55" s="124" t="s">
        <v>439</v>
      </c>
      <c r="C55" s="125">
        <v>82484.920000000013</v>
      </c>
      <c r="D55" t="s">
        <v>440</v>
      </c>
      <c r="F55" t="s">
        <v>164</v>
      </c>
      <c r="G55" t="s">
        <v>153</v>
      </c>
      <c r="H55" t="s">
        <v>258</v>
      </c>
      <c r="I55">
        <v>3</v>
      </c>
      <c r="J55" t="s">
        <v>321</v>
      </c>
      <c r="K55" t="s">
        <v>378</v>
      </c>
      <c r="L55" t="s">
        <v>554</v>
      </c>
      <c r="M55" t="s">
        <v>392</v>
      </c>
    </row>
    <row r="56" spans="1:13" x14ac:dyDescent="0.2">
      <c r="A56" s="133">
        <v>1442</v>
      </c>
      <c r="B56" s="124" t="s">
        <v>1825</v>
      </c>
      <c r="C56" s="125">
        <v>2356.54</v>
      </c>
      <c r="D56" t="s">
        <v>1826</v>
      </c>
      <c r="F56" t="s">
        <v>1827</v>
      </c>
      <c r="G56" t="s">
        <v>149</v>
      </c>
      <c r="H56" t="s">
        <v>1828</v>
      </c>
      <c r="I56" s="126">
        <v>3</v>
      </c>
      <c r="J56" s="126" t="s">
        <v>321</v>
      </c>
      <c r="K56" s="126" t="s">
        <v>378</v>
      </c>
      <c r="L56" s="126" t="s">
        <v>769</v>
      </c>
      <c r="M56" s="126" t="s">
        <v>392</v>
      </c>
    </row>
    <row r="57" spans="1:13" x14ac:dyDescent="0.2">
      <c r="A57" s="133">
        <v>368</v>
      </c>
      <c r="B57" s="124" t="s">
        <v>441</v>
      </c>
      <c r="C57" s="125">
        <v>12109.489999999998</v>
      </c>
      <c r="D57" t="s">
        <v>1219</v>
      </c>
      <c r="F57" t="s">
        <v>599</v>
      </c>
      <c r="G57" t="s">
        <v>166</v>
      </c>
      <c r="H57" t="s">
        <v>1220</v>
      </c>
      <c r="I57">
        <v>3</v>
      </c>
      <c r="J57" t="s">
        <v>321</v>
      </c>
      <c r="K57" t="s">
        <v>378</v>
      </c>
      <c r="L57" t="s">
        <v>554</v>
      </c>
      <c r="M57" t="s">
        <v>392</v>
      </c>
    </row>
    <row r="58" spans="1:13" x14ac:dyDescent="0.2">
      <c r="A58" s="133">
        <v>169</v>
      </c>
      <c r="B58" s="124" t="s">
        <v>445</v>
      </c>
      <c r="C58" s="125">
        <v>2498.92</v>
      </c>
      <c r="D58" t="s">
        <v>386</v>
      </c>
      <c r="F58" t="s">
        <v>387</v>
      </c>
      <c r="G58" t="s">
        <v>149</v>
      </c>
      <c r="H58" t="s">
        <v>388</v>
      </c>
      <c r="I58">
        <v>3</v>
      </c>
      <c r="J58" t="s">
        <v>321</v>
      </c>
      <c r="K58" t="s">
        <v>378</v>
      </c>
      <c r="L58" t="s">
        <v>389</v>
      </c>
      <c r="M58" t="s">
        <v>392</v>
      </c>
    </row>
    <row r="59" spans="1:13" x14ac:dyDescent="0.2">
      <c r="A59" s="133">
        <v>86095</v>
      </c>
      <c r="B59" s="124" t="s">
        <v>1230</v>
      </c>
      <c r="C59" s="125">
        <v>6329.1799999999894</v>
      </c>
      <c r="D59" s="126" t="s">
        <v>390</v>
      </c>
      <c r="E59" s="126" t="s">
        <v>1231</v>
      </c>
      <c r="F59" s="126" t="s">
        <v>204</v>
      </c>
      <c r="G59" s="126" t="s">
        <v>205</v>
      </c>
      <c r="H59" s="126" t="s">
        <v>1232</v>
      </c>
      <c r="I59" s="126">
        <v>3</v>
      </c>
      <c r="J59" s="126" t="s">
        <v>321</v>
      </c>
      <c r="K59" s="126" t="s">
        <v>378</v>
      </c>
      <c r="L59" s="126" t="s">
        <v>391</v>
      </c>
      <c r="M59" s="126" t="s">
        <v>392</v>
      </c>
    </row>
    <row r="60" spans="1:13" x14ac:dyDescent="0.2">
      <c r="A60" s="133">
        <v>176794</v>
      </c>
      <c r="B60" s="124" t="s">
        <v>773</v>
      </c>
      <c r="C60" s="125">
        <v>26420.269999999997</v>
      </c>
      <c r="D60" s="126" t="s">
        <v>774</v>
      </c>
      <c r="E60" s="126"/>
      <c r="F60" s="126" t="s">
        <v>194</v>
      </c>
      <c r="G60" s="126" t="s">
        <v>149</v>
      </c>
      <c r="H60" s="126" t="s">
        <v>228</v>
      </c>
      <c r="I60" s="126">
        <v>3</v>
      </c>
      <c r="J60" s="126" t="s">
        <v>321</v>
      </c>
      <c r="K60" s="126" t="s">
        <v>378</v>
      </c>
      <c r="L60" s="126" t="s">
        <v>1068</v>
      </c>
      <c r="M60" s="126" t="s">
        <v>392</v>
      </c>
    </row>
    <row r="61" spans="1:13" x14ac:dyDescent="0.2">
      <c r="A61" s="133">
        <v>169830</v>
      </c>
      <c r="B61" s="124" t="s">
        <v>775</v>
      </c>
      <c r="C61" s="125">
        <v>18563</v>
      </c>
      <c r="D61" s="126" t="s">
        <v>776</v>
      </c>
      <c r="E61" s="126"/>
      <c r="F61" s="126" t="s">
        <v>192</v>
      </c>
      <c r="G61" s="126" t="s">
        <v>149</v>
      </c>
      <c r="H61" s="126" t="s">
        <v>267</v>
      </c>
      <c r="I61" s="126">
        <v>3</v>
      </c>
      <c r="J61" s="126" t="s">
        <v>321</v>
      </c>
      <c r="K61" s="126" t="s">
        <v>378</v>
      </c>
      <c r="L61" s="126" t="s">
        <v>783</v>
      </c>
      <c r="M61" s="126" t="s">
        <v>392</v>
      </c>
    </row>
    <row r="62" spans="1:13" x14ac:dyDescent="0.2">
      <c r="A62" s="133">
        <v>213090</v>
      </c>
      <c r="B62" s="124" t="s">
        <v>1830</v>
      </c>
      <c r="C62" s="125">
        <v>8221.7899999999991</v>
      </c>
      <c r="D62" s="126" t="s">
        <v>1831</v>
      </c>
      <c r="E62" s="126"/>
      <c r="F62" s="126" t="s">
        <v>190</v>
      </c>
      <c r="G62" s="126" t="s">
        <v>155</v>
      </c>
      <c r="H62" s="126" t="s">
        <v>1832</v>
      </c>
      <c r="I62" s="126">
        <v>3</v>
      </c>
      <c r="J62" s="126" t="s">
        <v>321</v>
      </c>
      <c r="K62" s="126" t="s">
        <v>378</v>
      </c>
      <c r="L62" s="126" t="s">
        <v>1833</v>
      </c>
      <c r="M62" s="126" t="s">
        <v>392</v>
      </c>
    </row>
    <row r="63" spans="1:13" x14ac:dyDescent="0.2">
      <c r="A63" s="133">
        <v>105984</v>
      </c>
      <c r="B63" s="124" t="s">
        <v>556</v>
      </c>
      <c r="C63" s="125">
        <v>15809.350000000004</v>
      </c>
      <c r="D63" s="126" t="s">
        <v>557</v>
      </c>
      <c r="E63" s="126"/>
      <c r="F63" s="126" t="s">
        <v>199</v>
      </c>
      <c r="G63" s="126" t="s">
        <v>149</v>
      </c>
      <c r="H63" s="126" t="s">
        <v>259</v>
      </c>
      <c r="I63" s="126">
        <v>3</v>
      </c>
      <c r="J63" s="126" t="s">
        <v>321</v>
      </c>
      <c r="K63" s="126" t="s">
        <v>378</v>
      </c>
      <c r="L63" s="126" t="s">
        <v>385</v>
      </c>
      <c r="M63" s="126" t="s">
        <v>392</v>
      </c>
    </row>
    <row r="64" spans="1:13" x14ac:dyDescent="0.2">
      <c r="A64" s="133">
        <v>127499</v>
      </c>
      <c r="B64" s="124" t="s">
        <v>1206</v>
      </c>
      <c r="C64" s="125">
        <v>2322.8000000000002</v>
      </c>
      <c r="D64" t="s">
        <v>1207</v>
      </c>
      <c r="E64" t="s">
        <v>1208</v>
      </c>
      <c r="F64" t="s">
        <v>182</v>
      </c>
      <c r="G64" t="s">
        <v>168</v>
      </c>
      <c r="H64" t="s">
        <v>1209</v>
      </c>
      <c r="I64">
        <v>4</v>
      </c>
      <c r="J64" t="s">
        <v>321</v>
      </c>
      <c r="K64" t="s">
        <v>393</v>
      </c>
      <c r="L64" t="s">
        <v>1210</v>
      </c>
      <c r="M64" t="s">
        <v>410</v>
      </c>
    </row>
    <row r="65" spans="1:13" x14ac:dyDescent="0.2">
      <c r="A65" s="133">
        <v>2755</v>
      </c>
      <c r="B65" s="124" t="s">
        <v>1069</v>
      </c>
      <c r="C65" s="125">
        <v>41475.829999999994</v>
      </c>
      <c r="D65" t="s">
        <v>777</v>
      </c>
      <c r="F65" t="s">
        <v>778</v>
      </c>
      <c r="G65" t="s">
        <v>350</v>
      </c>
      <c r="H65" t="s">
        <v>779</v>
      </c>
      <c r="I65">
        <v>4</v>
      </c>
      <c r="J65" t="s">
        <v>321</v>
      </c>
      <c r="K65" t="s">
        <v>393</v>
      </c>
      <c r="L65" t="s">
        <v>399</v>
      </c>
      <c r="M65" t="s">
        <v>410</v>
      </c>
    </row>
    <row r="66" spans="1:13" x14ac:dyDescent="0.2">
      <c r="A66" s="133">
        <v>213148</v>
      </c>
      <c r="B66" s="124" t="s">
        <v>1835</v>
      </c>
      <c r="C66" s="125">
        <v>28558.57</v>
      </c>
      <c r="D66" t="s">
        <v>1836</v>
      </c>
      <c r="F66" t="s">
        <v>158</v>
      </c>
      <c r="G66" t="s">
        <v>149</v>
      </c>
      <c r="H66" t="s">
        <v>1460</v>
      </c>
      <c r="I66" s="126">
        <v>4</v>
      </c>
      <c r="J66" s="126" t="s">
        <v>321</v>
      </c>
      <c r="K66" s="126" t="s">
        <v>393</v>
      </c>
      <c r="L66" s="126" t="s">
        <v>1837</v>
      </c>
      <c r="M66" s="126" t="s">
        <v>410</v>
      </c>
    </row>
    <row r="67" spans="1:13" x14ac:dyDescent="0.2">
      <c r="A67" s="133">
        <v>148371</v>
      </c>
      <c r="B67" s="124" t="s">
        <v>1070</v>
      </c>
      <c r="C67" s="125">
        <v>742.36</v>
      </c>
      <c r="D67" t="s">
        <v>1071</v>
      </c>
      <c r="F67" t="s">
        <v>1072</v>
      </c>
      <c r="G67" t="s">
        <v>170</v>
      </c>
      <c r="H67" t="s">
        <v>1073</v>
      </c>
      <c r="I67">
        <v>4</v>
      </c>
      <c r="J67" t="s">
        <v>321</v>
      </c>
      <c r="K67" t="s">
        <v>393</v>
      </c>
      <c r="L67" t="s">
        <v>1074</v>
      </c>
      <c r="M67" t="s">
        <v>410</v>
      </c>
    </row>
    <row r="68" spans="1:13" x14ac:dyDescent="0.2">
      <c r="A68" s="133">
        <v>53423</v>
      </c>
      <c r="B68" s="124" t="s">
        <v>1848</v>
      </c>
      <c r="C68" s="125">
        <v>14234.329999999996</v>
      </c>
      <c r="D68" t="s">
        <v>1849</v>
      </c>
      <c r="F68" t="s">
        <v>154</v>
      </c>
      <c r="G68" t="s">
        <v>149</v>
      </c>
      <c r="H68" t="s">
        <v>1850</v>
      </c>
      <c r="I68" s="126">
        <v>4</v>
      </c>
      <c r="J68" s="126" t="s">
        <v>321</v>
      </c>
      <c r="K68" s="126" t="s">
        <v>393</v>
      </c>
      <c r="L68" s="126" t="s">
        <v>1837</v>
      </c>
      <c r="M68" s="126" t="s">
        <v>410</v>
      </c>
    </row>
    <row r="69" spans="1:13" x14ac:dyDescent="0.2">
      <c r="A69" s="133">
        <v>109</v>
      </c>
      <c r="B69" s="124" t="s">
        <v>1247</v>
      </c>
      <c r="C69" s="125">
        <v>1834.49</v>
      </c>
      <c r="D69" t="s">
        <v>1248</v>
      </c>
      <c r="F69" t="s">
        <v>1249</v>
      </c>
      <c r="G69" t="s">
        <v>1250</v>
      </c>
      <c r="H69" t="s">
        <v>1251</v>
      </c>
      <c r="I69">
        <v>4</v>
      </c>
      <c r="J69" t="s">
        <v>321</v>
      </c>
      <c r="K69" t="s">
        <v>393</v>
      </c>
      <c r="L69" t="s">
        <v>1252</v>
      </c>
      <c r="M69" t="s">
        <v>410</v>
      </c>
    </row>
    <row r="70" spans="1:13" x14ac:dyDescent="0.2">
      <c r="A70" s="133">
        <v>338</v>
      </c>
      <c r="B70" s="124" t="s">
        <v>1852</v>
      </c>
      <c r="C70" s="125">
        <v>86514.839999999982</v>
      </c>
      <c r="D70" t="s">
        <v>1853</v>
      </c>
      <c r="F70" t="s">
        <v>164</v>
      </c>
      <c r="G70" t="s">
        <v>153</v>
      </c>
      <c r="H70" t="s">
        <v>246</v>
      </c>
      <c r="I70" s="126">
        <v>4</v>
      </c>
      <c r="J70" s="126" t="s">
        <v>321</v>
      </c>
      <c r="K70" s="126" t="s">
        <v>393</v>
      </c>
      <c r="L70" s="126" t="s">
        <v>1854</v>
      </c>
      <c r="M70" s="126" t="s">
        <v>410</v>
      </c>
    </row>
    <row r="71" spans="1:13" x14ac:dyDescent="0.2">
      <c r="A71" s="133">
        <v>213671</v>
      </c>
      <c r="B71" s="124" t="s">
        <v>1856</v>
      </c>
      <c r="C71" s="125">
        <v>376.42</v>
      </c>
      <c r="D71" t="s">
        <v>1857</v>
      </c>
      <c r="E71" t="s">
        <v>1858</v>
      </c>
      <c r="F71" t="s">
        <v>469</v>
      </c>
      <c r="G71" t="s">
        <v>76</v>
      </c>
      <c r="H71" t="s">
        <v>1859</v>
      </c>
      <c r="I71" s="126">
        <v>4</v>
      </c>
      <c r="J71" s="126" t="s">
        <v>321</v>
      </c>
      <c r="K71" s="126" t="s">
        <v>393</v>
      </c>
      <c r="L71" s="126" t="s">
        <v>394</v>
      </c>
      <c r="M71" s="126" t="s">
        <v>410</v>
      </c>
    </row>
    <row r="72" spans="1:13" x14ac:dyDescent="0.2">
      <c r="A72" s="133">
        <v>174281</v>
      </c>
      <c r="B72" s="124" t="s">
        <v>1861</v>
      </c>
      <c r="C72" s="125">
        <v>2025</v>
      </c>
      <c r="D72" t="s">
        <v>1862</v>
      </c>
      <c r="E72" t="s">
        <v>1863</v>
      </c>
      <c r="F72" t="s">
        <v>158</v>
      </c>
      <c r="G72" t="s">
        <v>149</v>
      </c>
      <c r="H72" t="s">
        <v>1864</v>
      </c>
      <c r="I72" s="126">
        <v>4</v>
      </c>
      <c r="J72" s="126" t="s">
        <v>321</v>
      </c>
      <c r="K72" s="126" t="s">
        <v>393</v>
      </c>
      <c r="L72" s="126" t="s">
        <v>1865</v>
      </c>
      <c r="M72" s="126" t="s">
        <v>410</v>
      </c>
    </row>
    <row r="73" spans="1:13" x14ac:dyDescent="0.2">
      <c r="A73" s="133">
        <v>55862</v>
      </c>
      <c r="B73" s="124" t="s">
        <v>563</v>
      </c>
      <c r="C73" s="125">
        <v>5814.7799999999988</v>
      </c>
      <c r="D73" t="s">
        <v>1075</v>
      </c>
      <c r="F73" t="s">
        <v>1076</v>
      </c>
      <c r="G73" t="s">
        <v>170</v>
      </c>
      <c r="H73" t="s">
        <v>1077</v>
      </c>
      <c r="I73">
        <v>4</v>
      </c>
      <c r="J73" t="s">
        <v>321</v>
      </c>
      <c r="K73" t="s">
        <v>393</v>
      </c>
      <c r="L73" t="s">
        <v>399</v>
      </c>
      <c r="M73" t="s">
        <v>410</v>
      </c>
    </row>
    <row r="74" spans="1:13" x14ac:dyDescent="0.2">
      <c r="A74" s="133">
        <v>64581</v>
      </c>
      <c r="B74" s="124" t="s">
        <v>1215</v>
      </c>
      <c r="C74" s="125">
        <v>46870.95</v>
      </c>
      <c r="D74" t="s">
        <v>1216</v>
      </c>
      <c r="F74" t="s">
        <v>194</v>
      </c>
      <c r="G74" t="s">
        <v>149</v>
      </c>
      <c r="H74" t="s">
        <v>228</v>
      </c>
      <c r="I74">
        <v>4</v>
      </c>
      <c r="J74" t="s">
        <v>321</v>
      </c>
      <c r="K74" t="s">
        <v>393</v>
      </c>
      <c r="L74" t="s">
        <v>1217</v>
      </c>
      <c r="M74" t="s">
        <v>410</v>
      </c>
    </row>
    <row r="75" spans="1:13" x14ac:dyDescent="0.2">
      <c r="A75" s="133">
        <v>148699</v>
      </c>
      <c r="B75" s="124" t="s">
        <v>1875</v>
      </c>
      <c r="C75" s="125">
        <v>4494.83</v>
      </c>
      <c r="D75" t="s">
        <v>1876</v>
      </c>
      <c r="F75" t="s">
        <v>178</v>
      </c>
      <c r="G75" t="s">
        <v>149</v>
      </c>
      <c r="H75" t="s">
        <v>222</v>
      </c>
      <c r="I75" s="126">
        <v>4</v>
      </c>
      <c r="J75" s="126" t="s">
        <v>321</v>
      </c>
      <c r="K75" s="126" t="s">
        <v>393</v>
      </c>
      <c r="L75" s="126" t="s">
        <v>1904</v>
      </c>
      <c r="M75" s="126" t="s">
        <v>410</v>
      </c>
    </row>
    <row r="76" spans="1:13" x14ac:dyDescent="0.2">
      <c r="A76" s="133">
        <v>136</v>
      </c>
      <c r="B76" s="124" t="s">
        <v>1256</v>
      </c>
      <c r="C76" s="125">
        <v>28514.44</v>
      </c>
      <c r="D76" t="s">
        <v>1878</v>
      </c>
      <c r="E76" t="s">
        <v>1879</v>
      </c>
      <c r="F76" t="s">
        <v>1880</v>
      </c>
      <c r="G76" t="s">
        <v>149</v>
      </c>
      <c r="H76" t="s">
        <v>1881</v>
      </c>
      <c r="I76" s="126">
        <v>4</v>
      </c>
      <c r="J76" s="126" t="s">
        <v>321</v>
      </c>
      <c r="K76" s="126" t="s">
        <v>393</v>
      </c>
      <c r="L76" s="126" t="s">
        <v>1904</v>
      </c>
      <c r="M76" s="126" t="s">
        <v>410</v>
      </c>
    </row>
    <row r="77" spans="1:13" x14ac:dyDescent="0.2">
      <c r="A77" s="133">
        <v>136</v>
      </c>
      <c r="B77" s="124" t="s">
        <v>1256</v>
      </c>
      <c r="C77" s="125">
        <v>28514.44</v>
      </c>
      <c r="D77" t="s">
        <v>1878</v>
      </c>
      <c r="E77" t="s">
        <v>1879</v>
      </c>
      <c r="F77" t="s">
        <v>1880</v>
      </c>
      <c r="G77" t="s">
        <v>149</v>
      </c>
      <c r="H77" t="s">
        <v>1881</v>
      </c>
      <c r="I77" s="126">
        <v>4</v>
      </c>
      <c r="J77" s="126" t="s">
        <v>321</v>
      </c>
      <c r="K77" s="126" t="s">
        <v>393</v>
      </c>
      <c r="L77" s="126" t="s">
        <v>1904</v>
      </c>
      <c r="M77" s="126" t="s">
        <v>410</v>
      </c>
    </row>
    <row r="78" spans="1:13" x14ac:dyDescent="0.2">
      <c r="A78" s="133">
        <v>212532</v>
      </c>
      <c r="B78" s="124" t="s">
        <v>1883</v>
      </c>
      <c r="C78" s="125">
        <v>9952.66</v>
      </c>
      <c r="D78" t="s">
        <v>1884</v>
      </c>
      <c r="F78" t="s">
        <v>35</v>
      </c>
      <c r="G78" t="s">
        <v>149</v>
      </c>
      <c r="H78" t="s">
        <v>266</v>
      </c>
      <c r="I78" s="126">
        <v>4</v>
      </c>
      <c r="J78" s="126" t="s">
        <v>321</v>
      </c>
      <c r="K78" s="126" t="s">
        <v>393</v>
      </c>
      <c r="L78" s="126" t="s">
        <v>1904</v>
      </c>
      <c r="M78" s="126" t="s">
        <v>410</v>
      </c>
    </row>
    <row r="79" spans="1:13" x14ac:dyDescent="0.2">
      <c r="A79" s="133">
        <v>213146</v>
      </c>
      <c r="B79" s="124" t="s">
        <v>1886</v>
      </c>
      <c r="C79" s="125">
        <v>4654.1799999999994</v>
      </c>
      <c r="D79" t="s">
        <v>1887</v>
      </c>
      <c r="F79" t="s">
        <v>421</v>
      </c>
      <c r="G79" t="s">
        <v>149</v>
      </c>
      <c r="H79" t="s">
        <v>1888</v>
      </c>
      <c r="I79" s="126">
        <v>4</v>
      </c>
      <c r="J79" s="126" t="s">
        <v>321</v>
      </c>
      <c r="K79" s="126" t="s">
        <v>393</v>
      </c>
      <c r="L79" s="126" t="s">
        <v>1904</v>
      </c>
      <c r="M79" s="126" t="s">
        <v>410</v>
      </c>
    </row>
    <row r="80" spans="1:13" x14ac:dyDescent="0.2">
      <c r="A80" s="133">
        <v>416</v>
      </c>
      <c r="B80" s="124" t="s">
        <v>781</v>
      </c>
      <c r="C80" s="125">
        <v>7914.4499999999989</v>
      </c>
      <c r="D80" t="s">
        <v>1078</v>
      </c>
      <c r="F80" t="s">
        <v>194</v>
      </c>
      <c r="G80" t="s">
        <v>149</v>
      </c>
      <c r="H80" t="s">
        <v>228</v>
      </c>
      <c r="I80">
        <v>4</v>
      </c>
      <c r="J80" t="s">
        <v>321</v>
      </c>
      <c r="K80" t="s">
        <v>393</v>
      </c>
      <c r="L80" t="s">
        <v>395</v>
      </c>
      <c r="M80" t="s">
        <v>410</v>
      </c>
    </row>
    <row r="81" spans="1:13" x14ac:dyDescent="0.2">
      <c r="A81" s="133">
        <v>64464</v>
      </c>
      <c r="B81" s="124" t="s">
        <v>568</v>
      </c>
      <c r="C81" s="125">
        <v>112295.28</v>
      </c>
      <c r="D81" t="s">
        <v>404</v>
      </c>
      <c r="F81" t="s">
        <v>220</v>
      </c>
      <c r="G81" t="s">
        <v>149</v>
      </c>
      <c r="H81" t="s">
        <v>221</v>
      </c>
      <c r="I81">
        <v>4</v>
      </c>
      <c r="J81" t="s">
        <v>321</v>
      </c>
      <c r="K81" t="s">
        <v>393</v>
      </c>
      <c r="L81" t="s">
        <v>399</v>
      </c>
      <c r="M81" t="s">
        <v>410</v>
      </c>
    </row>
    <row r="82" spans="1:13" x14ac:dyDescent="0.2">
      <c r="A82" s="133">
        <v>213147</v>
      </c>
      <c r="B82" s="124" t="s">
        <v>1890</v>
      </c>
      <c r="C82" s="125">
        <v>7545.24</v>
      </c>
      <c r="D82" t="s">
        <v>1891</v>
      </c>
      <c r="F82" t="s">
        <v>1574</v>
      </c>
      <c r="G82" t="s">
        <v>148</v>
      </c>
      <c r="H82" t="s">
        <v>1892</v>
      </c>
      <c r="I82" s="126">
        <v>4</v>
      </c>
      <c r="J82" s="126" t="s">
        <v>321</v>
      </c>
      <c r="K82" s="126" t="s">
        <v>393</v>
      </c>
      <c r="L82" s="126" t="s">
        <v>1904</v>
      </c>
      <c r="M82" s="126" t="s">
        <v>410</v>
      </c>
    </row>
    <row r="83" spans="1:13" x14ac:dyDescent="0.2">
      <c r="A83" s="133">
        <v>353</v>
      </c>
      <c r="B83" s="124" t="s">
        <v>1079</v>
      </c>
      <c r="C83" s="125">
        <v>41515</v>
      </c>
      <c r="D83" t="s">
        <v>1080</v>
      </c>
      <c r="F83" t="s">
        <v>1081</v>
      </c>
      <c r="G83" t="s">
        <v>170</v>
      </c>
      <c r="H83" t="s">
        <v>1082</v>
      </c>
      <c r="I83">
        <v>4</v>
      </c>
      <c r="J83" t="s">
        <v>321</v>
      </c>
      <c r="K83" t="s">
        <v>393</v>
      </c>
      <c r="L83" t="s">
        <v>394</v>
      </c>
      <c r="M83" t="s">
        <v>410</v>
      </c>
    </row>
    <row r="84" spans="1:13" x14ac:dyDescent="0.2">
      <c r="A84" s="133">
        <v>205144</v>
      </c>
      <c r="B84" s="124" t="s">
        <v>1224</v>
      </c>
      <c r="C84" s="125">
        <v>3178.82</v>
      </c>
      <c r="D84" t="s">
        <v>1225</v>
      </c>
      <c r="F84" t="s">
        <v>1226</v>
      </c>
      <c r="G84" t="s">
        <v>149</v>
      </c>
      <c r="H84" t="s">
        <v>1227</v>
      </c>
      <c r="I84">
        <v>4</v>
      </c>
      <c r="J84" t="s">
        <v>321</v>
      </c>
      <c r="K84" t="s">
        <v>393</v>
      </c>
      <c r="L84" t="s">
        <v>1228</v>
      </c>
      <c r="M84" t="s">
        <v>410</v>
      </c>
    </row>
    <row r="85" spans="1:13" x14ac:dyDescent="0.2">
      <c r="A85" s="133">
        <v>800</v>
      </c>
      <c r="B85" s="124" t="s">
        <v>1083</v>
      </c>
      <c r="C85" s="125">
        <v>452.26</v>
      </c>
      <c r="D85" t="s">
        <v>1084</v>
      </c>
      <c r="F85" t="s">
        <v>1085</v>
      </c>
      <c r="G85" t="s">
        <v>170</v>
      </c>
      <c r="H85" t="s">
        <v>1086</v>
      </c>
      <c r="I85">
        <v>4</v>
      </c>
      <c r="J85" t="s">
        <v>321</v>
      </c>
      <c r="K85" t="s">
        <v>393</v>
      </c>
      <c r="L85" t="s">
        <v>394</v>
      </c>
      <c r="M85" t="s">
        <v>410</v>
      </c>
    </row>
    <row r="86" spans="1:13" x14ac:dyDescent="0.2">
      <c r="A86" s="133">
        <v>141762</v>
      </c>
      <c r="B86" s="124" t="s">
        <v>452</v>
      </c>
      <c r="C86" s="125">
        <v>23020.079999999998</v>
      </c>
      <c r="D86" s="126" t="s">
        <v>453</v>
      </c>
      <c r="E86" s="126" t="s">
        <v>454</v>
      </c>
      <c r="F86" s="126" t="s">
        <v>154</v>
      </c>
      <c r="G86" s="126" t="s">
        <v>149</v>
      </c>
      <c r="H86" s="126" t="s">
        <v>455</v>
      </c>
      <c r="I86" s="126">
        <v>4</v>
      </c>
      <c r="J86" s="126" t="s">
        <v>321</v>
      </c>
      <c r="K86" s="126" t="s">
        <v>393</v>
      </c>
      <c r="L86" s="126" t="s">
        <v>398</v>
      </c>
      <c r="M86" s="126" t="s">
        <v>410</v>
      </c>
    </row>
    <row r="87" spans="1:13" x14ac:dyDescent="0.2">
      <c r="A87" s="133">
        <v>59862</v>
      </c>
      <c r="B87" s="124" t="s">
        <v>456</v>
      </c>
      <c r="C87" s="125">
        <v>1491.96</v>
      </c>
      <c r="D87" s="126" t="s">
        <v>402</v>
      </c>
      <c r="E87" s="126"/>
      <c r="F87" s="126" t="s">
        <v>202</v>
      </c>
      <c r="G87" s="126" t="s">
        <v>149</v>
      </c>
      <c r="H87" s="126" t="s">
        <v>403</v>
      </c>
      <c r="I87" s="126">
        <v>4</v>
      </c>
      <c r="J87" s="126" t="s">
        <v>321</v>
      </c>
      <c r="K87" s="126" t="s">
        <v>393</v>
      </c>
      <c r="L87" s="126" t="s">
        <v>399</v>
      </c>
      <c r="M87" s="126" t="s">
        <v>410</v>
      </c>
    </row>
    <row r="88" spans="1:13" x14ac:dyDescent="0.2">
      <c r="A88" s="133">
        <v>43553</v>
      </c>
      <c r="B88" s="124" t="s">
        <v>1087</v>
      </c>
      <c r="C88" s="125">
        <v>8059.62</v>
      </c>
      <c r="D88" s="126" t="s">
        <v>782</v>
      </c>
      <c r="E88" s="126"/>
      <c r="F88" s="126" t="s">
        <v>194</v>
      </c>
      <c r="G88" s="126" t="s">
        <v>149</v>
      </c>
      <c r="H88" s="126" t="s">
        <v>228</v>
      </c>
      <c r="I88" s="126">
        <v>4</v>
      </c>
      <c r="J88" s="126" t="s">
        <v>321</v>
      </c>
      <c r="K88" s="126" t="s">
        <v>393</v>
      </c>
      <c r="L88" s="126" t="s">
        <v>450</v>
      </c>
      <c r="M88" s="126" t="s">
        <v>410</v>
      </c>
    </row>
    <row r="89" spans="1:13" x14ac:dyDescent="0.2">
      <c r="A89" s="133">
        <v>36842</v>
      </c>
      <c r="B89" s="124" t="s">
        <v>1271</v>
      </c>
      <c r="C89" s="125">
        <v>6071</v>
      </c>
      <c r="D89" s="126" t="s">
        <v>1272</v>
      </c>
      <c r="E89" s="126"/>
      <c r="F89" s="126" t="s">
        <v>194</v>
      </c>
      <c r="G89" s="126" t="s">
        <v>149</v>
      </c>
      <c r="H89" s="126" t="s">
        <v>228</v>
      </c>
      <c r="I89" s="126">
        <v>4</v>
      </c>
      <c r="J89" s="126" t="s">
        <v>321</v>
      </c>
      <c r="K89" s="126" t="s">
        <v>393</v>
      </c>
      <c r="L89" s="126" t="s">
        <v>1273</v>
      </c>
      <c r="M89" s="126" t="s">
        <v>410</v>
      </c>
    </row>
    <row r="90" spans="1:13" x14ac:dyDescent="0.2">
      <c r="A90" s="133">
        <v>634</v>
      </c>
      <c r="B90" s="124" t="s">
        <v>1235</v>
      </c>
      <c r="C90" s="125">
        <v>2598.7399999999998</v>
      </c>
      <c r="D90" s="126" t="s">
        <v>1236</v>
      </c>
      <c r="E90" s="126"/>
      <c r="F90" s="126" t="s">
        <v>160</v>
      </c>
      <c r="G90" s="126" t="s">
        <v>146</v>
      </c>
      <c r="H90" s="126" t="s">
        <v>1237</v>
      </c>
      <c r="I90">
        <v>4</v>
      </c>
      <c r="J90" t="s">
        <v>321</v>
      </c>
      <c r="K90" t="s">
        <v>393</v>
      </c>
      <c r="L90" s="126" t="s">
        <v>1238</v>
      </c>
      <c r="M90" s="126" t="s">
        <v>410</v>
      </c>
    </row>
    <row r="91" spans="1:13" x14ac:dyDescent="0.2">
      <c r="A91" s="133">
        <v>533</v>
      </c>
      <c r="B91" s="124" t="s">
        <v>1279</v>
      </c>
      <c r="C91" s="125">
        <v>133910.95000000001</v>
      </c>
      <c r="D91" s="126" t="s">
        <v>1280</v>
      </c>
      <c r="E91" s="126"/>
      <c r="F91" s="126" t="s">
        <v>1281</v>
      </c>
      <c r="G91" s="126" t="s">
        <v>149</v>
      </c>
      <c r="H91" s="126" t="s">
        <v>1282</v>
      </c>
      <c r="I91" s="126">
        <v>4</v>
      </c>
      <c r="J91" s="126" t="s">
        <v>321</v>
      </c>
      <c r="K91" s="126" t="s">
        <v>393</v>
      </c>
      <c r="L91" s="126" t="s">
        <v>1283</v>
      </c>
      <c r="M91" s="126" t="s">
        <v>410</v>
      </c>
    </row>
    <row r="92" spans="1:13" x14ac:dyDescent="0.2">
      <c r="A92" s="133">
        <v>55461</v>
      </c>
      <c r="B92" s="124" t="s">
        <v>457</v>
      </c>
      <c r="C92" s="125">
        <v>20330</v>
      </c>
      <c r="D92" s="126" t="s">
        <v>408</v>
      </c>
      <c r="E92" s="126"/>
      <c r="F92" s="126" t="s">
        <v>164</v>
      </c>
      <c r="G92" s="126" t="s">
        <v>153</v>
      </c>
      <c r="H92" s="126" t="s">
        <v>409</v>
      </c>
      <c r="I92" s="126">
        <v>4</v>
      </c>
      <c r="J92" s="126" t="s">
        <v>321</v>
      </c>
      <c r="K92" s="126" t="s">
        <v>393</v>
      </c>
      <c r="L92" s="126" t="s">
        <v>407</v>
      </c>
      <c r="M92" s="126" t="s">
        <v>410</v>
      </c>
    </row>
    <row r="93" spans="1:13" x14ac:dyDescent="0.2">
      <c r="A93" s="133">
        <v>213583</v>
      </c>
      <c r="B93" s="124" t="s">
        <v>1900</v>
      </c>
      <c r="C93" s="125">
        <v>669.59999999999991</v>
      </c>
      <c r="D93" s="126" t="s">
        <v>1901</v>
      </c>
      <c r="E93" s="126"/>
      <c r="F93" s="126" t="s">
        <v>1902</v>
      </c>
      <c r="G93" s="126" t="s">
        <v>184</v>
      </c>
      <c r="H93" s="126" t="s">
        <v>1903</v>
      </c>
      <c r="I93" s="126">
        <v>4</v>
      </c>
      <c r="J93" s="126" t="s">
        <v>321</v>
      </c>
      <c r="K93" s="126" t="s">
        <v>393</v>
      </c>
      <c r="L93" s="126" t="s">
        <v>1904</v>
      </c>
      <c r="M93" s="126" t="s">
        <v>410</v>
      </c>
    </row>
    <row r="94" spans="1:13" x14ac:dyDescent="0.2">
      <c r="A94" s="133">
        <v>85884</v>
      </c>
      <c r="B94" s="124" t="s">
        <v>1089</v>
      </c>
      <c r="C94" s="125">
        <v>1295</v>
      </c>
      <c r="D94" s="126" t="s">
        <v>1090</v>
      </c>
      <c r="E94" s="126"/>
      <c r="F94" s="126" t="s">
        <v>1091</v>
      </c>
      <c r="G94" s="126" t="s">
        <v>146</v>
      </c>
      <c r="H94" s="126" t="s">
        <v>1092</v>
      </c>
      <c r="I94">
        <v>4</v>
      </c>
      <c r="J94" t="s">
        <v>321</v>
      </c>
      <c r="K94" t="s">
        <v>393</v>
      </c>
      <c r="L94" s="126" t="s">
        <v>347</v>
      </c>
      <c r="M94" s="126" t="s">
        <v>410</v>
      </c>
    </row>
    <row r="95" spans="1:13" x14ac:dyDescent="0.2">
      <c r="A95" s="133">
        <v>212533</v>
      </c>
      <c r="B95" s="124" t="s">
        <v>1906</v>
      </c>
      <c r="C95" s="125">
        <v>3321.0299999999997</v>
      </c>
      <c r="D95" s="126" t="s">
        <v>1907</v>
      </c>
      <c r="E95" s="126"/>
      <c r="F95" s="126" t="s">
        <v>158</v>
      </c>
      <c r="G95" s="126" t="s">
        <v>149</v>
      </c>
      <c r="H95" s="126" t="s">
        <v>1908</v>
      </c>
      <c r="I95" s="126">
        <v>4</v>
      </c>
      <c r="J95" s="126" t="s">
        <v>321</v>
      </c>
      <c r="K95" s="126" t="s">
        <v>393</v>
      </c>
      <c r="L95" s="126" t="s">
        <v>1904</v>
      </c>
      <c r="M95" s="126" t="s">
        <v>410</v>
      </c>
    </row>
    <row r="96" spans="1:13" x14ac:dyDescent="0.2">
      <c r="A96" s="133">
        <v>138592</v>
      </c>
      <c r="B96" s="124" t="s">
        <v>1287</v>
      </c>
      <c r="C96" s="125">
        <v>84527.510000000068</v>
      </c>
      <c r="D96" s="126" t="s">
        <v>1288</v>
      </c>
      <c r="E96" s="126"/>
      <c r="F96" s="126" t="s">
        <v>1289</v>
      </c>
      <c r="G96" s="126" t="s">
        <v>156</v>
      </c>
      <c r="H96" s="126" t="s">
        <v>1290</v>
      </c>
      <c r="I96" s="126">
        <v>4</v>
      </c>
      <c r="J96" s="126" t="s">
        <v>321</v>
      </c>
      <c r="K96" s="126" t="s">
        <v>393</v>
      </c>
      <c r="L96" s="126" t="s">
        <v>458</v>
      </c>
      <c r="M96" s="126" t="s">
        <v>410</v>
      </c>
    </row>
    <row r="97" spans="1:13" x14ac:dyDescent="0.2">
      <c r="A97" s="133">
        <v>78204</v>
      </c>
      <c r="B97" s="124" t="s">
        <v>1099</v>
      </c>
      <c r="C97" s="125">
        <v>1595.62</v>
      </c>
      <c r="D97" s="126" t="s">
        <v>1100</v>
      </c>
      <c r="E97" s="126"/>
      <c r="F97" s="126" t="s">
        <v>1098</v>
      </c>
      <c r="G97" s="126" t="s">
        <v>179</v>
      </c>
      <c r="H97" s="126" t="s">
        <v>1101</v>
      </c>
      <c r="I97" s="126">
        <v>4</v>
      </c>
      <c r="J97" s="126" t="s">
        <v>321</v>
      </c>
      <c r="K97" s="126" t="s">
        <v>393</v>
      </c>
      <c r="L97" s="126" t="s">
        <v>1102</v>
      </c>
      <c r="M97" s="126" t="s">
        <v>410</v>
      </c>
    </row>
    <row r="98" spans="1:13" x14ac:dyDescent="0.2">
      <c r="A98" s="133">
        <v>910</v>
      </c>
      <c r="B98" s="124" t="s">
        <v>535</v>
      </c>
      <c r="C98" s="125">
        <v>49909.170000000013</v>
      </c>
      <c r="D98" t="s">
        <v>74</v>
      </c>
      <c r="F98" t="s">
        <v>192</v>
      </c>
      <c r="G98" t="s">
        <v>149</v>
      </c>
      <c r="H98" t="s">
        <v>290</v>
      </c>
      <c r="I98">
        <v>5</v>
      </c>
      <c r="J98" t="s">
        <v>298</v>
      </c>
      <c r="K98" t="s">
        <v>299</v>
      </c>
      <c r="L98" t="s">
        <v>1293</v>
      </c>
      <c r="M98" t="s">
        <v>293</v>
      </c>
    </row>
    <row r="99" spans="1:13" x14ac:dyDescent="0.2">
      <c r="A99" s="133">
        <v>1059</v>
      </c>
      <c r="B99" s="124" t="s">
        <v>1935</v>
      </c>
      <c r="C99" s="125">
        <v>1350</v>
      </c>
      <c r="D99" t="s">
        <v>1936</v>
      </c>
      <c r="F99" t="s">
        <v>878</v>
      </c>
      <c r="G99" t="s">
        <v>149</v>
      </c>
      <c r="H99" t="s">
        <v>879</v>
      </c>
      <c r="I99" s="126">
        <v>5</v>
      </c>
      <c r="J99" s="126" t="s">
        <v>298</v>
      </c>
      <c r="K99" s="126" t="s">
        <v>299</v>
      </c>
      <c r="L99" s="126" t="s">
        <v>571</v>
      </c>
      <c r="M99" s="126" t="s">
        <v>293</v>
      </c>
    </row>
    <row r="100" spans="1:13" x14ac:dyDescent="0.2">
      <c r="A100" s="133">
        <v>105807</v>
      </c>
      <c r="B100" s="124" t="s">
        <v>459</v>
      </c>
      <c r="C100" s="125">
        <v>136681</v>
      </c>
      <c r="D100" t="s">
        <v>846</v>
      </c>
      <c r="E100" t="s">
        <v>635</v>
      </c>
      <c r="F100" t="s">
        <v>4</v>
      </c>
      <c r="G100" t="s">
        <v>165</v>
      </c>
      <c r="H100" t="s">
        <v>847</v>
      </c>
      <c r="I100">
        <v>5</v>
      </c>
      <c r="J100" t="s">
        <v>298</v>
      </c>
      <c r="K100" t="s">
        <v>299</v>
      </c>
      <c r="L100" t="s">
        <v>460</v>
      </c>
      <c r="M100" t="s">
        <v>293</v>
      </c>
    </row>
    <row r="101" spans="1:13" x14ac:dyDescent="0.2">
      <c r="A101" s="133">
        <v>145766</v>
      </c>
      <c r="B101" s="124" t="s">
        <v>1938</v>
      </c>
      <c r="C101" s="125">
        <v>313</v>
      </c>
      <c r="D101" t="s">
        <v>1939</v>
      </c>
      <c r="E101" t="s">
        <v>694</v>
      </c>
      <c r="F101" t="s">
        <v>42</v>
      </c>
      <c r="G101" t="s">
        <v>43</v>
      </c>
      <c r="H101" t="s">
        <v>1940</v>
      </c>
      <c r="I101" s="126">
        <v>5</v>
      </c>
      <c r="J101" s="126" t="s">
        <v>298</v>
      </c>
      <c r="K101" s="126" t="s">
        <v>299</v>
      </c>
      <c r="L101" s="126" t="s">
        <v>1941</v>
      </c>
      <c r="M101" s="126" t="s">
        <v>293</v>
      </c>
    </row>
    <row r="102" spans="1:13" x14ac:dyDescent="0.2">
      <c r="A102" s="133">
        <v>141265</v>
      </c>
      <c r="B102" s="124" t="s">
        <v>1967</v>
      </c>
      <c r="C102" s="125">
        <v>1004</v>
      </c>
      <c r="D102" t="s">
        <v>1968</v>
      </c>
      <c r="F102" t="s">
        <v>1969</v>
      </c>
      <c r="G102" t="s">
        <v>174</v>
      </c>
      <c r="H102" t="s">
        <v>1970</v>
      </c>
      <c r="I102" s="126">
        <v>5</v>
      </c>
      <c r="J102" s="126" t="s">
        <v>298</v>
      </c>
      <c r="K102" s="126" t="s">
        <v>299</v>
      </c>
      <c r="L102" s="126" t="s">
        <v>571</v>
      </c>
      <c r="M102" s="126" t="s">
        <v>293</v>
      </c>
    </row>
    <row r="103" spans="1:13" x14ac:dyDescent="0.2">
      <c r="A103" s="133">
        <v>161750</v>
      </c>
      <c r="B103" s="124" t="s">
        <v>1972</v>
      </c>
      <c r="C103" s="125">
        <v>4987.6299999999983</v>
      </c>
      <c r="D103" t="s">
        <v>1973</v>
      </c>
      <c r="F103" t="s">
        <v>655</v>
      </c>
      <c r="G103" t="s">
        <v>177</v>
      </c>
      <c r="H103" t="s">
        <v>1974</v>
      </c>
      <c r="I103" s="126">
        <v>5</v>
      </c>
      <c r="J103" s="126" t="s">
        <v>298</v>
      </c>
      <c r="K103" s="126" t="s">
        <v>299</v>
      </c>
      <c r="L103" s="126" t="s">
        <v>1975</v>
      </c>
      <c r="M103" s="126" t="s">
        <v>293</v>
      </c>
    </row>
    <row r="104" spans="1:13" x14ac:dyDescent="0.2">
      <c r="A104" s="133">
        <v>210205</v>
      </c>
      <c r="B104" s="124" t="s">
        <v>1977</v>
      </c>
      <c r="C104" s="125">
        <v>2000</v>
      </c>
      <c r="D104" t="s">
        <v>1978</v>
      </c>
      <c r="F104" t="s">
        <v>7</v>
      </c>
      <c r="G104" t="s">
        <v>149</v>
      </c>
      <c r="H104" t="s">
        <v>238</v>
      </c>
      <c r="I104" s="126">
        <v>5</v>
      </c>
      <c r="J104" s="126" t="s">
        <v>298</v>
      </c>
      <c r="K104" s="126" t="s">
        <v>299</v>
      </c>
      <c r="L104" s="126" t="s">
        <v>1979</v>
      </c>
      <c r="M104" s="126" t="s">
        <v>293</v>
      </c>
    </row>
    <row r="105" spans="1:13" x14ac:dyDescent="0.2">
      <c r="A105" s="133">
        <v>69482</v>
      </c>
      <c r="B105" s="124" t="s">
        <v>461</v>
      </c>
      <c r="C105" s="125">
        <v>2960</v>
      </c>
      <c r="D105" t="s">
        <v>633</v>
      </c>
      <c r="F105" t="s">
        <v>462</v>
      </c>
      <c r="G105" t="s">
        <v>153</v>
      </c>
      <c r="H105" t="s">
        <v>463</v>
      </c>
      <c r="I105">
        <v>5</v>
      </c>
      <c r="J105" t="s">
        <v>298</v>
      </c>
      <c r="K105" t="s">
        <v>299</v>
      </c>
      <c r="L105" t="s">
        <v>0</v>
      </c>
      <c r="M105" t="s">
        <v>293</v>
      </c>
    </row>
    <row r="106" spans="1:13" x14ac:dyDescent="0.2">
      <c r="A106" s="133">
        <v>214</v>
      </c>
      <c r="B106" s="124" t="s">
        <v>704</v>
      </c>
      <c r="C106" s="125">
        <v>695</v>
      </c>
      <c r="D106" s="126" t="s">
        <v>705</v>
      </c>
      <c r="E106" s="126"/>
      <c r="F106" s="126" t="s">
        <v>706</v>
      </c>
      <c r="G106" s="126" t="s">
        <v>149</v>
      </c>
      <c r="H106" s="126" t="s">
        <v>238</v>
      </c>
      <c r="I106" s="126">
        <v>5</v>
      </c>
      <c r="J106" s="126" t="s">
        <v>298</v>
      </c>
      <c r="K106" s="126" t="s">
        <v>299</v>
      </c>
      <c r="L106" s="126" t="s">
        <v>707</v>
      </c>
      <c r="M106" s="126" t="s">
        <v>293</v>
      </c>
    </row>
    <row r="107" spans="1:13" x14ac:dyDescent="0.2">
      <c r="A107" s="133">
        <v>213055</v>
      </c>
      <c r="B107" s="124" t="s">
        <v>1995</v>
      </c>
      <c r="C107" s="125">
        <v>1950</v>
      </c>
      <c r="D107" s="126" t="s">
        <v>1996</v>
      </c>
      <c r="E107" s="126" t="s">
        <v>1997</v>
      </c>
      <c r="F107" s="126" t="s">
        <v>1998</v>
      </c>
      <c r="G107" s="126" t="s">
        <v>146</v>
      </c>
      <c r="H107" s="126" t="s">
        <v>1999</v>
      </c>
      <c r="I107" s="126">
        <v>5</v>
      </c>
      <c r="J107" s="126" t="s">
        <v>298</v>
      </c>
      <c r="K107" s="126" t="s">
        <v>299</v>
      </c>
      <c r="L107" s="126" t="s">
        <v>2000</v>
      </c>
      <c r="M107" s="126" t="s">
        <v>293</v>
      </c>
    </row>
    <row r="108" spans="1:13" x14ac:dyDescent="0.2">
      <c r="A108" s="133">
        <v>1061</v>
      </c>
      <c r="B108" s="124" t="s">
        <v>637</v>
      </c>
      <c r="C108" s="125">
        <v>3091</v>
      </c>
      <c r="D108" s="126" t="s">
        <v>845</v>
      </c>
      <c r="E108" s="126"/>
      <c r="F108" s="126" t="s">
        <v>158</v>
      </c>
      <c r="G108" s="126" t="s">
        <v>149</v>
      </c>
      <c r="H108" s="126" t="s">
        <v>638</v>
      </c>
      <c r="I108" s="126">
        <v>5</v>
      </c>
      <c r="J108" s="126" t="s">
        <v>298</v>
      </c>
      <c r="K108" s="126" t="s">
        <v>299</v>
      </c>
      <c r="L108" s="126" t="s">
        <v>0</v>
      </c>
      <c r="M108" s="126" t="s">
        <v>293</v>
      </c>
    </row>
    <row r="109" spans="1:13" x14ac:dyDescent="0.2">
      <c r="A109" s="133">
        <v>134365</v>
      </c>
      <c r="B109" s="124" t="s">
        <v>1321</v>
      </c>
      <c r="C109" s="125">
        <v>120063.23</v>
      </c>
      <c r="D109" t="s">
        <v>536</v>
      </c>
      <c r="E109" t="s">
        <v>537</v>
      </c>
      <c r="F109" t="s">
        <v>152</v>
      </c>
      <c r="G109" t="s">
        <v>177</v>
      </c>
      <c r="H109" t="s">
        <v>538</v>
      </c>
      <c r="I109">
        <v>6</v>
      </c>
      <c r="J109" t="s">
        <v>298</v>
      </c>
      <c r="K109" t="s">
        <v>5</v>
      </c>
      <c r="L109" t="s">
        <v>71</v>
      </c>
      <c r="M109" t="s">
        <v>294</v>
      </c>
    </row>
    <row r="110" spans="1:13" x14ac:dyDescent="0.2">
      <c r="A110" s="133">
        <v>212772</v>
      </c>
      <c r="B110" s="124" t="s">
        <v>2017</v>
      </c>
      <c r="C110" s="125">
        <v>16889.420000000002</v>
      </c>
      <c r="D110" t="s">
        <v>2018</v>
      </c>
      <c r="F110" t="s">
        <v>2019</v>
      </c>
      <c r="G110" t="s">
        <v>177</v>
      </c>
      <c r="H110" t="s">
        <v>2020</v>
      </c>
      <c r="I110" s="126">
        <v>6</v>
      </c>
      <c r="J110" s="126" t="s">
        <v>298</v>
      </c>
      <c r="K110" s="126" t="s">
        <v>5</v>
      </c>
      <c r="L110" s="126" t="s">
        <v>577</v>
      </c>
      <c r="M110" s="126" t="s">
        <v>294</v>
      </c>
    </row>
    <row r="111" spans="1:13" x14ac:dyDescent="0.2">
      <c r="A111" s="133">
        <v>70</v>
      </c>
      <c r="B111" s="124" t="s">
        <v>467</v>
      </c>
      <c r="C111" s="125">
        <v>187920</v>
      </c>
      <c r="D111" t="s">
        <v>6</v>
      </c>
      <c r="E111" t="s">
        <v>639</v>
      </c>
      <c r="F111" t="s">
        <v>7</v>
      </c>
      <c r="G111" t="s">
        <v>149</v>
      </c>
      <c r="H111" t="s">
        <v>238</v>
      </c>
      <c r="I111">
        <v>6</v>
      </c>
      <c r="J111" t="s">
        <v>298</v>
      </c>
      <c r="K111" t="s">
        <v>5</v>
      </c>
      <c r="L111" t="s">
        <v>200</v>
      </c>
      <c r="M111" t="s">
        <v>294</v>
      </c>
    </row>
    <row r="112" spans="1:13" x14ac:dyDescent="0.2">
      <c r="A112" s="133">
        <v>86531</v>
      </c>
      <c r="B112" s="124" t="s">
        <v>640</v>
      </c>
      <c r="C112" s="125">
        <v>1345</v>
      </c>
      <c r="D112" t="s">
        <v>641</v>
      </c>
      <c r="F112" t="s">
        <v>642</v>
      </c>
      <c r="G112" t="s">
        <v>149</v>
      </c>
      <c r="H112" t="s">
        <v>643</v>
      </c>
      <c r="I112">
        <v>6</v>
      </c>
      <c r="J112" t="s">
        <v>298</v>
      </c>
      <c r="K112" t="s">
        <v>5</v>
      </c>
      <c r="L112" t="s">
        <v>892</v>
      </c>
      <c r="M112" t="s">
        <v>294</v>
      </c>
    </row>
    <row r="113" spans="1:13" x14ac:dyDescent="0.2">
      <c r="A113" s="133">
        <v>1508</v>
      </c>
      <c r="B113" s="124" t="s">
        <v>1326</v>
      </c>
      <c r="C113" s="125">
        <v>171158.98</v>
      </c>
      <c r="D113" t="s">
        <v>578</v>
      </c>
      <c r="F113" t="s">
        <v>53</v>
      </c>
      <c r="G113" t="s">
        <v>173</v>
      </c>
      <c r="H113" t="s">
        <v>579</v>
      </c>
      <c r="I113">
        <v>6</v>
      </c>
      <c r="J113" t="s">
        <v>298</v>
      </c>
      <c r="K113" t="s">
        <v>5</v>
      </c>
      <c r="L113" t="s">
        <v>20</v>
      </c>
      <c r="M113" t="s">
        <v>294</v>
      </c>
    </row>
    <row r="114" spans="1:13" x14ac:dyDescent="0.2">
      <c r="A114" s="133">
        <v>208249</v>
      </c>
      <c r="B114" s="124" t="s">
        <v>1412</v>
      </c>
      <c r="C114" s="125">
        <v>6343597.9299999997</v>
      </c>
      <c r="D114" t="s">
        <v>1413</v>
      </c>
      <c r="F114" t="s">
        <v>158</v>
      </c>
      <c r="G114" t="s">
        <v>149</v>
      </c>
      <c r="H114" t="s">
        <v>1414</v>
      </c>
      <c r="I114" s="126">
        <v>6</v>
      </c>
      <c r="J114" s="126" t="s">
        <v>298</v>
      </c>
      <c r="K114" s="126" t="s">
        <v>5</v>
      </c>
      <c r="L114" s="126" t="s">
        <v>1415</v>
      </c>
      <c r="M114" s="126" t="s">
        <v>294</v>
      </c>
    </row>
    <row r="115" spans="1:13" x14ac:dyDescent="0.2">
      <c r="A115" s="133">
        <v>132</v>
      </c>
      <c r="B115" s="124" t="s">
        <v>2032</v>
      </c>
      <c r="C115" s="125">
        <v>10977.56</v>
      </c>
      <c r="D115" t="s">
        <v>2033</v>
      </c>
      <c r="F115" t="s">
        <v>152</v>
      </c>
      <c r="G115" t="s">
        <v>153</v>
      </c>
      <c r="H115" t="s">
        <v>249</v>
      </c>
      <c r="I115" s="126">
        <v>6</v>
      </c>
      <c r="J115" s="126" t="s">
        <v>298</v>
      </c>
      <c r="K115" s="126" t="s">
        <v>5</v>
      </c>
      <c r="L115" s="126" t="s">
        <v>2034</v>
      </c>
      <c r="M115" s="126" t="s">
        <v>294</v>
      </c>
    </row>
    <row r="116" spans="1:13" x14ac:dyDescent="0.2">
      <c r="A116" s="133">
        <v>37200</v>
      </c>
      <c r="B116" s="124" t="s">
        <v>644</v>
      </c>
      <c r="C116" s="125">
        <v>8100</v>
      </c>
      <c r="D116" t="s">
        <v>10</v>
      </c>
      <c r="F116" t="s">
        <v>261</v>
      </c>
      <c r="G116" t="s">
        <v>177</v>
      </c>
      <c r="H116" t="s">
        <v>250</v>
      </c>
      <c r="I116">
        <v>6</v>
      </c>
      <c r="J116" t="s">
        <v>298</v>
      </c>
      <c r="K116" t="s">
        <v>5</v>
      </c>
      <c r="L116" t="s">
        <v>855</v>
      </c>
      <c r="M116" t="s">
        <v>294</v>
      </c>
    </row>
    <row r="117" spans="1:13" x14ac:dyDescent="0.2">
      <c r="A117" s="133">
        <v>213611</v>
      </c>
      <c r="B117" s="124" t="s">
        <v>2040</v>
      </c>
      <c r="C117" s="125">
        <v>16439</v>
      </c>
      <c r="D117" t="s">
        <v>2041</v>
      </c>
      <c r="F117" t="s">
        <v>195</v>
      </c>
      <c r="G117" t="s">
        <v>149</v>
      </c>
      <c r="H117" t="s">
        <v>233</v>
      </c>
      <c r="I117" s="126">
        <v>6</v>
      </c>
      <c r="J117" s="126" t="s">
        <v>298</v>
      </c>
      <c r="K117" s="126" t="s">
        <v>5</v>
      </c>
      <c r="L117" s="126" t="s">
        <v>2042</v>
      </c>
      <c r="M117" s="126" t="s">
        <v>294</v>
      </c>
    </row>
    <row r="118" spans="1:13" x14ac:dyDescent="0.2">
      <c r="A118" s="133">
        <v>789</v>
      </c>
      <c r="B118" s="124" t="s">
        <v>881</v>
      </c>
      <c r="C118" s="125">
        <v>101238</v>
      </c>
      <c r="D118" t="s">
        <v>11</v>
      </c>
      <c r="E118" t="s">
        <v>162</v>
      </c>
      <c r="F118" t="s">
        <v>12</v>
      </c>
      <c r="G118" t="s">
        <v>157</v>
      </c>
      <c r="H118" t="s">
        <v>251</v>
      </c>
      <c r="I118">
        <v>6</v>
      </c>
      <c r="J118" t="s">
        <v>298</v>
      </c>
      <c r="K118" t="s">
        <v>5</v>
      </c>
      <c r="L118" t="s">
        <v>13</v>
      </c>
      <c r="M118" t="s">
        <v>294</v>
      </c>
    </row>
    <row r="119" spans="1:13" x14ac:dyDescent="0.2">
      <c r="A119" s="133">
        <v>130252</v>
      </c>
      <c r="B119" s="124" t="s">
        <v>904</v>
      </c>
      <c r="C119" s="125">
        <v>173807.30000000002</v>
      </c>
      <c r="D119" t="s">
        <v>23</v>
      </c>
      <c r="E119" t="s">
        <v>468</v>
      </c>
      <c r="F119" t="s">
        <v>469</v>
      </c>
      <c r="G119" t="s">
        <v>76</v>
      </c>
      <c r="H119" t="s">
        <v>470</v>
      </c>
      <c r="I119">
        <v>6</v>
      </c>
      <c r="J119" t="s">
        <v>298</v>
      </c>
      <c r="K119" t="s">
        <v>5</v>
      </c>
      <c r="L119" t="s">
        <v>22</v>
      </c>
      <c r="M119" t="s">
        <v>294</v>
      </c>
    </row>
    <row r="120" spans="1:13" x14ac:dyDescent="0.2">
      <c r="A120" s="133">
        <v>226</v>
      </c>
      <c r="B120" s="124" t="s">
        <v>471</v>
      </c>
      <c r="C120" s="125">
        <v>77959.959999999992</v>
      </c>
      <c r="D120" t="s">
        <v>472</v>
      </c>
      <c r="F120" t="s">
        <v>186</v>
      </c>
      <c r="G120" t="s">
        <v>149</v>
      </c>
      <c r="H120" t="s">
        <v>243</v>
      </c>
      <c r="I120">
        <v>6</v>
      </c>
      <c r="J120" t="s">
        <v>298</v>
      </c>
      <c r="K120" t="s">
        <v>5</v>
      </c>
      <c r="L120" t="s">
        <v>14</v>
      </c>
      <c r="M120" t="s">
        <v>294</v>
      </c>
    </row>
    <row r="121" spans="1:13" x14ac:dyDescent="0.2">
      <c r="A121" s="133">
        <v>147738</v>
      </c>
      <c r="B121" s="124" t="s">
        <v>580</v>
      </c>
      <c r="C121" s="125">
        <v>85993.010000000009</v>
      </c>
      <c r="D121" t="s">
        <v>581</v>
      </c>
      <c r="F121" t="s">
        <v>25</v>
      </c>
      <c r="G121" t="s">
        <v>149</v>
      </c>
      <c r="H121" t="s">
        <v>262</v>
      </c>
      <c r="I121">
        <v>6</v>
      </c>
      <c r="J121" t="s">
        <v>298</v>
      </c>
      <c r="K121" t="s">
        <v>576</v>
      </c>
      <c r="L121" t="s">
        <v>577</v>
      </c>
      <c r="M121" t="s">
        <v>294</v>
      </c>
    </row>
    <row r="122" spans="1:13" x14ac:dyDescent="0.2">
      <c r="A122" s="133">
        <v>332</v>
      </c>
      <c r="B122" s="124" t="s">
        <v>473</v>
      </c>
      <c r="C122" s="125">
        <v>77600.140000000014</v>
      </c>
      <c r="D122" t="s">
        <v>15</v>
      </c>
      <c r="E122" t="s">
        <v>474</v>
      </c>
      <c r="F122" t="s">
        <v>167</v>
      </c>
      <c r="G122" t="s">
        <v>168</v>
      </c>
      <c r="H122" t="s">
        <v>216</v>
      </c>
      <c r="I122">
        <v>6</v>
      </c>
      <c r="J122" t="s">
        <v>298</v>
      </c>
      <c r="K122" t="s">
        <v>5</v>
      </c>
      <c r="L122" t="s">
        <v>9</v>
      </c>
      <c r="M122" t="s">
        <v>294</v>
      </c>
    </row>
    <row r="123" spans="1:13" x14ac:dyDescent="0.2">
      <c r="A123" s="133">
        <v>181669</v>
      </c>
      <c r="B123" s="124" t="s">
        <v>893</v>
      </c>
      <c r="C123" s="125">
        <v>33862.619999999995</v>
      </c>
      <c r="D123" t="s">
        <v>894</v>
      </c>
      <c r="E123" t="s">
        <v>895</v>
      </c>
      <c r="F123" t="s">
        <v>451</v>
      </c>
      <c r="G123" t="s">
        <v>177</v>
      </c>
      <c r="H123" t="s">
        <v>896</v>
      </c>
      <c r="I123">
        <v>6</v>
      </c>
      <c r="J123" t="s">
        <v>298</v>
      </c>
      <c r="K123" t="s">
        <v>5</v>
      </c>
      <c r="L123" t="s">
        <v>897</v>
      </c>
      <c r="M123" t="s">
        <v>294</v>
      </c>
    </row>
    <row r="124" spans="1:13" x14ac:dyDescent="0.2">
      <c r="A124" s="133">
        <v>58546</v>
      </c>
      <c r="B124" s="124" t="s">
        <v>872</v>
      </c>
      <c r="C124" s="125">
        <v>7175</v>
      </c>
      <c r="D124" t="s">
        <v>873</v>
      </c>
      <c r="F124" t="s">
        <v>874</v>
      </c>
      <c r="G124" t="s">
        <v>149</v>
      </c>
      <c r="H124" t="s">
        <v>875</v>
      </c>
      <c r="I124">
        <v>6</v>
      </c>
      <c r="J124" t="s">
        <v>298</v>
      </c>
      <c r="K124" t="s">
        <v>5</v>
      </c>
      <c r="L124" t="s">
        <v>876</v>
      </c>
      <c r="M124" t="s">
        <v>294</v>
      </c>
    </row>
    <row r="125" spans="1:13" x14ac:dyDescent="0.2">
      <c r="A125" s="133">
        <v>933</v>
      </c>
      <c r="B125" s="124" t="s">
        <v>650</v>
      </c>
      <c r="C125" s="125">
        <v>4684.4500000000007</v>
      </c>
      <c r="D125" t="s">
        <v>16</v>
      </c>
      <c r="F125" t="s">
        <v>189</v>
      </c>
      <c r="G125" t="s">
        <v>149</v>
      </c>
      <c r="H125" t="s">
        <v>229</v>
      </c>
      <c r="I125">
        <v>6</v>
      </c>
      <c r="J125" t="s">
        <v>298</v>
      </c>
      <c r="K125" t="s">
        <v>5</v>
      </c>
      <c r="L125" t="s">
        <v>200</v>
      </c>
      <c r="M125" t="s">
        <v>294</v>
      </c>
    </row>
    <row r="126" spans="1:13" x14ac:dyDescent="0.2">
      <c r="A126" s="133">
        <v>83007</v>
      </c>
      <c r="B126" s="124" t="s">
        <v>475</v>
      </c>
      <c r="C126" s="125">
        <v>34185.359999999993</v>
      </c>
      <c r="D126" t="s">
        <v>236</v>
      </c>
      <c r="F126" t="s">
        <v>186</v>
      </c>
      <c r="G126" t="s">
        <v>149</v>
      </c>
      <c r="H126" t="s">
        <v>237</v>
      </c>
      <c r="I126">
        <v>6</v>
      </c>
      <c r="J126" t="s">
        <v>298</v>
      </c>
      <c r="K126" t="s">
        <v>5</v>
      </c>
      <c r="L126" t="s">
        <v>200</v>
      </c>
      <c r="M126" t="s">
        <v>294</v>
      </c>
    </row>
    <row r="127" spans="1:13" x14ac:dyDescent="0.2">
      <c r="A127" s="133">
        <v>36836</v>
      </c>
      <c r="B127" s="124" t="s">
        <v>477</v>
      </c>
      <c r="C127" s="125">
        <v>2350</v>
      </c>
      <c r="D127" t="s">
        <v>653</v>
      </c>
      <c r="E127" t="s">
        <v>635</v>
      </c>
      <c r="F127" t="s">
        <v>193</v>
      </c>
      <c r="G127" t="s">
        <v>149</v>
      </c>
      <c r="H127" t="s">
        <v>232</v>
      </c>
      <c r="I127">
        <v>6</v>
      </c>
      <c r="J127" t="s">
        <v>298</v>
      </c>
      <c r="K127" t="s">
        <v>5</v>
      </c>
      <c r="L127" t="s">
        <v>200</v>
      </c>
      <c r="M127" t="s">
        <v>294</v>
      </c>
    </row>
    <row r="128" spans="1:13" x14ac:dyDescent="0.2">
      <c r="A128" s="133">
        <v>433</v>
      </c>
      <c r="B128" s="124" t="s">
        <v>852</v>
      </c>
      <c r="C128" s="125">
        <v>171149.25000000006</v>
      </c>
      <c r="D128" t="s">
        <v>853</v>
      </c>
      <c r="F128" t="s">
        <v>194</v>
      </c>
      <c r="G128" t="s">
        <v>149</v>
      </c>
      <c r="H128" t="s">
        <v>228</v>
      </c>
      <c r="I128">
        <v>6</v>
      </c>
      <c r="J128" t="s">
        <v>298</v>
      </c>
      <c r="K128" t="s">
        <v>5</v>
      </c>
      <c r="L128" t="s">
        <v>854</v>
      </c>
      <c r="M128" t="s">
        <v>294</v>
      </c>
    </row>
    <row r="129" spans="1:13" x14ac:dyDescent="0.2">
      <c r="A129" s="133">
        <v>205877</v>
      </c>
      <c r="B129" s="124" t="s">
        <v>1354</v>
      </c>
      <c r="C129" s="125">
        <v>350</v>
      </c>
      <c r="D129" t="s">
        <v>1355</v>
      </c>
      <c r="F129" t="s">
        <v>1356</v>
      </c>
      <c r="G129" t="s">
        <v>168</v>
      </c>
      <c r="H129" t="s">
        <v>1357</v>
      </c>
      <c r="I129">
        <v>6</v>
      </c>
      <c r="J129" t="s">
        <v>298</v>
      </c>
      <c r="K129" t="s">
        <v>5</v>
      </c>
      <c r="L129" t="s">
        <v>200</v>
      </c>
      <c r="M129" t="s">
        <v>294</v>
      </c>
    </row>
    <row r="130" spans="1:13" x14ac:dyDescent="0.2">
      <c r="A130" s="133">
        <v>440</v>
      </c>
      <c r="B130" s="124" t="s">
        <v>478</v>
      </c>
      <c r="C130" s="125">
        <v>4706.1100000000006</v>
      </c>
      <c r="D130" t="s">
        <v>479</v>
      </c>
      <c r="F130" t="s">
        <v>164</v>
      </c>
      <c r="G130" t="s">
        <v>153</v>
      </c>
      <c r="H130" t="s">
        <v>258</v>
      </c>
      <c r="I130">
        <v>6</v>
      </c>
      <c r="J130" t="s">
        <v>298</v>
      </c>
      <c r="K130" t="s">
        <v>5</v>
      </c>
      <c r="L130" t="s">
        <v>19</v>
      </c>
      <c r="M130" t="s">
        <v>294</v>
      </c>
    </row>
    <row r="131" spans="1:13" x14ac:dyDescent="0.2">
      <c r="A131" s="133">
        <v>127720</v>
      </c>
      <c r="B131" s="124" t="s">
        <v>582</v>
      </c>
      <c r="C131" s="125">
        <v>68712.53</v>
      </c>
      <c r="D131" t="s">
        <v>583</v>
      </c>
      <c r="E131" t="s">
        <v>654</v>
      </c>
      <c r="F131" t="s">
        <v>244</v>
      </c>
      <c r="G131" t="s">
        <v>177</v>
      </c>
      <c r="H131" t="s">
        <v>245</v>
      </c>
      <c r="I131">
        <v>6</v>
      </c>
      <c r="J131" t="s">
        <v>298</v>
      </c>
      <c r="K131" t="s">
        <v>5</v>
      </c>
      <c r="L131" t="s">
        <v>877</v>
      </c>
      <c r="M131" t="s">
        <v>294</v>
      </c>
    </row>
    <row r="132" spans="1:13" x14ac:dyDescent="0.2">
      <c r="A132" s="133">
        <v>86231</v>
      </c>
      <c r="B132" s="124" t="s">
        <v>903</v>
      </c>
      <c r="C132" s="125">
        <v>14193.11</v>
      </c>
      <c r="D132" t="s">
        <v>482</v>
      </c>
      <c r="F132" t="s">
        <v>223</v>
      </c>
      <c r="G132" t="s">
        <v>1</v>
      </c>
      <c r="H132" t="s">
        <v>291</v>
      </c>
      <c r="I132">
        <v>6</v>
      </c>
      <c r="J132" t="s">
        <v>298</v>
      </c>
      <c r="K132" t="s">
        <v>5</v>
      </c>
      <c r="L132" t="s">
        <v>22</v>
      </c>
      <c r="M132" t="s">
        <v>294</v>
      </c>
    </row>
    <row r="133" spans="1:13" x14ac:dyDescent="0.2">
      <c r="A133" s="133">
        <v>203863</v>
      </c>
      <c r="B133" s="124" t="s">
        <v>1369</v>
      </c>
      <c r="C133" s="125">
        <v>92804.97000000003</v>
      </c>
      <c r="D133" t="s">
        <v>1370</v>
      </c>
      <c r="F133" t="s">
        <v>239</v>
      </c>
      <c r="G133" t="s">
        <v>149</v>
      </c>
      <c r="H133" t="s">
        <v>240</v>
      </c>
      <c r="I133">
        <v>6</v>
      </c>
      <c r="J133" t="s">
        <v>298</v>
      </c>
      <c r="K133" t="s">
        <v>5</v>
      </c>
      <c r="L133" t="s">
        <v>1371</v>
      </c>
      <c r="M133" t="s">
        <v>294</v>
      </c>
    </row>
    <row r="134" spans="1:13" x14ac:dyDescent="0.2">
      <c r="A134" s="133">
        <v>185886</v>
      </c>
      <c r="B134" s="124" t="s">
        <v>848</v>
      </c>
      <c r="C134" s="125">
        <v>124</v>
      </c>
      <c r="D134" t="s">
        <v>849</v>
      </c>
      <c r="F134" t="s">
        <v>850</v>
      </c>
      <c r="G134" t="s">
        <v>146</v>
      </c>
      <c r="H134" t="s">
        <v>851</v>
      </c>
      <c r="I134">
        <v>6</v>
      </c>
      <c r="J134" t="s">
        <v>298</v>
      </c>
      <c r="K134" t="s">
        <v>5</v>
      </c>
      <c r="L134" t="s">
        <v>1329</v>
      </c>
      <c r="M134" t="s">
        <v>294</v>
      </c>
    </row>
    <row r="135" spans="1:13" x14ac:dyDescent="0.2">
      <c r="A135" s="133">
        <v>213672</v>
      </c>
      <c r="B135" s="124" t="s">
        <v>2099</v>
      </c>
      <c r="C135" s="125">
        <v>11951.25</v>
      </c>
      <c r="D135" s="126" t="s">
        <v>2100</v>
      </c>
      <c r="E135" s="126"/>
      <c r="F135" s="126" t="s">
        <v>384</v>
      </c>
      <c r="G135" s="126" t="s">
        <v>149</v>
      </c>
      <c r="H135" s="126" t="s">
        <v>617</v>
      </c>
      <c r="I135" s="126">
        <v>6</v>
      </c>
      <c r="J135" s="126" t="s">
        <v>298</v>
      </c>
      <c r="K135" s="126" t="s">
        <v>5</v>
      </c>
      <c r="L135" s="126" t="s">
        <v>2069</v>
      </c>
      <c r="M135" s="126" t="s">
        <v>294</v>
      </c>
    </row>
    <row r="136" spans="1:13" x14ac:dyDescent="0.2">
      <c r="A136" s="133">
        <v>112</v>
      </c>
      <c r="B136" s="124" t="s">
        <v>483</v>
      </c>
      <c r="C136" s="125">
        <v>271.41999999999996</v>
      </c>
      <c r="D136" s="126" t="s">
        <v>305</v>
      </c>
      <c r="E136" s="126"/>
      <c r="F136" s="126" t="s">
        <v>306</v>
      </c>
      <c r="G136" s="126" t="s">
        <v>21</v>
      </c>
      <c r="H136" s="126" t="s">
        <v>307</v>
      </c>
      <c r="I136" s="126">
        <v>6</v>
      </c>
      <c r="J136" s="126" t="s">
        <v>298</v>
      </c>
      <c r="K136" s="126" t="s">
        <v>5</v>
      </c>
      <c r="L136" s="126" t="s">
        <v>22</v>
      </c>
      <c r="M136" s="126" t="s">
        <v>294</v>
      </c>
    </row>
    <row r="137" spans="1:13" x14ac:dyDescent="0.2">
      <c r="A137" s="133">
        <v>211049</v>
      </c>
      <c r="B137" s="124" t="s">
        <v>2102</v>
      </c>
      <c r="C137" s="125">
        <v>1573.1399999999999</v>
      </c>
      <c r="D137" s="126" t="s">
        <v>2103</v>
      </c>
      <c r="E137" s="126" t="s">
        <v>2104</v>
      </c>
      <c r="F137" s="126" t="s">
        <v>188</v>
      </c>
      <c r="G137" s="126" t="s">
        <v>149</v>
      </c>
      <c r="H137" s="126" t="s">
        <v>242</v>
      </c>
      <c r="I137" s="126">
        <v>6</v>
      </c>
      <c r="J137" s="126" t="s">
        <v>298</v>
      </c>
      <c r="K137" s="126" t="s">
        <v>5</v>
      </c>
      <c r="L137" s="126" t="s">
        <v>2105</v>
      </c>
      <c r="M137" s="126" t="s">
        <v>294</v>
      </c>
    </row>
    <row r="138" spans="1:13" x14ac:dyDescent="0.2">
      <c r="A138" s="133">
        <v>221513</v>
      </c>
      <c r="B138" s="124" t="s">
        <v>2107</v>
      </c>
      <c r="C138" s="125">
        <v>5000</v>
      </c>
      <c r="D138" s="126" t="s">
        <v>2108</v>
      </c>
      <c r="E138" s="126"/>
      <c r="F138" s="126" t="s">
        <v>2109</v>
      </c>
      <c r="G138" s="126" t="s">
        <v>177</v>
      </c>
      <c r="H138" s="126" t="s">
        <v>2110</v>
      </c>
      <c r="I138" s="126">
        <v>6</v>
      </c>
      <c r="J138" s="126" t="s">
        <v>298</v>
      </c>
      <c r="K138" s="126" t="s">
        <v>5</v>
      </c>
      <c r="L138" s="126" t="s">
        <v>2034</v>
      </c>
      <c r="M138" s="126" t="s">
        <v>294</v>
      </c>
    </row>
    <row r="139" spans="1:13" x14ac:dyDescent="0.2">
      <c r="A139" s="133">
        <v>197704</v>
      </c>
      <c r="B139" s="124" t="s">
        <v>856</v>
      </c>
      <c r="C139" s="125">
        <v>26363.270000000004</v>
      </c>
      <c r="D139" s="126" t="s">
        <v>857</v>
      </c>
      <c r="E139" s="126"/>
      <c r="F139" s="126" t="s">
        <v>202</v>
      </c>
      <c r="G139" s="126" t="s">
        <v>149</v>
      </c>
      <c r="H139" s="126" t="s">
        <v>858</v>
      </c>
      <c r="I139" s="126">
        <v>6</v>
      </c>
      <c r="J139" s="126" t="s">
        <v>298</v>
      </c>
      <c r="K139" s="126" t="s">
        <v>5</v>
      </c>
      <c r="L139" s="126" t="s">
        <v>859</v>
      </c>
      <c r="M139" s="126" t="s">
        <v>294</v>
      </c>
    </row>
    <row r="140" spans="1:13" x14ac:dyDescent="0.2">
      <c r="A140" s="133">
        <v>1485</v>
      </c>
      <c r="B140" s="124" t="s">
        <v>484</v>
      </c>
      <c r="C140" s="125">
        <v>876891.6</v>
      </c>
      <c r="D140" s="126" t="s">
        <v>485</v>
      </c>
      <c r="E140" s="126"/>
      <c r="F140" s="126" t="s">
        <v>203</v>
      </c>
      <c r="G140" s="126" t="s">
        <v>153</v>
      </c>
      <c r="H140" s="126" t="s">
        <v>260</v>
      </c>
      <c r="I140" s="126">
        <v>6</v>
      </c>
      <c r="J140" s="126" t="s">
        <v>298</v>
      </c>
      <c r="K140" s="126" t="s">
        <v>5</v>
      </c>
      <c r="L140" s="126" t="s">
        <v>577</v>
      </c>
      <c r="M140" s="126" t="s">
        <v>294</v>
      </c>
    </row>
    <row r="141" spans="1:13" x14ac:dyDescent="0.2">
      <c r="A141" s="133">
        <v>159</v>
      </c>
      <c r="B141" s="124" t="s">
        <v>486</v>
      </c>
      <c r="C141" s="125">
        <v>64083.990000000005</v>
      </c>
      <c r="D141" s="126" t="s">
        <v>487</v>
      </c>
      <c r="E141" s="126" t="s">
        <v>24</v>
      </c>
      <c r="F141" s="126" t="s">
        <v>25</v>
      </c>
      <c r="G141" s="126" t="s">
        <v>149</v>
      </c>
      <c r="H141" s="126" t="s">
        <v>262</v>
      </c>
      <c r="I141" s="126">
        <v>6</v>
      </c>
      <c r="J141" s="126" t="s">
        <v>298</v>
      </c>
      <c r="K141" s="126" t="s">
        <v>5</v>
      </c>
      <c r="L141" s="126" t="s">
        <v>26</v>
      </c>
      <c r="M141" s="126" t="s">
        <v>294</v>
      </c>
    </row>
    <row r="142" spans="1:13" x14ac:dyDescent="0.2">
      <c r="A142" s="133">
        <v>213277</v>
      </c>
      <c r="B142" s="124" t="s">
        <v>2123</v>
      </c>
      <c r="C142" s="125">
        <v>6328.62</v>
      </c>
      <c r="D142" s="126" t="s">
        <v>2124</v>
      </c>
      <c r="E142" s="126"/>
      <c r="F142" s="126" t="s">
        <v>1365</v>
      </c>
      <c r="G142" s="126" t="s">
        <v>149</v>
      </c>
      <c r="H142" s="126" t="s">
        <v>2125</v>
      </c>
      <c r="I142" s="126">
        <v>6</v>
      </c>
      <c r="J142" s="126" t="s">
        <v>298</v>
      </c>
      <c r="K142" s="126" t="s">
        <v>5</v>
      </c>
      <c r="L142" s="126" t="s">
        <v>2034</v>
      </c>
      <c r="M142" s="126" t="s">
        <v>294</v>
      </c>
    </row>
    <row r="143" spans="1:13" x14ac:dyDescent="0.2">
      <c r="A143" s="133">
        <v>156</v>
      </c>
      <c r="B143" s="124" t="s">
        <v>488</v>
      </c>
      <c r="C143" s="125">
        <v>8315.2800000000007</v>
      </c>
      <c r="D143" s="126" t="s">
        <v>302</v>
      </c>
      <c r="E143" s="126"/>
      <c r="F143" s="126" t="s">
        <v>190</v>
      </c>
      <c r="G143" s="126" t="s">
        <v>155</v>
      </c>
      <c r="H143" s="126" t="s">
        <v>303</v>
      </c>
      <c r="I143" s="126">
        <v>6</v>
      </c>
      <c r="J143" s="126" t="s">
        <v>298</v>
      </c>
      <c r="K143" s="126" t="s">
        <v>5</v>
      </c>
      <c r="L143" s="126" t="s">
        <v>584</v>
      </c>
      <c r="M143" s="126" t="s">
        <v>294</v>
      </c>
    </row>
    <row r="144" spans="1:13" x14ac:dyDescent="0.2">
      <c r="A144" s="133">
        <v>129651</v>
      </c>
      <c r="B144" s="124" t="s">
        <v>489</v>
      </c>
      <c r="C144" s="125">
        <v>310</v>
      </c>
      <c r="D144" s="126" t="s">
        <v>889</v>
      </c>
      <c r="E144" s="126"/>
      <c r="F144" s="126" t="s">
        <v>890</v>
      </c>
      <c r="G144" s="126" t="s">
        <v>168</v>
      </c>
      <c r="H144" s="126" t="s">
        <v>891</v>
      </c>
      <c r="I144" s="126">
        <v>6</v>
      </c>
      <c r="J144" s="126" t="s">
        <v>298</v>
      </c>
      <c r="K144" s="126" t="s">
        <v>5</v>
      </c>
      <c r="L144" s="126" t="s">
        <v>585</v>
      </c>
      <c r="M144" s="126" t="s">
        <v>294</v>
      </c>
    </row>
    <row r="145" spans="1:13" x14ac:dyDescent="0.2">
      <c r="A145" s="133">
        <v>207747</v>
      </c>
      <c r="B145" s="124" t="s">
        <v>2127</v>
      </c>
      <c r="C145" s="125">
        <v>2965.23</v>
      </c>
      <c r="D145" s="126" t="s">
        <v>2128</v>
      </c>
      <c r="E145" s="126"/>
      <c r="F145" s="126" t="s">
        <v>869</v>
      </c>
      <c r="G145" s="126" t="s">
        <v>149</v>
      </c>
      <c r="H145" s="126" t="s">
        <v>870</v>
      </c>
      <c r="I145" s="126">
        <v>6</v>
      </c>
      <c r="J145" s="126" t="s">
        <v>298</v>
      </c>
      <c r="K145" s="126" t="s">
        <v>5</v>
      </c>
      <c r="L145" s="126" t="s">
        <v>2034</v>
      </c>
      <c r="M145" s="126" t="s">
        <v>294</v>
      </c>
    </row>
    <row r="146" spans="1:13" x14ac:dyDescent="0.2">
      <c r="A146" s="133">
        <v>78360</v>
      </c>
      <c r="B146" s="124" t="s">
        <v>490</v>
      </c>
      <c r="C146" s="125">
        <v>82284.969999999928</v>
      </c>
      <c r="D146" s="126" t="s">
        <v>491</v>
      </c>
      <c r="E146" s="126"/>
      <c r="F146" s="126" t="s">
        <v>164</v>
      </c>
      <c r="G146" s="126" t="s">
        <v>153</v>
      </c>
      <c r="H146" s="126" t="s">
        <v>304</v>
      </c>
      <c r="I146" s="126">
        <v>6</v>
      </c>
      <c r="J146" s="126" t="s">
        <v>298</v>
      </c>
      <c r="K146" s="126" t="s">
        <v>5</v>
      </c>
      <c r="L146" s="126" t="s">
        <v>27</v>
      </c>
      <c r="M146" s="126" t="s">
        <v>294</v>
      </c>
    </row>
    <row r="147" spans="1:13" x14ac:dyDescent="0.2">
      <c r="A147" s="133">
        <v>1056</v>
      </c>
      <c r="B147" s="124" t="s">
        <v>1389</v>
      </c>
      <c r="C147" s="125">
        <v>521994.93999999994</v>
      </c>
      <c r="D147" s="126" t="s">
        <v>492</v>
      </c>
      <c r="E147" s="126"/>
      <c r="F147" s="126" t="s">
        <v>158</v>
      </c>
      <c r="G147" s="126" t="s">
        <v>149</v>
      </c>
      <c r="H147" s="126" t="s">
        <v>263</v>
      </c>
      <c r="I147" s="126">
        <v>6</v>
      </c>
      <c r="J147" s="126" t="s">
        <v>298</v>
      </c>
      <c r="K147" s="126" t="s">
        <v>5</v>
      </c>
      <c r="L147" s="126" t="s">
        <v>27</v>
      </c>
      <c r="M147" s="126" t="s">
        <v>294</v>
      </c>
    </row>
    <row r="148" spans="1:13" x14ac:dyDescent="0.2">
      <c r="A148" s="133">
        <v>220</v>
      </c>
      <c r="B148" s="124" t="s">
        <v>658</v>
      </c>
      <c r="C148" s="125">
        <v>3700</v>
      </c>
      <c r="D148" s="126" t="s">
        <v>28</v>
      </c>
      <c r="E148" s="126"/>
      <c r="F148" s="126" t="s">
        <v>194</v>
      </c>
      <c r="G148" s="126" t="s">
        <v>149</v>
      </c>
      <c r="H148" s="126" t="s">
        <v>228</v>
      </c>
      <c r="I148" s="126">
        <v>6</v>
      </c>
      <c r="J148" s="126" t="s">
        <v>298</v>
      </c>
      <c r="K148" s="126" t="s">
        <v>5</v>
      </c>
      <c r="L148" s="126" t="s">
        <v>29</v>
      </c>
      <c r="M148" s="126" t="s">
        <v>294</v>
      </c>
    </row>
    <row r="149" spans="1:13" x14ac:dyDescent="0.2">
      <c r="A149" s="133">
        <v>882</v>
      </c>
      <c r="B149" s="124" t="s">
        <v>493</v>
      </c>
      <c r="C149" s="125">
        <v>5341.3999999999833</v>
      </c>
      <c r="D149" s="126" t="s">
        <v>30</v>
      </c>
      <c r="E149" s="126"/>
      <c r="F149" s="126" t="s">
        <v>158</v>
      </c>
      <c r="G149" s="126" t="s">
        <v>149</v>
      </c>
      <c r="H149" s="126" t="s">
        <v>264</v>
      </c>
      <c r="I149" s="126">
        <v>6</v>
      </c>
      <c r="J149" s="126" t="s">
        <v>298</v>
      </c>
      <c r="K149" s="126" t="s">
        <v>5</v>
      </c>
      <c r="L149" s="126" t="s">
        <v>31</v>
      </c>
      <c r="M149" s="126" t="s">
        <v>294</v>
      </c>
    </row>
    <row r="150" spans="1:13" x14ac:dyDescent="0.2">
      <c r="A150" s="133">
        <v>148055</v>
      </c>
      <c r="B150" s="124" t="s">
        <v>589</v>
      </c>
      <c r="C150" s="125">
        <v>87627</v>
      </c>
      <c r="D150" s="126" t="s">
        <v>590</v>
      </c>
      <c r="E150" s="126" t="s">
        <v>591</v>
      </c>
      <c r="F150" s="126" t="s">
        <v>592</v>
      </c>
      <c r="G150" s="126" t="s">
        <v>149</v>
      </c>
      <c r="H150" s="126" t="s">
        <v>593</v>
      </c>
      <c r="I150" s="126">
        <v>6</v>
      </c>
      <c r="J150" s="126" t="s">
        <v>298</v>
      </c>
      <c r="K150" s="126" t="s">
        <v>5</v>
      </c>
      <c r="L150" s="126" t="s">
        <v>546</v>
      </c>
      <c r="M150" s="126" t="s">
        <v>294</v>
      </c>
    </row>
    <row r="151" spans="1:13" x14ac:dyDescent="0.2">
      <c r="A151" s="133">
        <v>104556</v>
      </c>
      <c r="B151" s="124" t="s">
        <v>494</v>
      </c>
      <c r="C151" s="125">
        <v>17163.419999999998</v>
      </c>
      <c r="D151" s="126" t="s">
        <v>659</v>
      </c>
      <c r="E151" s="126"/>
      <c r="F151" s="126" t="s">
        <v>247</v>
      </c>
      <c r="G151" s="126" t="s">
        <v>170</v>
      </c>
      <c r="H151" s="126" t="s">
        <v>248</v>
      </c>
      <c r="I151" s="126">
        <v>6</v>
      </c>
      <c r="J151" s="126" t="s">
        <v>298</v>
      </c>
      <c r="K151" s="126" t="s">
        <v>5</v>
      </c>
      <c r="L151" s="126" t="s">
        <v>22</v>
      </c>
      <c r="M151" s="126" t="s">
        <v>294</v>
      </c>
    </row>
    <row r="152" spans="1:13" x14ac:dyDescent="0.2">
      <c r="A152" s="133">
        <v>95347</v>
      </c>
      <c r="B152" s="124" t="s">
        <v>905</v>
      </c>
      <c r="C152" s="125">
        <v>264.21999999999997</v>
      </c>
      <c r="D152" s="126" t="s">
        <v>906</v>
      </c>
      <c r="E152" s="126"/>
      <c r="F152" s="126" t="s">
        <v>183</v>
      </c>
      <c r="G152" s="126" t="s">
        <v>149</v>
      </c>
      <c r="H152" s="126" t="s">
        <v>907</v>
      </c>
      <c r="I152" s="126">
        <v>6</v>
      </c>
      <c r="J152" s="126" t="s">
        <v>298</v>
      </c>
      <c r="K152" s="126" t="s">
        <v>5</v>
      </c>
      <c r="L152" s="126" t="s">
        <v>908</v>
      </c>
      <c r="M152" s="126" t="s">
        <v>294</v>
      </c>
    </row>
    <row r="153" spans="1:13" x14ac:dyDescent="0.2">
      <c r="A153" s="133">
        <v>1112</v>
      </c>
      <c r="B153" s="124" t="s">
        <v>495</v>
      </c>
      <c r="C153" s="125">
        <v>15943.25</v>
      </c>
      <c r="D153" s="126" t="s">
        <v>33</v>
      </c>
      <c r="E153" s="126"/>
      <c r="F153" s="126" t="s">
        <v>32</v>
      </c>
      <c r="G153" s="126" t="s">
        <v>149</v>
      </c>
      <c r="H153" s="126" t="s">
        <v>265</v>
      </c>
      <c r="I153" s="126">
        <v>6</v>
      </c>
      <c r="J153" s="126" t="s">
        <v>298</v>
      </c>
      <c r="K153" s="126" t="s">
        <v>5</v>
      </c>
      <c r="L153" s="126" t="s">
        <v>22</v>
      </c>
      <c r="M153" s="126" t="s">
        <v>294</v>
      </c>
    </row>
    <row r="154" spans="1:13" x14ac:dyDescent="0.2">
      <c r="A154" s="133">
        <v>277</v>
      </c>
      <c r="B154" s="124" t="s">
        <v>496</v>
      </c>
      <c r="C154" s="125">
        <v>1722.5</v>
      </c>
      <c r="D154" s="126" t="s">
        <v>34</v>
      </c>
      <c r="E154" s="126"/>
      <c r="F154" s="126" t="s">
        <v>164</v>
      </c>
      <c r="G154" s="126" t="s">
        <v>153</v>
      </c>
      <c r="H154" s="126" t="s">
        <v>246</v>
      </c>
      <c r="I154" s="126">
        <v>6</v>
      </c>
      <c r="J154" s="126" t="s">
        <v>298</v>
      </c>
      <c r="K154" s="126" t="s">
        <v>5</v>
      </c>
      <c r="L154" s="126" t="s">
        <v>594</v>
      </c>
      <c r="M154" s="126" t="s">
        <v>294</v>
      </c>
    </row>
    <row r="155" spans="1:13" x14ac:dyDescent="0.2">
      <c r="A155" s="133">
        <v>133075</v>
      </c>
      <c r="B155" s="124" t="s">
        <v>497</v>
      </c>
      <c r="C155" s="125">
        <v>2100</v>
      </c>
      <c r="D155" s="126" t="s">
        <v>498</v>
      </c>
      <c r="E155" s="126"/>
      <c r="F155" s="126" t="s">
        <v>499</v>
      </c>
      <c r="G155" s="126" t="s">
        <v>155</v>
      </c>
      <c r="H155" s="126" t="s">
        <v>500</v>
      </c>
      <c r="I155" s="126">
        <v>6</v>
      </c>
      <c r="J155" s="126" t="s">
        <v>298</v>
      </c>
      <c r="K155" s="126" t="s">
        <v>5</v>
      </c>
      <c r="L155" s="126" t="s">
        <v>501</v>
      </c>
      <c r="M155" s="126" t="s">
        <v>294</v>
      </c>
    </row>
    <row r="156" spans="1:13" x14ac:dyDescent="0.2">
      <c r="A156" s="133">
        <v>307</v>
      </c>
      <c r="B156" s="124" t="s">
        <v>595</v>
      </c>
      <c r="C156" s="125">
        <v>29359</v>
      </c>
      <c r="D156" s="126" t="s">
        <v>1401</v>
      </c>
      <c r="E156" s="126"/>
      <c r="F156" s="126" t="s">
        <v>163</v>
      </c>
      <c r="G156" s="126" t="s">
        <v>149</v>
      </c>
      <c r="H156" s="126" t="s">
        <v>219</v>
      </c>
      <c r="I156" s="126">
        <v>6</v>
      </c>
      <c r="J156" s="126" t="s">
        <v>298</v>
      </c>
      <c r="K156" s="126" t="s">
        <v>5</v>
      </c>
      <c r="L156" s="126" t="s">
        <v>36</v>
      </c>
      <c r="M156" s="126" t="s">
        <v>294</v>
      </c>
    </row>
    <row r="157" spans="1:13" x14ac:dyDescent="0.2">
      <c r="A157" s="133">
        <v>52</v>
      </c>
      <c r="B157" s="124" t="s">
        <v>505</v>
      </c>
      <c r="C157" s="125">
        <v>29933.599999999999</v>
      </c>
      <c r="D157" t="s">
        <v>506</v>
      </c>
      <c r="F157" t="s">
        <v>190</v>
      </c>
      <c r="G157" t="s">
        <v>155</v>
      </c>
      <c r="H157" t="s">
        <v>310</v>
      </c>
      <c r="I157">
        <v>7</v>
      </c>
      <c r="J157" t="s">
        <v>298</v>
      </c>
      <c r="K157" t="s">
        <v>38</v>
      </c>
      <c r="L157" t="s">
        <v>507</v>
      </c>
      <c r="M157" t="s">
        <v>295</v>
      </c>
    </row>
    <row r="158" spans="1:13" x14ac:dyDescent="0.2">
      <c r="A158" s="133">
        <v>187431</v>
      </c>
      <c r="B158" s="124" t="s">
        <v>997</v>
      </c>
      <c r="C158" s="125">
        <v>504526</v>
      </c>
      <c r="D158" t="s">
        <v>998</v>
      </c>
      <c r="F158" t="s">
        <v>999</v>
      </c>
      <c r="G158" t="s">
        <v>148</v>
      </c>
      <c r="H158" t="s">
        <v>1000</v>
      </c>
      <c r="I158">
        <v>7</v>
      </c>
      <c r="J158" t="s">
        <v>298</v>
      </c>
      <c r="K158" t="s">
        <v>38</v>
      </c>
      <c r="L158" t="s">
        <v>699</v>
      </c>
      <c r="M158" t="s">
        <v>295</v>
      </c>
    </row>
    <row r="159" spans="1:13" x14ac:dyDescent="0.2">
      <c r="A159" s="133">
        <v>37617</v>
      </c>
      <c r="B159" s="124" t="s">
        <v>660</v>
      </c>
      <c r="C159" s="125">
        <v>6500</v>
      </c>
      <c r="D159" t="s">
        <v>661</v>
      </c>
      <c r="E159" t="s">
        <v>662</v>
      </c>
      <c r="F159" t="s">
        <v>197</v>
      </c>
      <c r="G159" t="s">
        <v>149</v>
      </c>
      <c r="H159" t="s">
        <v>235</v>
      </c>
      <c r="I159">
        <v>7</v>
      </c>
      <c r="J159" t="s">
        <v>298</v>
      </c>
      <c r="K159" t="s">
        <v>38</v>
      </c>
      <c r="L159" t="s">
        <v>58</v>
      </c>
      <c r="M159" t="s">
        <v>295</v>
      </c>
    </row>
    <row r="160" spans="1:13" x14ac:dyDescent="0.2">
      <c r="A160" s="133">
        <v>593</v>
      </c>
      <c r="B160" s="124" t="s">
        <v>1915</v>
      </c>
      <c r="C160" s="125">
        <v>136318.04</v>
      </c>
      <c r="D160" t="s">
        <v>1916</v>
      </c>
      <c r="F160" t="s">
        <v>161</v>
      </c>
      <c r="G160" t="s">
        <v>155</v>
      </c>
      <c r="H160" t="s">
        <v>215</v>
      </c>
      <c r="I160">
        <v>7</v>
      </c>
      <c r="J160" t="s">
        <v>298</v>
      </c>
      <c r="K160" t="s">
        <v>38</v>
      </c>
      <c r="L160" s="126" t="s">
        <v>1584</v>
      </c>
      <c r="M160" t="s">
        <v>295</v>
      </c>
    </row>
    <row r="161" spans="1:13" x14ac:dyDescent="0.2">
      <c r="A161" s="133">
        <v>86</v>
      </c>
      <c r="B161" s="124" t="s">
        <v>663</v>
      </c>
      <c r="C161" s="125">
        <v>25622.240000000005</v>
      </c>
      <c r="D161" t="s">
        <v>40</v>
      </c>
      <c r="F161" t="s">
        <v>183</v>
      </c>
      <c r="G161" t="s">
        <v>149</v>
      </c>
      <c r="H161" t="s">
        <v>268</v>
      </c>
      <c r="I161">
        <v>7</v>
      </c>
      <c r="J161" t="s">
        <v>298</v>
      </c>
      <c r="K161" t="s">
        <v>38</v>
      </c>
      <c r="L161" s="126" t="s">
        <v>54</v>
      </c>
      <c r="M161" t="s">
        <v>295</v>
      </c>
    </row>
    <row r="162" spans="1:13" x14ac:dyDescent="0.2">
      <c r="A162" s="133">
        <v>118998</v>
      </c>
      <c r="B162" s="124" t="s">
        <v>664</v>
      </c>
      <c r="C162" s="125">
        <v>4500</v>
      </c>
      <c r="D162" t="s">
        <v>665</v>
      </c>
      <c r="E162" t="s">
        <v>666</v>
      </c>
      <c r="F162" t="s">
        <v>42</v>
      </c>
      <c r="G162" t="s">
        <v>43</v>
      </c>
      <c r="H162" t="s">
        <v>269</v>
      </c>
      <c r="I162">
        <v>7</v>
      </c>
      <c r="J162" t="s">
        <v>298</v>
      </c>
      <c r="K162" t="s">
        <v>38</v>
      </c>
      <c r="L162" s="126" t="s">
        <v>916</v>
      </c>
      <c r="M162" t="s">
        <v>295</v>
      </c>
    </row>
    <row r="163" spans="1:13" x14ac:dyDescent="0.2">
      <c r="A163" s="133">
        <v>187271</v>
      </c>
      <c r="B163" s="124" t="s">
        <v>972</v>
      </c>
      <c r="C163" s="125">
        <v>1240</v>
      </c>
      <c r="D163" t="s">
        <v>973</v>
      </c>
      <c r="F163" t="s">
        <v>974</v>
      </c>
      <c r="G163" t="s">
        <v>726</v>
      </c>
      <c r="H163" t="s">
        <v>975</v>
      </c>
      <c r="I163">
        <v>7</v>
      </c>
      <c r="J163" t="s">
        <v>298</v>
      </c>
      <c r="K163" t="s">
        <v>38</v>
      </c>
      <c r="L163" s="126" t="s">
        <v>44</v>
      </c>
      <c r="M163" t="s">
        <v>295</v>
      </c>
    </row>
    <row r="164" spans="1:13" x14ac:dyDescent="0.2">
      <c r="A164" s="133">
        <v>161173</v>
      </c>
      <c r="B164" s="124" t="s">
        <v>2141</v>
      </c>
      <c r="C164" s="125">
        <v>61473.5</v>
      </c>
      <c r="D164" t="s">
        <v>2142</v>
      </c>
      <c r="F164" t="s">
        <v>2143</v>
      </c>
      <c r="G164" t="s">
        <v>21</v>
      </c>
      <c r="H164" t="s">
        <v>2144</v>
      </c>
      <c r="I164" s="126">
        <v>7</v>
      </c>
      <c r="J164" s="126" t="s">
        <v>298</v>
      </c>
      <c r="K164" s="126" t="s">
        <v>38</v>
      </c>
      <c r="L164" s="126" t="s">
        <v>990</v>
      </c>
      <c r="M164" s="126" t="s">
        <v>295</v>
      </c>
    </row>
    <row r="165" spans="1:13" x14ac:dyDescent="0.2">
      <c r="A165" s="133">
        <v>167858</v>
      </c>
      <c r="B165" s="124" t="s">
        <v>917</v>
      </c>
      <c r="C165" s="125">
        <v>950</v>
      </c>
      <c r="D165" t="s">
        <v>708</v>
      </c>
      <c r="E165" t="s">
        <v>918</v>
      </c>
      <c r="F165" t="s">
        <v>158</v>
      </c>
      <c r="G165" t="s">
        <v>149</v>
      </c>
      <c r="H165" t="s">
        <v>271</v>
      </c>
      <c r="I165">
        <v>7</v>
      </c>
      <c r="J165" t="s">
        <v>298</v>
      </c>
      <c r="K165" t="s">
        <v>38</v>
      </c>
      <c r="L165" s="126" t="s">
        <v>919</v>
      </c>
      <c r="M165" t="s">
        <v>295</v>
      </c>
    </row>
    <row r="166" spans="1:13" x14ac:dyDescent="0.2">
      <c r="A166" s="133">
        <v>37336</v>
      </c>
      <c r="B166" s="124" t="s">
        <v>1419</v>
      </c>
      <c r="C166" s="125">
        <v>41166.1</v>
      </c>
      <c r="D166" t="s">
        <v>1420</v>
      </c>
      <c r="F166" t="s">
        <v>158</v>
      </c>
      <c r="G166" t="s">
        <v>149</v>
      </c>
      <c r="H166" t="s">
        <v>271</v>
      </c>
      <c r="I166">
        <v>7</v>
      </c>
      <c r="J166" t="s">
        <v>298</v>
      </c>
      <c r="K166" t="s">
        <v>38</v>
      </c>
      <c r="L166" s="126" t="s">
        <v>45</v>
      </c>
      <c r="M166" t="s">
        <v>295</v>
      </c>
    </row>
    <row r="167" spans="1:13" x14ac:dyDescent="0.2">
      <c r="A167" s="133">
        <v>181</v>
      </c>
      <c r="B167" s="124" t="s">
        <v>1423</v>
      </c>
      <c r="C167" s="125">
        <v>3239.49</v>
      </c>
      <c r="D167" t="s">
        <v>1424</v>
      </c>
      <c r="F167" t="s">
        <v>194</v>
      </c>
      <c r="G167" t="s">
        <v>149</v>
      </c>
      <c r="H167" t="s">
        <v>228</v>
      </c>
      <c r="I167">
        <v>7</v>
      </c>
      <c r="J167" t="s">
        <v>298</v>
      </c>
      <c r="K167" t="s">
        <v>38</v>
      </c>
      <c r="L167" s="126" t="s">
        <v>596</v>
      </c>
      <c r="M167" t="s">
        <v>295</v>
      </c>
    </row>
    <row r="168" spans="1:13" x14ac:dyDescent="0.2">
      <c r="A168" s="133">
        <v>110192</v>
      </c>
      <c r="B168" s="124" t="s">
        <v>667</v>
      </c>
      <c r="C168" s="125">
        <v>3295.6299999999997</v>
      </c>
      <c r="D168" t="s">
        <v>508</v>
      </c>
      <c r="F168" t="s">
        <v>147</v>
      </c>
      <c r="G168" t="s">
        <v>148</v>
      </c>
      <c r="H168" t="s">
        <v>308</v>
      </c>
      <c r="I168">
        <v>7</v>
      </c>
      <c r="J168" t="s">
        <v>298</v>
      </c>
      <c r="K168" t="s">
        <v>38</v>
      </c>
      <c r="L168" s="126" t="s">
        <v>596</v>
      </c>
      <c r="M168" t="s">
        <v>295</v>
      </c>
    </row>
    <row r="169" spans="1:13" x14ac:dyDescent="0.2">
      <c r="A169" s="133">
        <v>127125</v>
      </c>
      <c r="B169" s="124" t="s">
        <v>2161</v>
      </c>
      <c r="C169" s="125">
        <v>14500</v>
      </c>
      <c r="D169" t="s">
        <v>2162</v>
      </c>
      <c r="F169" t="s">
        <v>161</v>
      </c>
      <c r="G169" t="s">
        <v>155</v>
      </c>
      <c r="H169" t="s">
        <v>2163</v>
      </c>
      <c r="I169" s="126">
        <v>7</v>
      </c>
      <c r="J169" s="126" t="s">
        <v>298</v>
      </c>
      <c r="K169" s="126" t="s">
        <v>38</v>
      </c>
      <c r="L169" s="126" t="s">
        <v>2164</v>
      </c>
      <c r="M169" s="126" t="s">
        <v>295</v>
      </c>
    </row>
    <row r="170" spans="1:13" x14ac:dyDescent="0.2">
      <c r="A170" s="133">
        <v>285</v>
      </c>
      <c r="B170" s="124" t="s">
        <v>668</v>
      </c>
      <c r="C170" s="125">
        <v>17800</v>
      </c>
      <c r="D170" t="s">
        <v>50</v>
      </c>
      <c r="E170" t="s">
        <v>669</v>
      </c>
      <c r="F170" t="s">
        <v>42</v>
      </c>
      <c r="G170" t="s">
        <v>43</v>
      </c>
      <c r="H170" t="s">
        <v>269</v>
      </c>
      <c r="I170">
        <v>7</v>
      </c>
      <c r="J170" t="s">
        <v>298</v>
      </c>
      <c r="K170" t="s">
        <v>38</v>
      </c>
      <c r="L170" s="126" t="s">
        <v>596</v>
      </c>
      <c r="M170" t="s">
        <v>295</v>
      </c>
    </row>
    <row r="171" spans="1:13" x14ac:dyDescent="0.2">
      <c r="A171" s="133">
        <v>95602</v>
      </c>
      <c r="B171" s="124" t="s">
        <v>509</v>
      </c>
      <c r="C171" s="125">
        <v>683.83</v>
      </c>
      <c r="D171" t="s">
        <v>273</v>
      </c>
      <c r="E171" t="s">
        <v>274</v>
      </c>
      <c r="F171" t="s">
        <v>158</v>
      </c>
      <c r="G171" t="s">
        <v>149</v>
      </c>
      <c r="H171" t="s">
        <v>510</v>
      </c>
      <c r="I171">
        <v>7</v>
      </c>
      <c r="J171" t="s">
        <v>298</v>
      </c>
      <c r="K171" t="s">
        <v>38</v>
      </c>
      <c r="L171" s="126" t="s">
        <v>316</v>
      </c>
      <c r="M171" t="s">
        <v>295</v>
      </c>
    </row>
    <row r="172" spans="1:13" x14ac:dyDescent="0.2">
      <c r="A172" s="133">
        <v>535</v>
      </c>
      <c r="B172" s="124" t="s">
        <v>960</v>
      </c>
      <c r="C172" s="125">
        <v>2080</v>
      </c>
      <c r="D172" t="s">
        <v>961</v>
      </c>
      <c r="F172" t="s">
        <v>201</v>
      </c>
      <c r="G172" t="s">
        <v>168</v>
      </c>
      <c r="H172" t="s">
        <v>962</v>
      </c>
      <c r="I172">
        <v>7</v>
      </c>
      <c r="J172" t="s">
        <v>298</v>
      </c>
      <c r="K172" t="s">
        <v>38</v>
      </c>
      <c r="L172" t="s">
        <v>959</v>
      </c>
      <c r="M172" t="s">
        <v>295</v>
      </c>
    </row>
    <row r="173" spans="1:13" x14ac:dyDescent="0.2">
      <c r="A173" s="133">
        <v>36831</v>
      </c>
      <c r="B173" s="124" t="s">
        <v>677</v>
      </c>
      <c r="C173" s="125">
        <v>5720</v>
      </c>
      <c r="D173" t="s">
        <v>678</v>
      </c>
      <c r="F173" t="s">
        <v>171</v>
      </c>
      <c r="G173" t="s">
        <v>166</v>
      </c>
      <c r="H173" t="s">
        <v>679</v>
      </c>
      <c r="I173">
        <v>7</v>
      </c>
      <c r="J173" t="s">
        <v>298</v>
      </c>
      <c r="K173" t="s">
        <v>38</v>
      </c>
      <c r="L173" t="s">
        <v>44</v>
      </c>
      <c r="M173" t="s">
        <v>295</v>
      </c>
    </row>
    <row r="174" spans="1:13" x14ac:dyDescent="0.2">
      <c r="A174" s="133">
        <v>87187</v>
      </c>
      <c r="B174" s="124" t="s">
        <v>680</v>
      </c>
      <c r="C174" s="125">
        <v>3922</v>
      </c>
      <c r="D174" t="s">
        <v>52</v>
      </c>
      <c r="E174" t="s">
        <v>206</v>
      </c>
      <c r="F174" t="s">
        <v>53</v>
      </c>
      <c r="G174" t="s">
        <v>173</v>
      </c>
      <c r="H174" t="s">
        <v>275</v>
      </c>
      <c r="I174">
        <v>7</v>
      </c>
      <c r="J174" t="s">
        <v>298</v>
      </c>
      <c r="K174" t="s">
        <v>38</v>
      </c>
      <c r="L174" t="s">
        <v>270</v>
      </c>
      <c r="M174" t="s">
        <v>295</v>
      </c>
    </row>
    <row r="175" spans="1:13" x14ac:dyDescent="0.2">
      <c r="A175" s="133">
        <v>104185</v>
      </c>
      <c r="B175" s="124" t="s">
        <v>2183</v>
      </c>
      <c r="C175" s="125">
        <v>11988</v>
      </c>
      <c r="D175" t="s">
        <v>2184</v>
      </c>
      <c r="F175" t="s">
        <v>642</v>
      </c>
      <c r="G175" t="s">
        <v>149</v>
      </c>
      <c r="H175" t="s">
        <v>643</v>
      </c>
      <c r="I175" s="126">
        <v>7</v>
      </c>
      <c r="J175" s="126" t="s">
        <v>298</v>
      </c>
      <c r="K175" s="126" t="s">
        <v>38</v>
      </c>
      <c r="L175" s="126" t="s">
        <v>318</v>
      </c>
      <c r="M175" s="126" t="s">
        <v>295</v>
      </c>
    </row>
    <row r="176" spans="1:13" x14ac:dyDescent="0.2">
      <c r="A176" s="133">
        <v>340</v>
      </c>
      <c r="B176" s="124" t="s">
        <v>511</v>
      </c>
      <c r="C176" s="125">
        <v>91911.88</v>
      </c>
      <c r="D176" t="s">
        <v>512</v>
      </c>
      <c r="F176" t="s">
        <v>201</v>
      </c>
      <c r="G176" t="s">
        <v>168</v>
      </c>
      <c r="H176" t="s">
        <v>276</v>
      </c>
      <c r="I176">
        <v>7</v>
      </c>
      <c r="J176" t="s">
        <v>298</v>
      </c>
      <c r="K176" t="s">
        <v>38</v>
      </c>
      <c r="L176" t="s">
        <v>41</v>
      </c>
      <c r="M176" t="s">
        <v>295</v>
      </c>
    </row>
    <row r="177" spans="1:13" x14ac:dyDescent="0.2">
      <c r="A177" s="133">
        <v>133019</v>
      </c>
      <c r="B177" s="124" t="s">
        <v>1436</v>
      </c>
      <c r="C177" s="125">
        <v>9028</v>
      </c>
      <c r="D177" t="s">
        <v>1437</v>
      </c>
      <c r="F177" t="s">
        <v>161</v>
      </c>
      <c r="G177" t="s">
        <v>155</v>
      </c>
      <c r="H177" t="s">
        <v>1438</v>
      </c>
      <c r="I177">
        <v>7</v>
      </c>
      <c r="J177" t="s">
        <v>298</v>
      </c>
      <c r="K177" t="s">
        <v>38</v>
      </c>
      <c r="L177" t="s">
        <v>596</v>
      </c>
      <c r="M177" t="s">
        <v>295</v>
      </c>
    </row>
    <row r="178" spans="1:13" x14ac:dyDescent="0.2">
      <c r="A178" s="133">
        <v>107592</v>
      </c>
      <c r="B178" s="124" t="s">
        <v>601</v>
      </c>
      <c r="C178" s="125">
        <v>7805.7300000000014</v>
      </c>
      <c r="D178" t="s">
        <v>602</v>
      </c>
      <c r="F178" t="s">
        <v>312</v>
      </c>
      <c r="G178" t="s">
        <v>252</v>
      </c>
      <c r="H178" t="s">
        <v>603</v>
      </c>
      <c r="I178">
        <v>7</v>
      </c>
      <c r="J178" t="s">
        <v>298</v>
      </c>
      <c r="K178" t="s">
        <v>38</v>
      </c>
      <c r="L178" t="s">
        <v>41</v>
      </c>
      <c r="M178" t="s">
        <v>295</v>
      </c>
    </row>
    <row r="179" spans="1:13" x14ac:dyDescent="0.2">
      <c r="A179" s="133">
        <v>210880</v>
      </c>
      <c r="B179" s="124" t="s">
        <v>1441</v>
      </c>
      <c r="C179" s="125">
        <v>6488.09</v>
      </c>
      <c r="D179" t="s">
        <v>1442</v>
      </c>
      <c r="E179" t="s">
        <v>1443</v>
      </c>
      <c r="F179" t="s">
        <v>158</v>
      </c>
      <c r="G179" t="s">
        <v>149</v>
      </c>
      <c r="H179" t="s">
        <v>1444</v>
      </c>
      <c r="I179">
        <v>7</v>
      </c>
      <c r="J179" t="s">
        <v>298</v>
      </c>
      <c r="K179" t="s">
        <v>38</v>
      </c>
      <c r="L179" t="s">
        <v>1445</v>
      </c>
      <c r="M179" t="s">
        <v>295</v>
      </c>
    </row>
    <row r="180" spans="1:13" x14ac:dyDescent="0.2">
      <c r="A180" s="133">
        <v>103061</v>
      </c>
      <c r="B180" s="124" t="s">
        <v>513</v>
      </c>
      <c r="C180" s="125">
        <v>7242.9900000000007</v>
      </c>
      <c r="D180" t="s">
        <v>253</v>
      </c>
      <c r="F180" t="s">
        <v>254</v>
      </c>
      <c r="G180" t="s">
        <v>168</v>
      </c>
      <c r="H180" t="s">
        <v>255</v>
      </c>
      <c r="I180">
        <v>7</v>
      </c>
      <c r="J180" t="s">
        <v>298</v>
      </c>
      <c r="K180" t="s">
        <v>38</v>
      </c>
      <c r="L180" t="s">
        <v>596</v>
      </c>
      <c r="M180" t="s">
        <v>295</v>
      </c>
    </row>
    <row r="181" spans="1:13" x14ac:dyDescent="0.2">
      <c r="A181" s="133">
        <v>1278</v>
      </c>
      <c r="B181" s="124" t="s">
        <v>514</v>
      </c>
      <c r="C181" s="125">
        <v>2800</v>
      </c>
      <c r="D181" t="s">
        <v>55</v>
      </c>
      <c r="E181" t="s">
        <v>277</v>
      </c>
      <c r="F181" t="s">
        <v>56</v>
      </c>
      <c r="G181" t="s">
        <v>177</v>
      </c>
      <c r="H181" t="s">
        <v>278</v>
      </c>
      <c r="I181">
        <v>7</v>
      </c>
      <c r="J181" t="s">
        <v>298</v>
      </c>
      <c r="K181" t="s">
        <v>38</v>
      </c>
      <c r="L181" t="s">
        <v>41</v>
      </c>
      <c r="M181" t="s">
        <v>295</v>
      </c>
    </row>
    <row r="182" spans="1:13" x14ac:dyDescent="0.2">
      <c r="A182" s="133">
        <v>470</v>
      </c>
      <c r="B182" s="124" t="s">
        <v>681</v>
      </c>
      <c r="C182" s="125">
        <v>230</v>
      </c>
      <c r="D182" t="s">
        <v>976</v>
      </c>
      <c r="E182" t="s">
        <v>977</v>
      </c>
      <c r="F182" t="s">
        <v>978</v>
      </c>
      <c r="G182" t="s">
        <v>173</v>
      </c>
      <c r="H182" t="s">
        <v>979</v>
      </c>
      <c r="I182">
        <v>7</v>
      </c>
      <c r="J182" t="s">
        <v>298</v>
      </c>
      <c r="K182" t="s">
        <v>38</v>
      </c>
      <c r="L182" t="s">
        <v>44</v>
      </c>
      <c r="M182" t="s">
        <v>295</v>
      </c>
    </row>
    <row r="183" spans="1:13" x14ac:dyDescent="0.2">
      <c r="A183" s="133">
        <v>784</v>
      </c>
      <c r="B183" s="124" t="s">
        <v>1455</v>
      </c>
      <c r="C183" s="125">
        <v>31203.360000000001</v>
      </c>
      <c r="D183" t="s">
        <v>1456</v>
      </c>
      <c r="F183" t="s">
        <v>154</v>
      </c>
      <c r="G183" t="s">
        <v>149</v>
      </c>
      <c r="H183" t="s">
        <v>231</v>
      </c>
      <c r="I183">
        <v>7</v>
      </c>
      <c r="J183" t="s">
        <v>298</v>
      </c>
      <c r="K183" t="s">
        <v>38</v>
      </c>
      <c r="L183" t="s">
        <v>45</v>
      </c>
      <c r="M183" t="s">
        <v>295</v>
      </c>
    </row>
    <row r="184" spans="1:13" x14ac:dyDescent="0.2">
      <c r="A184" s="133">
        <v>181830</v>
      </c>
      <c r="B184" s="124" t="s">
        <v>955</v>
      </c>
      <c r="C184" s="125">
        <v>46206.719999999994</v>
      </c>
      <c r="D184" t="s">
        <v>956</v>
      </c>
      <c r="F184" t="s">
        <v>957</v>
      </c>
      <c r="G184" t="s">
        <v>175</v>
      </c>
      <c r="H184" t="s">
        <v>958</v>
      </c>
      <c r="I184">
        <v>7</v>
      </c>
      <c r="J184" t="s">
        <v>298</v>
      </c>
      <c r="K184" t="s">
        <v>38</v>
      </c>
      <c r="L184" t="s">
        <v>49</v>
      </c>
      <c r="M184" t="s">
        <v>295</v>
      </c>
    </row>
    <row r="185" spans="1:13" x14ac:dyDescent="0.2">
      <c r="A185" s="133">
        <v>159354</v>
      </c>
      <c r="B185" s="124" t="s">
        <v>929</v>
      </c>
      <c r="C185" s="125">
        <v>3084.37</v>
      </c>
      <c r="D185" t="s">
        <v>604</v>
      </c>
      <c r="F185" t="s">
        <v>605</v>
      </c>
      <c r="G185" t="s">
        <v>149</v>
      </c>
      <c r="H185" t="s">
        <v>606</v>
      </c>
      <c r="I185">
        <v>7</v>
      </c>
      <c r="J185" t="s">
        <v>298</v>
      </c>
      <c r="K185" t="s">
        <v>38</v>
      </c>
      <c r="L185" t="s">
        <v>596</v>
      </c>
      <c r="M185" t="s">
        <v>295</v>
      </c>
    </row>
    <row r="186" spans="1:13" x14ac:dyDescent="0.2">
      <c r="A186" s="133">
        <v>219255</v>
      </c>
      <c r="B186" s="124" t="s">
        <v>2195</v>
      </c>
      <c r="C186" s="125">
        <v>9000</v>
      </c>
      <c r="D186" t="s">
        <v>2196</v>
      </c>
      <c r="F186" t="s">
        <v>2197</v>
      </c>
      <c r="G186" t="s">
        <v>159</v>
      </c>
      <c r="H186" t="s">
        <v>2198</v>
      </c>
      <c r="I186" s="126">
        <v>7</v>
      </c>
      <c r="J186" s="126" t="s">
        <v>298</v>
      </c>
      <c r="K186" s="126" t="s">
        <v>38</v>
      </c>
      <c r="L186" s="126" t="s">
        <v>1749</v>
      </c>
      <c r="M186" s="126" t="s">
        <v>295</v>
      </c>
    </row>
    <row r="187" spans="1:13" x14ac:dyDescent="0.2">
      <c r="A187" s="133">
        <v>151372</v>
      </c>
      <c r="B187" s="124" t="s">
        <v>607</v>
      </c>
      <c r="C187" s="125">
        <v>92500.079999999973</v>
      </c>
      <c r="D187" t="s">
        <v>608</v>
      </c>
      <c r="F187" t="s">
        <v>609</v>
      </c>
      <c r="G187" t="s">
        <v>155</v>
      </c>
      <c r="H187" t="s">
        <v>610</v>
      </c>
      <c r="I187">
        <v>7</v>
      </c>
      <c r="J187" t="s">
        <v>298</v>
      </c>
      <c r="K187" t="s">
        <v>38</v>
      </c>
      <c r="L187" t="s">
        <v>41</v>
      </c>
      <c r="M187" t="s">
        <v>295</v>
      </c>
    </row>
    <row r="188" spans="1:13" x14ac:dyDescent="0.2">
      <c r="A188" s="133">
        <v>390</v>
      </c>
      <c r="B188" s="124" t="s">
        <v>683</v>
      </c>
      <c r="C188" s="125">
        <v>3566</v>
      </c>
      <c r="D188" t="s">
        <v>515</v>
      </c>
      <c r="E188" t="s">
        <v>684</v>
      </c>
      <c r="F188" t="s">
        <v>158</v>
      </c>
      <c r="G188" t="s">
        <v>149</v>
      </c>
      <c r="H188" t="s">
        <v>217</v>
      </c>
      <c r="I188">
        <v>7</v>
      </c>
      <c r="J188" t="s">
        <v>298</v>
      </c>
      <c r="K188" t="s">
        <v>38</v>
      </c>
      <c r="L188" t="s">
        <v>44</v>
      </c>
      <c r="M188" t="s">
        <v>295</v>
      </c>
    </row>
    <row r="189" spans="1:13" x14ac:dyDescent="0.2">
      <c r="A189" s="133">
        <v>42319</v>
      </c>
      <c r="B189" s="124" t="s">
        <v>685</v>
      </c>
      <c r="C189" s="125">
        <v>1375.36</v>
      </c>
      <c r="D189" t="s">
        <v>686</v>
      </c>
      <c r="E189" t="s">
        <v>635</v>
      </c>
      <c r="F189" t="s">
        <v>171</v>
      </c>
      <c r="G189" t="s">
        <v>166</v>
      </c>
      <c r="H189" t="s">
        <v>687</v>
      </c>
      <c r="I189">
        <v>7</v>
      </c>
      <c r="J189" t="s">
        <v>298</v>
      </c>
      <c r="K189" t="s">
        <v>38</v>
      </c>
      <c r="L189" t="s">
        <v>44</v>
      </c>
      <c r="M189" t="s">
        <v>295</v>
      </c>
    </row>
    <row r="190" spans="1:13" x14ac:dyDescent="0.2">
      <c r="A190" s="133">
        <v>474</v>
      </c>
      <c r="B190" s="124" t="s">
        <v>1467</v>
      </c>
      <c r="C190" s="125">
        <v>45977.44000000001</v>
      </c>
      <c r="D190" t="s">
        <v>47</v>
      </c>
      <c r="F190" t="s">
        <v>48</v>
      </c>
      <c r="G190" t="s">
        <v>165</v>
      </c>
      <c r="H190" t="s">
        <v>272</v>
      </c>
      <c r="I190">
        <v>7</v>
      </c>
      <c r="J190" t="s">
        <v>298</v>
      </c>
      <c r="K190" t="s">
        <v>38</v>
      </c>
      <c r="L190" t="s">
        <v>49</v>
      </c>
      <c r="M190" t="s">
        <v>295</v>
      </c>
    </row>
    <row r="191" spans="1:13" x14ac:dyDescent="0.2">
      <c r="A191" s="133">
        <v>1082</v>
      </c>
      <c r="B191" s="124" t="s">
        <v>612</v>
      </c>
      <c r="C191" s="125">
        <v>15979</v>
      </c>
      <c r="D191" t="s">
        <v>613</v>
      </c>
      <c r="F191" t="s">
        <v>154</v>
      </c>
      <c r="G191" t="s">
        <v>149</v>
      </c>
      <c r="H191" t="s">
        <v>231</v>
      </c>
      <c r="I191">
        <v>7</v>
      </c>
      <c r="J191" t="s">
        <v>298</v>
      </c>
      <c r="K191" t="s">
        <v>38</v>
      </c>
      <c r="L191" t="s">
        <v>614</v>
      </c>
      <c r="M191" t="s">
        <v>295</v>
      </c>
    </row>
    <row r="192" spans="1:13" x14ac:dyDescent="0.2">
      <c r="A192" s="133">
        <v>220348</v>
      </c>
      <c r="B192" s="124" t="s">
        <v>2208</v>
      </c>
      <c r="C192" s="125">
        <v>2000</v>
      </c>
      <c r="D192" t="s">
        <v>2209</v>
      </c>
      <c r="F192" t="s">
        <v>1265</v>
      </c>
      <c r="G192" t="s">
        <v>149</v>
      </c>
      <c r="H192" t="s">
        <v>1266</v>
      </c>
      <c r="I192" s="126">
        <v>7</v>
      </c>
      <c r="J192" s="126" t="s">
        <v>298</v>
      </c>
      <c r="K192" s="126" t="s">
        <v>38</v>
      </c>
      <c r="L192" s="126" t="s">
        <v>990</v>
      </c>
      <c r="M192" s="126" t="s">
        <v>295</v>
      </c>
    </row>
    <row r="193" spans="1:13" x14ac:dyDescent="0.2">
      <c r="A193" s="133">
        <v>200421</v>
      </c>
      <c r="B193" s="124" t="s">
        <v>1472</v>
      </c>
      <c r="C193" s="125">
        <v>907454.25</v>
      </c>
      <c r="D193" t="s">
        <v>1473</v>
      </c>
      <c r="E193" t="s">
        <v>1474</v>
      </c>
      <c r="F193" t="s">
        <v>158</v>
      </c>
      <c r="G193" t="s">
        <v>149</v>
      </c>
      <c r="H193" t="s">
        <v>1475</v>
      </c>
      <c r="I193">
        <v>7</v>
      </c>
      <c r="J193" t="s">
        <v>298</v>
      </c>
      <c r="K193" t="s">
        <v>38</v>
      </c>
      <c r="L193" t="s">
        <v>41</v>
      </c>
      <c r="M193" t="s">
        <v>295</v>
      </c>
    </row>
    <row r="194" spans="1:13" x14ac:dyDescent="0.2">
      <c r="A194" s="133">
        <v>972</v>
      </c>
      <c r="B194" s="124" t="s">
        <v>516</v>
      </c>
      <c r="C194" s="125">
        <v>41922</v>
      </c>
      <c r="D194" t="s">
        <v>688</v>
      </c>
      <c r="E194" t="s">
        <v>689</v>
      </c>
      <c r="F194" t="s">
        <v>198</v>
      </c>
      <c r="G194" t="s">
        <v>156</v>
      </c>
      <c r="H194" t="s">
        <v>690</v>
      </c>
      <c r="I194">
        <v>7</v>
      </c>
      <c r="J194" t="s">
        <v>298</v>
      </c>
      <c r="K194" t="s">
        <v>38</v>
      </c>
      <c r="L194" t="s">
        <v>598</v>
      </c>
      <c r="M194" t="s">
        <v>295</v>
      </c>
    </row>
    <row r="195" spans="1:13" x14ac:dyDescent="0.2">
      <c r="A195" s="133">
        <v>44013</v>
      </c>
      <c r="B195" s="124" t="s">
        <v>616</v>
      </c>
      <c r="C195" s="125">
        <v>1250</v>
      </c>
      <c r="D195" t="s">
        <v>691</v>
      </c>
      <c r="E195" t="s">
        <v>692</v>
      </c>
      <c r="F195" t="s">
        <v>169</v>
      </c>
      <c r="G195" t="s">
        <v>170</v>
      </c>
      <c r="H195" t="s">
        <v>619</v>
      </c>
      <c r="I195">
        <v>7</v>
      </c>
      <c r="J195" t="s">
        <v>298</v>
      </c>
      <c r="K195" t="s">
        <v>38</v>
      </c>
      <c r="L195" t="s">
        <v>596</v>
      </c>
      <c r="M195" t="s">
        <v>295</v>
      </c>
    </row>
    <row r="196" spans="1:13" x14ac:dyDescent="0.2">
      <c r="A196" s="133">
        <v>181715</v>
      </c>
      <c r="B196" s="124" t="s">
        <v>1479</v>
      </c>
      <c r="C196" s="125">
        <v>25057</v>
      </c>
      <c r="D196" t="s">
        <v>1480</v>
      </c>
      <c r="F196" t="s">
        <v>599</v>
      </c>
      <c r="G196" t="s">
        <v>166</v>
      </c>
      <c r="H196" t="s">
        <v>1481</v>
      </c>
      <c r="I196">
        <v>7</v>
      </c>
      <c r="J196" t="s">
        <v>298</v>
      </c>
      <c r="K196" t="s">
        <v>38</v>
      </c>
      <c r="L196" t="s">
        <v>1482</v>
      </c>
      <c r="M196" t="s">
        <v>295</v>
      </c>
    </row>
    <row r="197" spans="1:13" x14ac:dyDescent="0.2">
      <c r="A197" s="133">
        <v>188009</v>
      </c>
      <c r="B197" s="124" t="s">
        <v>944</v>
      </c>
      <c r="C197" s="125">
        <v>158173.81000000003</v>
      </c>
      <c r="D197" t="s">
        <v>945</v>
      </c>
      <c r="F197" t="s">
        <v>946</v>
      </c>
      <c r="G197" t="s">
        <v>146</v>
      </c>
      <c r="H197" t="s">
        <v>947</v>
      </c>
      <c r="I197">
        <v>7</v>
      </c>
      <c r="J197" t="s">
        <v>298</v>
      </c>
      <c r="K197" t="s">
        <v>38</v>
      </c>
      <c r="L197" t="s">
        <v>45</v>
      </c>
      <c r="M197" t="s">
        <v>295</v>
      </c>
    </row>
    <row r="198" spans="1:13" x14ac:dyDescent="0.2">
      <c r="A198" s="133">
        <v>810</v>
      </c>
      <c r="B198" s="124" t="s">
        <v>983</v>
      </c>
      <c r="C198" s="125">
        <v>57053.700000000004</v>
      </c>
      <c r="F198" t="s">
        <v>3</v>
      </c>
      <c r="G198" t="s">
        <v>149</v>
      </c>
      <c r="H198" t="s">
        <v>256</v>
      </c>
      <c r="I198">
        <v>7</v>
      </c>
      <c r="J198" t="s">
        <v>298</v>
      </c>
      <c r="K198" t="s">
        <v>38</v>
      </c>
      <c r="L198" t="s">
        <v>54</v>
      </c>
      <c r="M198" t="s">
        <v>295</v>
      </c>
    </row>
    <row r="199" spans="1:13" x14ac:dyDescent="0.2">
      <c r="A199" s="133">
        <v>119811</v>
      </c>
      <c r="B199" s="124" t="s">
        <v>517</v>
      </c>
      <c r="C199" s="125">
        <v>39800</v>
      </c>
      <c r="D199" t="s">
        <v>926</v>
      </c>
      <c r="E199" t="s">
        <v>927</v>
      </c>
      <c r="F199" t="s">
        <v>309</v>
      </c>
      <c r="G199" t="s">
        <v>157</v>
      </c>
      <c r="H199" t="s">
        <v>928</v>
      </c>
      <c r="I199">
        <v>7</v>
      </c>
      <c r="J199" t="s">
        <v>298</v>
      </c>
      <c r="K199" t="s">
        <v>38</v>
      </c>
      <c r="L199" t="s">
        <v>596</v>
      </c>
      <c r="M199" t="s">
        <v>295</v>
      </c>
    </row>
    <row r="200" spans="1:13" x14ac:dyDescent="0.2">
      <c r="A200" s="133">
        <v>583</v>
      </c>
      <c r="B200" s="124" t="s">
        <v>693</v>
      </c>
      <c r="C200" s="125">
        <v>7456.49</v>
      </c>
      <c r="D200" t="s">
        <v>59</v>
      </c>
      <c r="F200" t="s">
        <v>158</v>
      </c>
      <c r="G200" t="s">
        <v>149</v>
      </c>
      <c r="H200" t="s">
        <v>279</v>
      </c>
      <c r="I200">
        <v>7</v>
      </c>
      <c r="J200" t="s">
        <v>298</v>
      </c>
      <c r="K200" t="s">
        <v>38</v>
      </c>
      <c r="L200" t="s">
        <v>44</v>
      </c>
      <c r="M200" t="s">
        <v>295</v>
      </c>
    </row>
    <row r="201" spans="1:13" x14ac:dyDescent="0.2">
      <c r="A201" s="133">
        <v>739</v>
      </c>
      <c r="B201" s="124" t="s">
        <v>518</v>
      </c>
      <c r="C201" s="125">
        <v>6800</v>
      </c>
      <c r="D201" t="s">
        <v>982</v>
      </c>
      <c r="F201" t="s">
        <v>169</v>
      </c>
      <c r="G201" t="s">
        <v>170</v>
      </c>
      <c r="H201" t="s">
        <v>280</v>
      </c>
      <c r="I201">
        <v>7</v>
      </c>
      <c r="J201" t="s">
        <v>298</v>
      </c>
      <c r="K201" t="s">
        <v>38</v>
      </c>
      <c r="L201" t="s">
        <v>60</v>
      </c>
      <c r="M201" t="s">
        <v>295</v>
      </c>
    </row>
    <row r="202" spans="1:13" x14ac:dyDescent="0.2">
      <c r="A202" s="133">
        <v>37355</v>
      </c>
      <c r="B202" s="124" t="s">
        <v>963</v>
      </c>
      <c r="C202" s="125">
        <v>3253</v>
      </c>
      <c r="D202" t="s">
        <v>964</v>
      </c>
      <c r="E202" t="s">
        <v>965</v>
      </c>
      <c r="F202" t="s">
        <v>42</v>
      </c>
      <c r="G202" t="s">
        <v>43</v>
      </c>
      <c r="H202" t="s">
        <v>966</v>
      </c>
      <c r="I202">
        <v>7</v>
      </c>
      <c r="J202" t="s">
        <v>298</v>
      </c>
      <c r="K202" t="s">
        <v>38</v>
      </c>
      <c r="L202" t="s">
        <v>959</v>
      </c>
      <c r="M202" t="s">
        <v>295</v>
      </c>
    </row>
    <row r="203" spans="1:13" x14ac:dyDescent="0.2">
      <c r="A203" s="133">
        <v>1031</v>
      </c>
      <c r="B203" s="124" t="s">
        <v>695</v>
      </c>
      <c r="C203" s="125">
        <v>2011</v>
      </c>
      <c r="D203" t="s">
        <v>696</v>
      </c>
      <c r="E203" t="s">
        <v>697</v>
      </c>
      <c r="F203" t="s">
        <v>42</v>
      </c>
      <c r="G203" t="s">
        <v>43</v>
      </c>
      <c r="H203" t="s">
        <v>698</v>
      </c>
      <c r="I203">
        <v>7</v>
      </c>
      <c r="J203" t="s">
        <v>298</v>
      </c>
      <c r="K203" t="s">
        <v>38</v>
      </c>
      <c r="L203" t="s">
        <v>44</v>
      </c>
      <c r="M203" t="s">
        <v>295</v>
      </c>
    </row>
    <row r="204" spans="1:13" x14ac:dyDescent="0.2">
      <c r="A204" s="133">
        <v>105377</v>
      </c>
      <c r="B204" s="124" t="s">
        <v>618</v>
      </c>
      <c r="C204" s="125">
        <v>1189</v>
      </c>
      <c r="D204" t="s">
        <v>980</v>
      </c>
      <c r="F204" t="s">
        <v>42</v>
      </c>
      <c r="G204" t="s">
        <v>43</v>
      </c>
      <c r="H204" t="s">
        <v>981</v>
      </c>
      <c r="I204">
        <v>7</v>
      </c>
      <c r="J204" t="s">
        <v>298</v>
      </c>
      <c r="K204" t="s">
        <v>38</v>
      </c>
      <c r="L204" t="s">
        <v>44</v>
      </c>
      <c r="M204" t="s">
        <v>295</v>
      </c>
    </row>
    <row r="205" spans="1:13" x14ac:dyDescent="0.2">
      <c r="A205" s="133">
        <v>169659</v>
      </c>
      <c r="B205" s="124" t="s">
        <v>2248</v>
      </c>
      <c r="C205" s="125">
        <v>1350</v>
      </c>
      <c r="D205" t="s">
        <v>2249</v>
      </c>
      <c r="F205" t="s">
        <v>2250</v>
      </c>
      <c r="G205" t="s">
        <v>146</v>
      </c>
      <c r="H205" t="s">
        <v>2251</v>
      </c>
      <c r="I205" s="126">
        <v>7</v>
      </c>
      <c r="J205" s="126" t="s">
        <v>298</v>
      </c>
      <c r="K205" s="126" t="s">
        <v>38</v>
      </c>
      <c r="L205" s="126" t="s">
        <v>990</v>
      </c>
      <c r="M205" s="126" t="s">
        <v>295</v>
      </c>
    </row>
    <row r="206" spans="1:13" x14ac:dyDescent="0.2">
      <c r="A206" s="133">
        <v>76103</v>
      </c>
      <c r="B206" s="124" t="s">
        <v>519</v>
      </c>
      <c r="C206" s="125">
        <v>1102.5</v>
      </c>
      <c r="D206" s="126" t="s">
        <v>520</v>
      </c>
      <c r="E206" s="126"/>
      <c r="F206" s="126" t="s">
        <v>57</v>
      </c>
      <c r="G206" s="126" t="s">
        <v>174</v>
      </c>
      <c r="H206" s="126" t="s">
        <v>281</v>
      </c>
      <c r="I206" s="126">
        <v>7</v>
      </c>
      <c r="J206" s="126" t="s">
        <v>298</v>
      </c>
      <c r="K206" s="126" t="s">
        <v>38</v>
      </c>
      <c r="L206" s="126" t="s">
        <v>51</v>
      </c>
      <c r="M206" s="126" t="s">
        <v>295</v>
      </c>
    </row>
    <row r="207" spans="1:13" x14ac:dyDescent="0.2">
      <c r="A207" s="133">
        <v>217284</v>
      </c>
      <c r="B207" s="124" t="s">
        <v>2253</v>
      </c>
      <c r="C207" s="125">
        <v>48000</v>
      </c>
      <c r="D207" s="126" t="s">
        <v>2254</v>
      </c>
      <c r="E207" s="126"/>
      <c r="F207" s="126" t="s">
        <v>2255</v>
      </c>
      <c r="G207" s="126" t="s">
        <v>146</v>
      </c>
      <c r="H207" s="126" t="s">
        <v>2256</v>
      </c>
      <c r="I207" s="126">
        <v>7</v>
      </c>
      <c r="J207" s="126" t="s">
        <v>298</v>
      </c>
      <c r="K207" s="126" t="s">
        <v>38</v>
      </c>
      <c r="L207" s="126" t="s">
        <v>990</v>
      </c>
      <c r="M207" s="126" t="s">
        <v>295</v>
      </c>
    </row>
    <row r="208" spans="1:13" x14ac:dyDescent="0.2">
      <c r="A208" s="133">
        <v>37066</v>
      </c>
      <c r="B208" s="124" t="s">
        <v>521</v>
      </c>
      <c r="C208" s="125">
        <v>171543.16999999998</v>
      </c>
      <c r="D208" s="126" t="s">
        <v>62</v>
      </c>
      <c r="E208" s="126"/>
      <c r="F208" s="126" t="s">
        <v>178</v>
      </c>
      <c r="G208" s="126" t="s">
        <v>149</v>
      </c>
      <c r="H208" s="126" t="s">
        <v>222</v>
      </c>
      <c r="I208" s="126">
        <v>7</v>
      </c>
      <c r="J208" s="126" t="s">
        <v>298</v>
      </c>
      <c r="K208" s="126" t="s">
        <v>38</v>
      </c>
      <c r="L208" s="126" t="s">
        <v>522</v>
      </c>
      <c r="M208" s="126" t="s">
        <v>295</v>
      </c>
    </row>
    <row r="209" spans="1:13" x14ac:dyDescent="0.2">
      <c r="A209" s="133">
        <v>448</v>
      </c>
      <c r="B209" s="124" t="s">
        <v>700</v>
      </c>
      <c r="C209" s="125">
        <v>20224.710000000003</v>
      </c>
      <c r="D209" s="126" t="s">
        <v>523</v>
      </c>
      <c r="E209" s="126"/>
      <c r="F209" s="126" t="s">
        <v>480</v>
      </c>
      <c r="G209" s="126" t="s">
        <v>149</v>
      </c>
      <c r="H209" s="126" t="s">
        <v>481</v>
      </c>
      <c r="I209" s="126">
        <v>7</v>
      </c>
      <c r="J209" s="126" t="s">
        <v>298</v>
      </c>
      <c r="K209" s="126" t="s">
        <v>38</v>
      </c>
      <c r="L209" s="126" t="s">
        <v>58</v>
      </c>
      <c r="M209" s="126" t="s">
        <v>295</v>
      </c>
    </row>
    <row r="210" spans="1:13" x14ac:dyDescent="0.2">
      <c r="A210" s="133">
        <v>71421</v>
      </c>
      <c r="B210" s="124" t="s">
        <v>360</v>
      </c>
      <c r="C210" s="125">
        <v>126435</v>
      </c>
      <c r="D210" s="126" t="s">
        <v>524</v>
      </c>
      <c r="E210" s="126" t="s">
        <v>525</v>
      </c>
      <c r="F210" s="126" t="s">
        <v>183</v>
      </c>
      <c r="G210" s="126" t="s">
        <v>149</v>
      </c>
      <c r="H210" s="126" t="s">
        <v>361</v>
      </c>
      <c r="I210" s="126">
        <v>7</v>
      </c>
      <c r="J210" s="126" t="s">
        <v>298</v>
      </c>
      <c r="K210" s="126" t="s">
        <v>38</v>
      </c>
      <c r="L210" s="126" t="s">
        <v>44</v>
      </c>
      <c r="M210" s="126" t="s">
        <v>295</v>
      </c>
    </row>
    <row r="211" spans="1:13" x14ac:dyDescent="0.2">
      <c r="A211" s="133">
        <v>46614</v>
      </c>
      <c r="B211" s="124" t="s">
        <v>526</v>
      </c>
      <c r="C211" s="125">
        <v>119273.45999999999</v>
      </c>
      <c r="D211" s="126" t="s">
        <v>37</v>
      </c>
      <c r="E211" s="126"/>
      <c r="F211" s="126" t="s">
        <v>161</v>
      </c>
      <c r="G211" s="126" t="s">
        <v>155</v>
      </c>
      <c r="H211" s="126" t="s">
        <v>215</v>
      </c>
      <c r="I211" s="126">
        <v>7</v>
      </c>
      <c r="J211" s="126" t="s">
        <v>298</v>
      </c>
      <c r="K211" s="126" t="s">
        <v>38</v>
      </c>
      <c r="L211" s="126" t="s">
        <v>39</v>
      </c>
      <c r="M211" s="126" t="s">
        <v>295</v>
      </c>
    </row>
    <row r="212" spans="1:13" x14ac:dyDescent="0.2">
      <c r="A212" s="133">
        <v>128661</v>
      </c>
      <c r="B212" s="124" t="s">
        <v>995</v>
      </c>
      <c r="C212" s="125">
        <v>81686.36</v>
      </c>
      <c r="D212" s="126" t="s">
        <v>701</v>
      </c>
      <c r="E212" s="126"/>
      <c r="F212" s="126" t="s">
        <v>702</v>
      </c>
      <c r="G212" s="126" t="s">
        <v>338</v>
      </c>
      <c r="H212" s="126" t="s">
        <v>703</v>
      </c>
      <c r="I212" s="126">
        <v>7</v>
      </c>
      <c r="J212" s="126" t="s">
        <v>298</v>
      </c>
      <c r="K212" s="126" t="s">
        <v>38</v>
      </c>
      <c r="L212" s="126" t="s">
        <v>67</v>
      </c>
      <c r="M212" s="126" t="s">
        <v>295</v>
      </c>
    </row>
    <row r="213" spans="1:13" x14ac:dyDescent="0.2">
      <c r="A213" s="133">
        <v>213848</v>
      </c>
      <c r="B213" s="124" t="s">
        <v>2266</v>
      </c>
      <c r="C213" s="125">
        <v>2504.3800000000006</v>
      </c>
      <c r="D213" s="126" t="s">
        <v>2267</v>
      </c>
      <c r="E213" s="126"/>
      <c r="F213" s="126" t="s">
        <v>183</v>
      </c>
      <c r="G213" s="126" t="s">
        <v>149</v>
      </c>
      <c r="H213" s="126" t="s">
        <v>2268</v>
      </c>
      <c r="I213" s="126">
        <v>7</v>
      </c>
      <c r="J213" s="126" t="s">
        <v>298</v>
      </c>
      <c r="K213" s="126" t="s">
        <v>38</v>
      </c>
      <c r="L213" s="126" t="s">
        <v>990</v>
      </c>
      <c r="M213" s="126" t="s">
        <v>295</v>
      </c>
    </row>
    <row r="214" spans="1:13" x14ac:dyDescent="0.2">
      <c r="A214" s="133">
        <v>97118</v>
      </c>
      <c r="B214" s="124" t="s">
        <v>925</v>
      </c>
      <c r="C214" s="125">
        <v>3814.3199999999997</v>
      </c>
      <c r="D214" s="126" t="s">
        <v>709</v>
      </c>
      <c r="E214" s="126" t="s">
        <v>657</v>
      </c>
      <c r="F214" s="126" t="s">
        <v>710</v>
      </c>
      <c r="G214" s="126" t="s">
        <v>174</v>
      </c>
      <c r="H214" s="126" t="s">
        <v>711</v>
      </c>
      <c r="I214" s="126">
        <v>7</v>
      </c>
      <c r="J214" s="126" t="s">
        <v>298</v>
      </c>
      <c r="K214" s="126" t="s">
        <v>38</v>
      </c>
      <c r="L214" s="126" t="s">
        <v>596</v>
      </c>
      <c r="M214" s="126" t="s">
        <v>295</v>
      </c>
    </row>
    <row r="215" spans="1:13" x14ac:dyDescent="0.2">
      <c r="A215" s="133">
        <v>37250</v>
      </c>
      <c r="B215" s="124" t="s">
        <v>2270</v>
      </c>
      <c r="C215" s="125">
        <v>1076.5500000000002</v>
      </c>
      <c r="D215" s="126" t="s">
        <v>2271</v>
      </c>
      <c r="E215" s="126"/>
      <c r="F215" s="126" t="s">
        <v>2272</v>
      </c>
      <c r="G215" s="126" t="s">
        <v>726</v>
      </c>
      <c r="H215" s="126" t="s">
        <v>2273</v>
      </c>
      <c r="I215" s="126">
        <v>7</v>
      </c>
      <c r="J215" s="126" t="s">
        <v>298</v>
      </c>
      <c r="K215" s="126" t="s">
        <v>38</v>
      </c>
      <c r="L215" s="126" t="s">
        <v>1979</v>
      </c>
      <c r="M215" s="126" t="s">
        <v>295</v>
      </c>
    </row>
    <row r="216" spans="1:13" x14ac:dyDescent="0.2">
      <c r="A216" s="133">
        <v>598</v>
      </c>
      <c r="B216" s="124" t="s">
        <v>528</v>
      </c>
      <c r="C216" s="125">
        <v>17859.150000000001</v>
      </c>
      <c r="D216" s="126" t="s">
        <v>64</v>
      </c>
      <c r="E216" s="126"/>
      <c r="F216" s="126" t="s">
        <v>201</v>
      </c>
      <c r="G216" s="126" t="s">
        <v>168</v>
      </c>
      <c r="H216" s="126" t="s">
        <v>276</v>
      </c>
      <c r="I216" s="126">
        <v>7</v>
      </c>
      <c r="J216" s="126" t="s">
        <v>298</v>
      </c>
      <c r="K216" s="126" t="s">
        <v>38</v>
      </c>
      <c r="L216" s="126" t="s">
        <v>596</v>
      </c>
      <c r="M216" s="126" t="s">
        <v>295</v>
      </c>
    </row>
    <row r="217" spans="1:13" x14ac:dyDescent="0.2">
      <c r="A217" s="133">
        <v>116848</v>
      </c>
      <c r="B217" s="124" t="s">
        <v>940</v>
      </c>
      <c r="C217" s="125">
        <v>1260754.8599999999</v>
      </c>
      <c r="D217" s="126" t="s">
        <v>529</v>
      </c>
      <c r="E217" s="126" t="s">
        <v>712</v>
      </c>
      <c r="F217" s="126" t="s">
        <v>313</v>
      </c>
      <c r="G217" s="126" t="s">
        <v>149</v>
      </c>
      <c r="H217" s="126" t="s">
        <v>314</v>
      </c>
      <c r="I217" s="126">
        <v>7</v>
      </c>
      <c r="J217" s="126" t="s">
        <v>298</v>
      </c>
      <c r="K217" s="126" t="s">
        <v>38</v>
      </c>
      <c r="L217" s="126" t="s">
        <v>51</v>
      </c>
      <c r="M217" s="126" t="s">
        <v>295</v>
      </c>
    </row>
    <row r="218" spans="1:13" x14ac:dyDescent="0.2">
      <c r="A218" s="133">
        <v>218501</v>
      </c>
      <c r="B218" s="124" t="s">
        <v>2284</v>
      </c>
      <c r="C218" s="125">
        <v>404805</v>
      </c>
      <c r="D218" s="126" t="s">
        <v>2285</v>
      </c>
      <c r="E218" s="126"/>
      <c r="F218" s="126" t="s">
        <v>57</v>
      </c>
      <c r="G218" s="126" t="s">
        <v>174</v>
      </c>
      <c r="H218" s="126" t="s">
        <v>2286</v>
      </c>
      <c r="I218" s="126">
        <v>7</v>
      </c>
      <c r="J218" s="126" t="s">
        <v>298</v>
      </c>
      <c r="K218" s="126" t="s">
        <v>38</v>
      </c>
      <c r="L218" s="126" t="s">
        <v>990</v>
      </c>
      <c r="M218" s="126" t="s">
        <v>295</v>
      </c>
    </row>
    <row r="219" spans="1:13" x14ac:dyDescent="0.2">
      <c r="A219" s="133">
        <v>212258</v>
      </c>
      <c r="B219" s="124" t="s">
        <v>2288</v>
      </c>
      <c r="C219" s="125">
        <v>3580</v>
      </c>
      <c r="D219" s="126" t="s">
        <v>2289</v>
      </c>
      <c r="E219" s="126"/>
      <c r="F219" s="126" t="s">
        <v>2</v>
      </c>
      <c r="G219" s="126" t="s">
        <v>184</v>
      </c>
      <c r="H219" s="126" t="s">
        <v>2290</v>
      </c>
      <c r="I219" s="126">
        <v>7</v>
      </c>
      <c r="J219" s="126" t="s">
        <v>298</v>
      </c>
      <c r="K219" s="126" t="s">
        <v>38</v>
      </c>
      <c r="L219" s="126" t="s">
        <v>990</v>
      </c>
      <c r="M219" s="126" t="s">
        <v>295</v>
      </c>
    </row>
    <row r="220" spans="1:13" x14ac:dyDescent="0.2">
      <c r="A220" s="133">
        <v>516</v>
      </c>
      <c r="B220" s="124" t="s">
        <v>713</v>
      </c>
      <c r="C220" s="125">
        <v>40941.520000000004</v>
      </c>
      <c r="D220" s="126" t="s">
        <v>65</v>
      </c>
      <c r="E220" s="126"/>
      <c r="F220" s="126" t="s">
        <v>66</v>
      </c>
      <c r="G220" s="126" t="s">
        <v>175</v>
      </c>
      <c r="H220" s="126" t="s">
        <v>283</v>
      </c>
      <c r="I220" s="126">
        <v>7</v>
      </c>
      <c r="J220" s="126" t="s">
        <v>298</v>
      </c>
      <c r="K220" s="126" t="s">
        <v>38</v>
      </c>
      <c r="L220" s="126" t="s">
        <v>51</v>
      </c>
      <c r="M220" s="126" t="s">
        <v>295</v>
      </c>
    </row>
    <row r="221" spans="1:13" x14ac:dyDescent="0.2">
      <c r="A221" s="133">
        <v>159631</v>
      </c>
      <c r="B221" s="124" t="s">
        <v>1523</v>
      </c>
      <c r="C221" s="125">
        <v>12075</v>
      </c>
      <c r="D221" s="126" t="s">
        <v>1524</v>
      </c>
      <c r="E221" s="126" t="s">
        <v>1525</v>
      </c>
      <c r="F221" s="126" t="s">
        <v>1526</v>
      </c>
      <c r="G221" s="126" t="s">
        <v>1421</v>
      </c>
      <c r="H221" s="126" t="s">
        <v>1527</v>
      </c>
      <c r="I221" s="126">
        <v>7</v>
      </c>
      <c r="J221" s="126" t="s">
        <v>298</v>
      </c>
      <c r="K221" s="126" t="s">
        <v>38</v>
      </c>
      <c r="L221" s="126" t="s">
        <v>1501</v>
      </c>
      <c r="M221" s="126" t="s">
        <v>295</v>
      </c>
    </row>
    <row r="222" spans="1:13" x14ac:dyDescent="0.2">
      <c r="A222" s="133">
        <v>86806</v>
      </c>
      <c r="B222" s="124" t="s">
        <v>930</v>
      </c>
      <c r="C222" s="125">
        <v>3951.3999999999996</v>
      </c>
      <c r="D222" s="126" t="s">
        <v>931</v>
      </c>
      <c r="E222" s="126"/>
      <c r="F222" s="126" t="s">
        <v>382</v>
      </c>
      <c r="G222" s="126" t="s">
        <v>149</v>
      </c>
      <c r="H222" s="126" t="s">
        <v>383</v>
      </c>
      <c r="I222" s="126">
        <v>7</v>
      </c>
      <c r="J222" s="126" t="s">
        <v>298</v>
      </c>
      <c r="K222" s="126" t="s">
        <v>38</v>
      </c>
      <c r="L222" s="126" t="s">
        <v>284</v>
      </c>
      <c r="M222" s="126" t="s">
        <v>295</v>
      </c>
    </row>
    <row r="223" spans="1:13" x14ac:dyDescent="0.2">
      <c r="A223" s="133">
        <v>86472</v>
      </c>
      <c r="B223" s="124" t="s">
        <v>530</v>
      </c>
      <c r="C223" s="125">
        <v>9333.7900000000009</v>
      </c>
      <c r="D223" s="126" t="s">
        <v>225</v>
      </c>
      <c r="E223" s="126"/>
      <c r="F223" s="126" t="s">
        <v>226</v>
      </c>
      <c r="G223" s="126" t="s">
        <v>174</v>
      </c>
      <c r="H223" s="126" t="s">
        <v>227</v>
      </c>
      <c r="I223" s="126">
        <v>7</v>
      </c>
      <c r="J223" s="126" t="s">
        <v>298</v>
      </c>
      <c r="K223" s="126" t="s">
        <v>38</v>
      </c>
      <c r="L223" s="126" t="s">
        <v>315</v>
      </c>
      <c r="M223" s="126" t="s">
        <v>295</v>
      </c>
    </row>
    <row r="224" spans="1:13" x14ac:dyDescent="0.2">
      <c r="A224" s="133">
        <v>188877</v>
      </c>
      <c r="B224" s="124" t="s">
        <v>948</v>
      </c>
      <c r="C224" s="125">
        <v>5175.7</v>
      </c>
      <c r="D224" s="126" t="s">
        <v>949</v>
      </c>
      <c r="E224" s="126"/>
      <c r="F224" s="126" t="s">
        <v>950</v>
      </c>
      <c r="G224" s="126" t="s">
        <v>149</v>
      </c>
      <c r="H224" s="126" t="s">
        <v>951</v>
      </c>
      <c r="I224" s="126">
        <v>7</v>
      </c>
      <c r="J224" s="126" t="s">
        <v>298</v>
      </c>
      <c r="K224" s="126" t="s">
        <v>38</v>
      </c>
      <c r="L224" s="126" t="s">
        <v>45</v>
      </c>
      <c r="M224" s="126" t="s">
        <v>295</v>
      </c>
    </row>
    <row r="225" spans="1:13" x14ac:dyDescent="0.2">
      <c r="A225" s="133">
        <v>123102</v>
      </c>
      <c r="B225" s="124" t="s">
        <v>2300</v>
      </c>
      <c r="C225" s="125">
        <v>66989</v>
      </c>
      <c r="D225" s="126" t="s">
        <v>2301</v>
      </c>
      <c r="E225" s="126"/>
      <c r="F225" s="126" t="s">
        <v>1747</v>
      </c>
      <c r="G225" s="126" t="s">
        <v>172</v>
      </c>
      <c r="H225" s="126" t="s">
        <v>1748</v>
      </c>
      <c r="I225" s="126">
        <v>7</v>
      </c>
      <c r="J225" s="126" t="s">
        <v>298</v>
      </c>
      <c r="K225" s="126" t="s">
        <v>38</v>
      </c>
      <c r="L225" s="126" t="s">
        <v>2302</v>
      </c>
      <c r="M225" s="126" t="s">
        <v>295</v>
      </c>
    </row>
    <row r="226" spans="1:13" x14ac:dyDescent="0.2">
      <c r="A226" s="133">
        <v>37564</v>
      </c>
      <c r="B226" s="124" t="s">
        <v>924</v>
      </c>
      <c r="C226" s="125">
        <v>9700</v>
      </c>
      <c r="D226" s="126" t="s">
        <v>721</v>
      </c>
      <c r="E226" s="126"/>
      <c r="F226" s="126" t="s">
        <v>2</v>
      </c>
      <c r="G226" s="126" t="s">
        <v>184</v>
      </c>
      <c r="H226" s="126" t="s">
        <v>722</v>
      </c>
      <c r="I226" s="126">
        <v>7</v>
      </c>
      <c r="J226" s="126" t="s">
        <v>298</v>
      </c>
      <c r="K226" s="126" t="s">
        <v>38</v>
      </c>
      <c r="L226" s="126" t="s">
        <v>596</v>
      </c>
      <c r="M226" s="126" t="s">
        <v>295</v>
      </c>
    </row>
    <row r="227" spans="1:13" x14ac:dyDescent="0.2">
      <c r="A227" s="133">
        <v>218421</v>
      </c>
      <c r="B227" s="124" t="s">
        <v>2309</v>
      </c>
      <c r="C227" s="125">
        <v>12117.400000000001</v>
      </c>
      <c r="D227" s="126" t="s">
        <v>2310</v>
      </c>
      <c r="E227" s="126"/>
      <c r="F227" s="126" t="s">
        <v>2311</v>
      </c>
      <c r="G227" s="126" t="s">
        <v>165</v>
      </c>
      <c r="H227" s="126" t="s">
        <v>2312</v>
      </c>
      <c r="I227" s="126">
        <v>7</v>
      </c>
      <c r="J227" s="126" t="s">
        <v>298</v>
      </c>
      <c r="K227" s="126" t="s">
        <v>38</v>
      </c>
      <c r="L227" s="126" t="s">
        <v>990</v>
      </c>
      <c r="M227" s="126" t="s">
        <v>295</v>
      </c>
    </row>
    <row r="228" spans="1:13" x14ac:dyDescent="0.2">
      <c r="A228" s="133">
        <v>46007</v>
      </c>
      <c r="B228" s="124" t="s">
        <v>532</v>
      </c>
      <c r="C228" s="125">
        <v>7000</v>
      </c>
      <c r="D228" s="126" t="s">
        <v>991</v>
      </c>
      <c r="E228" s="126" t="s">
        <v>992</v>
      </c>
      <c r="F228" s="126" t="s">
        <v>993</v>
      </c>
      <c r="G228" s="126" t="s">
        <v>148</v>
      </c>
      <c r="H228" s="126" t="s">
        <v>994</v>
      </c>
      <c r="I228" s="126">
        <v>7</v>
      </c>
      <c r="J228" s="126" t="s">
        <v>298</v>
      </c>
      <c r="K228" s="126" t="s">
        <v>38</v>
      </c>
      <c r="L228" s="126" t="s">
        <v>67</v>
      </c>
      <c r="M228" s="126" t="s">
        <v>295</v>
      </c>
    </row>
    <row r="229" spans="1:13" x14ac:dyDescent="0.2">
      <c r="A229" s="133">
        <v>222447</v>
      </c>
      <c r="B229" s="124" t="s">
        <v>2314</v>
      </c>
      <c r="C229" s="125">
        <v>2000</v>
      </c>
      <c r="D229" s="126" t="s">
        <v>2315</v>
      </c>
      <c r="E229" s="126"/>
      <c r="F229" s="126" t="s">
        <v>4</v>
      </c>
      <c r="G229" s="126" t="s">
        <v>165</v>
      </c>
      <c r="H229" s="126" t="s">
        <v>2316</v>
      </c>
      <c r="I229" s="126">
        <v>7</v>
      </c>
      <c r="J229" s="126" t="s">
        <v>298</v>
      </c>
      <c r="K229" s="126" t="s">
        <v>38</v>
      </c>
      <c r="L229" s="126" t="s">
        <v>990</v>
      </c>
      <c r="M229" s="126" t="s">
        <v>295</v>
      </c>
    </row>
    <row r="230" spans="1:13" x14ac:dyDescent="0.2">
      <c r="A230" s="133">
        <v>144908</v>
      </c>
      <c r="B230" s="124" t="s">
        <v>985</v>
      </c>
      <c r="C230" s="125">
        <v>1750.32</v>
      </c>
      <c r="D230" s="126" t="s">
        <v>986</v>
      </c>
      <c r="E230" s="126" t="s">
        <v>987</v>
      </c>
      <c r="F230" s="126" t="s">
        <v>988</v>
      </c>
      <c r="G230" s="126" t="s">
        <v>165</v>
      </c>
      <c r="H230" s="126" t="s">
        <v>989</v>
      </c>
      <c r="I230" s="126">
        <v>7</v>
      </c>
      <c r="J230" s="126" t="s">
        <v>298</v>
      </c>
      <c r="K230" s="126" t="s">
        <v>38</v>
      </c>
      <c r="L230" s="126" t="s">
        <v>990</v>
      </c>
      <c r="M230" s="126" t="s">
        <v>295</v>
      </c>
    </row>
    <row r="231" spans="1:13" x14ac:dyDescent="0.2">
      <c r="A231" s="133">
        <v>106314</v>
      </c>
      <c r="B231" s="124" t="s">
        <v>533</v>
      </c>
      <c r="C231" s="125">
        <v>6085143.3200000012</v>
      </c>
      <c r="D231" s="126" t="s">
        <v>586</v>
      </c>
      <c r="E231" s="126" t="s">
        <v>635</v>
      </c>
      <c r="F231" s="126" t="s">
        <v>587</v>
      </c>
      <c r="G231" s="126" t="s">
        <v>157</v>
      </c>
      <c r="H231" s="126" t="s">
        <v>588</v>
      </c>
      <c r="I231" s="126">
        <v>7</v>
      </c>
      <c r="J231" s="126" t="s">
        <v>298</v>
      </c>
      <c r="K231" s="126" t="s">
        <v>38</v>
      </c>
      <c r="L231" s="126" t="s">
        <v>311</v>
      </c>
      <c r="M231" s="126" t="s">
        <v>295</v>
      </c>
    </row>
    <row r="232" spans="1:13" x14ac:dyDescent="0.2">
      <c r="A232" s="133">
        <v>221298</v>
      </c>
      <c r="B232" s="124" t="s">
        <v>2328</v>
      </c>
      <c r="C232" s="125">
        <v>3000</v>
      </c>
      <c r="D232" s="126" t="s">
        <v>2329</v>
      </c>
      <c r="E232" s="126"/>
      <c r="F232" s="126" t="s">
        <v>164</v>
      </c>
      <c r="G232" s="126" t="s">
        <v>153</v>
      </c>
      <c r="H232" s="126" t="s">
        <v>2330</v>
      </c>
      <c r="I232" s="126">
        <v>7</v>
      </c>
      <c r="J232" s="126" t="s">
        <v>298</v>
      </c>
      <c r="K232" s="126" t="s">
        <v>38</v>
      </c>
      <c r="L232" s="126" t="s">
        <v>990</v>
      </c>
      <c r="M232" s="126" t="s">
        <v>295</v>
      </c>
    </row>
    <row r="233" spans="1:13" x14ac:dyDescent="0.2">
      <c r="A233" s="133">
        <v>171898</v>
      </c>
      <c r="B233" s="124" t="s">
        <v>723</v>
      </c>
      <c r="C233" s="125">
        <v>6610.2200000000012</v>
      </c>
      <c r="D233" s="126" t="s">
        <v>724</v>
      </c>
      <c r="E233" s="126" t="s">
        <v>635</v>
      </c>
      <c r="F233" s="126" t="s">
        <v>725</v>
      </c>
      <c r="G233" s="126" t="s">
        <v>726</v>
      </c>
      <c r="H233" s="126" t="s">
        <v>727</v>
      </c>
      <c r="I233" s="126">
        <v>7</v>
      </c>
      <c r="J233" s="126" t="s">
        <v>298</v>
      </c>
      <c r="K233" s="126" t="s">
        <v>38</v>
      </c>
      <c r="L233" s="126" t="s">
        <v>932</v>
      </c>
      <c r="M233" s="126" t="s">
        <v>295</v>
      </c>
    </row>
    <row r="234" spans="1:13" x14ac:dyDescent="0.2">
      <c r="A234" s="133">
        <v>206333</v>
      </c>
      <c r="B234" s="124" t="s">
        <v>1563</v>
      </c>
      <c r="C234" s="125">
        <v>3384.9</v>
      </c>
      <c r="D234" s="126" t="s">
        <v>1564</v>
      </c>
      <c r="E234" s="126"/>
      <c r="F234" s="126" t="s">
        <v>1565</v>
      </c>
      <c r="G234" s="126" t="s">
        <v>157</v>
      </c>
      <c r="H234" s="126" t="s">
        <v>1566</v>
      </c>
      <c r="I234" s="126">
        <v>7</v>
      </c>
      <c r="J234" s="126" t="s">
        <v>298</v>
      </c>
      <c r="K234" s="126" t="s">
        <v>38</v>
      </c>
      <c r="L234" s="126" t="s">
        <v>44</v>
      </c>
      <c r="M234" s="126" t="s">
        <v>295</v>
      </c>
    </row>
    <row r="235" spans="1:13" x14ac:dyDescent="0.2">
      <c r="A235" s="133">
        <v>213457</v>
      </c>
      <c r="B235" s="124" t="s">
        <v>2339</v>
      </c>
      <c r="C235" s="125">
        <v>500</v>
      </c>
      <c r="D235" s="126" t="s">
        <v>2340</v>
      </c>
      <c r="E235" s="126"/>
      <c r="F235" s="126" t="s">
        <v>2341</v>
      </c>
      <c r="G235" s="126" t="s">
        <v>168</v>
      </c>
      <c r="H235" s="126" t="s">
        <v>2342</v>
      </c>
      <c r="I235" s="126">
        <v>7</v>
      </c>
      <c r="J235" s="126" t="s">
        <v>298</v>
      </c>
      <c r="K235" s="126" t="s">
        <v>38</v>
      </c>
      <c r="L235" s="126" t="s">
        <v>990</v>
      </c>
      <c r="M235" s="126" t="s">
        <v>295</v>
      </c>
    </row>
    <row r="236" spans="1:13" x14ac:dyDescent="0.2">
      <c r="A236" s="133">
        <v>182020</v>
      </c>
      <c r="B236" s="124" t="s">
        <v>1005</v>
      </c>
      <c r="C236" s="125">
        <v>2940</v>
      </c>
      <c r="D236" s="126" t="s">
        <v>1006</v>
      </c>
      <c r="E236" s="126"/>
      <c r="F236" s="126" t="s">
        <v>169</v>
      </c>
      <c r="G236" s="126" t="s">
        <v>170</v>
      </c>
      <c r="H236" s="126" t="s">
        <v>345</v>
      </c>
      <c r="I236" s="126">
        <v>7</v>
      </c>
      <c r="J236" s="126" t="s">
        <v>298</v>
      </c>
      <c r="K236" s="126" t="s">
        <v>38</v>
      </c>
      <c r="L236" s="126" t="s">
        <v>1007</v>
      </c>
      <c r="M236" s="126" t="s">
        <v>295</v>
      </c>
    </row>
    <row r="237" spans="1:13" x14ac:dyDescent="0.2">
      <c r="A237" s="133">
        <v>205424</v>
      </c>
      <c r="B237" s="124" t="s">
        <v>1578</v>
      </c>
      <c r="C237" s="125">
        <v>184008.34999999998</v>
      </c>
      <c r="D237" s="126" t="s">
        <v>1579</v>
      </c>
      <c r="E237" s="126"/>
      <c r="F237" s="126" t="s">
        <v>171</v>
      </c>
      <c r="G237" s="126" t="s">
        <v>166</v>
      </c>
      <c r="H237" s="126" t="s">
        <v>1580</v>
      </c>
      <c r="I237" s="126">
        <v>7</v>
      </c>
      <c r="J237" s="126" t="s">
        <v>298</v>
      </c>
      <c r="K237" s="126" t="s">
        <v>38</v>
      </c>
      <c r="L237" s="126" t="s">
        <v>41</v>
      </c>
      <c r="M237" s="126" t="s">
        <v>295</v>
      </c>
    </row>
    <row r="238" spans="1:13" x14ac:dyDescent="0.2">
      <c r="A238" s="133">
        <v>148479</v>
      </c>
      <c r="B238" s="124" t="s">
        <v>729</v>
      </c>
      <c r="C238" s="125">
        <v>30077.629999999994</v>
      </c>
      <c r="D238" s="126" t="s">
        <v>627</v>
      </c>
      <c r="E238" s="126"/>
      <c r="F238" s="126" t="s">
        <v>160</v>
      </c>
      <c r="G238" s="126" t="s">
        <v>146</v>
      </c>
      <c r="H238" s="126" t="s">
        <v>628</v>
      </c>
      <c r="I238" s="126">
        <v>7</v>
      </c>
      <c r="J238" s="126" t="s">
        <v>298</v>
      </c>
      <c r="K238" s="126" t="s">
        <v>38</v>
      </c>
      <c r="L238" s="126" t="s">
        <v>41</v>
      </c>
      <c r="M238" s="126" t="s">
        <v>295</v>
      </c>
    </row>
    <row r="239" spans="1:13" x14ac:dyDescent="0.2">
      <c r="A239" s="133">
        <v>221789</v>
      </c>
      <c r="B239" s="124" t="s">
        <v>2344</v>
      </c>
      <c r="C239" s="125">
        <v>7025.25</v>
      </c>
      <c r="D239" s="126" t="s">
        <v>2345</v>
      </c>
      <c r="E239" s="126"/>
      <c r="F239" s="126" t="s">
        <v>1463</v>
      </c>
      <c r="G239" s="126" t="s">
        <v>338</v>
      </c>
      <c r="H239" s="126" t="s">
        <v>2346</v>
      </c>
      <c r="I239" s="126">
        <v>7</v>
      </c>
      <c r="J239" s="126" t="s">
        <v>298</v>
      </c>
      <c r="K239" s="126" t="s">
        <v>38</v>
      </c>
      <c r="L239" s="126" t="s">
        <v>990</v>
      </c>
      <c r="M239" s="126" t="s">
        <v>295</v>
      </c>
    </row>
    <row r="240" spans="1:13" x14ac:dyDescent="0.2">
      <c r="A240" s="133">
        <v>102</v>
      </c>
      <c r="B240" s="124" t="s">
        <v>534</v>
      </c>
      <c r="C240" s="125">
        <v>1232643.1200000001</v>
      </c>
      <c r="D240" t="s">
        <v>72</v>
      </c>
      <c r="E240" t="s">
        <v>288</v>
      </c>
      <c r="F240" t="s">
        <v>73</v>
      </c>
      <c r="G240" t="s">
        <v>159</v>
      </c>
      <c r="H240" t="s">
        <v>289</v>
      </c>
      <c r="I240">
        <v>8</v>
      </c>
      <c r="J240" t="s">
        <v>298</v>
      </c>
      <c r="K240" t="s">
        <v>70</v>
      </c>
      <c r="L240" t="s">
        <v>1591</v>
      </c>
      <c r="M240" t="s">
        <v>296</v>
      </c>
    </row>
    <row r="241" spans="1:13" x14ac:dyDescent="0.2">
      <c r="A241" s="133">
        <v>538</v>
      </c>
      <c r="B241" s="124" t="s">
        <v>767</v>
      </c>
      <c r="C241" s="125">
        <v>4604.2199999999993</v>
      </c>
      <c r="D241" t="s">
        <v>768</v>
      </c>
      <c r="F241" t="s">
        <v>186</v>
      </c>
      <c r="G241" t="s">
        <v>149</v>
      </c>
      <c r="H241" t="s">
        <v>241</v>
      </c>
      <c r="I241">
        <v>8</v>
      </c>
      <c r="J241" t="s">
        <v>298</v>
      </c>
      <c r="K241" t="s">
        <v>70</v>
      </c>
      <c r="L241" t="s">
        <v>1025</v>
      </c>
      <c r="M241" t="s">
        <v>296</v>
      </c>
    </row>
    <row r="242" spans="1:13" x14ac:dyDescent="0.2">
      <c r="A242" s="133">
        <v>126572</v>
      </c>
      <c r="B242" s="124" t="s">
        <v>541</v>
      </c>
      <c r="C242" s="125">
        <v>6839.3600000000015</v>
      </c>
      <c r="D242" t="s">
        <v>542</v>
      </c>
      <c r="E242" t="s">
        <v>731</v>
      </c>
      <c r="F242" t="s">
        <v>543</v>
      </c>
      <c r="G242" t="s">
        <v>149</v>
      </c>
      <c r="H242" t="s">
        <v>544</v>
      </c>
      <c r="I242">
        <v>8</v>
      </c>
      <c r="J242" t="s">
        <v>298</v>
      </c>
      <c r="K242" t="s">
        <v>70</v>
      </c>
      <c r="L242" t="s">
        <v>539</v>
      </c>
      <c r="M242" t="s">
        <v>296</v>
      </c>
    </row>
    <row r="243" spans="1:13" x14ac:dyDescent="0.2">
      <c r="A243" s="133">
        <v>199</v>
      </c>
      <c r="B243" s="124" t="s">
        <v>1604</v>
      </c>
      <c r="C243" s="125">
        <v>23260</v>
      </c>
      <c r="D243" t="s">
        <v>1605</v>
      </c>
      <c r="E243" t="s">
        <v>1606</v>
      </c>
      <c r="F243" t="s">
        <v>158</v>
      </c>
      <c r="G243" t="s">
        <v>149</v>
      </c>
      <c r="H243" t="s">
        <v>1460</v>
      </c>
      <c r="I243">
        <v>8</v>
      </c>
      <c r="J243" t="s">
        <v>298</v>
      </c>
      <c r="K243" t="s">
        <v>70</v>
      </c>
      <c r="L243" t="s">
        <v>318</v>
      </c>
      <c r="M243" t="s">
        <v>296</v>
      </c>
    </row>
    <row r="244" spans="1:13" x14ac:dyDescent="0.2">
      <c r="A244" s="133">
        <v>133816</v>
      </c>
      <c r="B244" s="124" t="s">
        <v>452</v>
      </c>
      <c r="C244" s="125">
        <v>28070.18</v>
      </c>
      <c r="D244" s="126" t="s">
        <v>732</v>
      </c>
      <c r="E244" s="126"/>
      <c r="F244" s="126" t="s">
        <v>733</v>
      </c>
      <c r="G244" s="126" t="s">
        <v>350</v>
      </c>
      <c r="H244" s="126" t="s">
        <v>734</v>
      </c>
      <c r="I244" s="126">
        <v>8</v>
      </c>
      <c r="J244" s="126" t="s">
        <v>298</v>
      </c>
      <c r="K244" s="126" t="s">
        <v>70</v>
      </c>
      <c r="L244" s="126" t="s">
        <v>71</v>
      </c>
      <c r="M244" s="126" t="s">
        <v>296</v>
      </c>
    </row>
    <row r="245" spans="1:13" x14ac:dyDescent="0.2">
      <c r="A245" s="133">
        <v>169080</v>
      </c>
      <c r="B245" s="124" t="s">
        <v>735</v>
      </c>
      <c r="C245" s="125">
        <v>3541.6900000000005</v>
      </c>
      <c r="D245" s="126" t="s">
        <v>736</v>
      </c>
      <c r="E245" s="126"/>
      <c r="F245" s="126" t="s">
        <v>737</v>
      </c>
      <c r="G245" s="126" t="s">
        <v>149</v>
      </c>
      <c r="H245" s="126" t="s">
        <v>738</v>
      </c>
      <c r="I245" s="126">
        <v>8</v>
      </c>
      <c r="J245" s="126" t="s">
        <v>298</v>
      </c>
      <c r="K245" s="126" t="s">
        <v>70</v>
      </c>
      <c r="L245" s="126" t="s">
        <v>1026</v>
      </c>
      <c r="M245" s="126" t="s">
        <v>296</v>
      </c>
    </row>
    <row r="246" spans="1:13" x14ac:dyDescent="0.2">
      <c r="A246" s="133">
        <v>541</v>
      </c>
      <c r="B246" s="124" t="s">
        <v>2380</v>
      </c>
      <c r="C246" s="125">
        <v>1512</v>
      </c>
      <c r="D246" s="126" t="s">
        <v>2381</v>
      </c>
      <c r="E246" s="126" t="s">
        <v>2382</v>
      </c>
      <c r="F246" s="126" t="s">
        <v>2383</v>
      </c>
      <c r="G246" s="126" t="s">
        <v>170</v>
      </c>
      <c r="H246" s="126" t="s">
        <v>2384</v>
      </c>
      <c r="I246" s="126">
        <v>8</v>
      </c>
      <c r="J246" s="126" t="s">
        <v>298</v>
      </c>
      <c r="K246" s="126" t="s">
        <v>70</v>
      </c>
      <c r="L246" s="126" t="s">
        <v>2385</v>
      </c>
      <c r="M246" s="126" t="s">
        <v>296</v>
      </c>
    </row>
    <row r="247" spans="1:13" x14ac:dyDescent="0.2">
      <c r="A247" s="133">
        <v>273</v>
      </c>
      <c r="B247" s="124" t="s">
        <v>545</v>
      </c>
      <c r="C247" s="125">
        <v>4817.5599999999995</v>
      </c>
      <c r="D247" s="126" t="s">
        <v>78</v>
      </c>
      <c r="E247" s="126"/>
      <c r="F247" s="126" t="s">
        <v>79</v>
      </c>
      <c r="G247" s="126" t="s">
        <v>149</v>
      </c>
      <c r="H247" s="126" t="s">
        <v>292</v>
      </c>
      <c r="I247" s="126">
        <v>8</v>
      </c>
      <c r="J247" s="126" t="s">
        <v>298</v>
      </c>
      <c r="K247" s="126" t="s">
        <v>70</v>
      </c>
      <c r="L247" s="126" t="s">
        <v>656</v>
      </c>
      <c r="M247" s="126" t="s">
        <v>296</v>
      </c>
    </row>
    <row r="248" spans="1:13" x14ac:dyDescent="0.2">
      <c r="A248" s="133">
        <v>187052</v>
      </c>
      <c r="B248" s="124" t="s">
        <v>1013</v>
      </c>
      <c r="C248" s="125">
        <v>9500</v>
      </c>
      <c r="D248" s="126" t="s">
        <v>1014</v>
      </c>
      <c r="E248" s="126" t="s">
        <v>636</v>
      </c>
      <c r="F248" s="126" t="s">
        <v>1015</v>
      </c>
      <c r="G248" s="126" t="s">
        <v>159</v>
      </c>
      <c r="H248" s="126" t="s">
        <v>1016</v>
      </c>
      <c r="I248" s="126">
        <v>8</v>
      </c>
      <c r="J248" s="126" t="s">
        <v>298</v>
      </c>
      <c r="K248" s="126" t="s">
        <v>70</v>
      </c>
      <c r="L248" s="126" t="s">
        <v>318</v>
      </c>
      <c r="M248" s="126" t="s">
        <v>296</v>
      </c>
    </row>
    <row r="249" spans="1:13" x14ac:dyDescent="0.2">
      <c r="A249" s="133">
        <v>213162</v>
      </c>
      <c r="B249" s="124" t="s">
        <v>2390</v>
      </c>
      <c r="C249" s="125">
        <v>185</v>
      </c>
      <c r="D249" s="126" t="s">
        <v>2391</v>
      </c>
      <c r="E249" s="126"/>
      <c r="F249" s="126" t="s">
        <v>2392</v>
      </c>
      <c r="G249" s="126" t="s">
        <v>146</v>
      </c>
      <c r="H249" s="126" t="s">
        <v>2393</v>
      </c>
      <c r="I249" s="126">
        <v>8</v>
      </c>
      <c r="J249" s="126" t="s">
        <v>298</v>
      </c>
      <c r="K249" s="126" t="s">
        <v>70</v>
      </c>
      <c r="L249" s="126" t="s">
        <v>2394</v>
      </c>
      <c r="M249" s="126" t="s">
        <v>296</v>
      </c>
    </row>
    <row r="250" spans="1:13" x14ac:dyDescent="0.2">
      <c r="A250" s="133">
        <v>75326</v>
      </c>
      <c r="B250" s="124" t="s">
        <v>1634</v>
      </c>
      <c r="C250" s="125">
        <v>1650</v>
      </c>
      <c r="D250" s="126" t="s">
        <v>1628</v>
      </c>
      <c r="E250" s="126"/>
      <c r="F250" s="126" t="s">
        <v>382</v>
      </c>
      <c r="G250" s="126" t="s">
        <v>149</v>
      </c>
      <c r="H250" s="126" t="s">
        <v>383</v>
      </c>
      <c r="I250" s="126">
        <v>8</v>
      </c>
      <c r="J250" s="126" t="s">
        <v>298</v>
      </c>
      <c r="K250" s="126" t="s">
        <v>70</v>
      </c>
      <c r="L250" s="126" t="s">
        <v>1635</v>
      </c>
      <c r="M250" s="126" t="s">
        <v>296</v>
      </c>
    </row>
    <row r="251" spans="1:13" x14ac:dyDescent="0.2">
      <c r="A251" s="133">
        <v>213178</v>
      </c>
      <c r="B251" s="124" t="s">
        <v>2396</v>
      </c>
      <c r="C251" s="125">
        <v>50877.94</v>
      </c>
      <c r="D251" s="126" t="s">
        <v>2397</v>
      </c>
      <c r="E251" s="126"/>
      <c r="F251" s="126" t="s">
        <v>2398</v>
      </c>
      <c r="G251" s="126" t="s">
        <v>148</v>
      </c>
      <c r="H251" s="126" t="s">
        <v>2399</v>
      </c>
      <c r="I251" s="126">
        <v>8</v>
      </c>
      <c r="J251" s="126" t="s">
        <v>298</v>
      </c>
      <c r="K251" s="126" t="s">
        <v>70</v>
      </c>
      <c r="L251" s="126" t="s">
        <v>2400</v>
      </c>
      <c r="M251" s="126" t="s">
        <v>296</v>
      </c>
    </row>
    <row r="252" spans="1:13" x14ac:dyDescent="0.2">
      <c r="A252" s="133">
        <v>166310</v>
      </c>
      <c r="B252" s="124" t="s">
        <v>1017</v>
      </c>
      <c r="C252" s="125">
        <v>8075</v>
      </c>
      <c r="D252" s="126" t="s">
        <v>739</v>
      </c>
      <c r="E252" s="126"/>
      <c r="F252" s="126" t="s">
        <v>158</v>
      </c>
      <c r="G252" s="126" t="s">
        <v>149</v>
      </c>
      <c r="H252" s="126" t="s">
        <v>300</v>
      </c>
      <c r="I252" s="126">
        <v>8</v>
      </c>
      <c r="J252" s="126" t="s">
        <v>298</v>
      </c>
      <c r="K252" s="126" t="s">
        <v>70</v>
      </c>
      <c r="L252" s="126" t="s">
        <v>318</v>
      </c>
      <c r="M252" s="126" t="s">
        <v>296</v>
      </c>
    </row>
    <row r="253" spans="1:13" x14ac:dyDescent="0.2">
      <c r="A253" s="133">
        <v>315</v>
      </c>
      <c r="B253" s="124" t="s">
        <v>629</v>
      </c>
      <c r="C253" s="125">
        <v>110.07999999999998</v>
      </c>
      <c r="D253" s="126" t="s">
        <v>630</v>
      </c>
      <c r="E253" s="126"/>
      <c r="F253" s="126" t="s">
        <v>158</v>
      </c>
      <c r="G253" s="126" t="s">
        <v>149</v>
      </c>
      <c r="H253" s="126" t="s">
        <v>631</v>
      </c>
      <c r="I253" s="126">
        <v>8</v>
      </c>
      <c r="J253" s="126" t="s">
        <v>298</v>
      </c>
      <c r="K253" s="126" t="s">
        <v>70</v>
      </c>
      <c r="L253" s="126" t="s">
        <v>1023</v>
      </c>
      <c r="M253" s="126" t="s">
        <v>296</v>
      </c>
    </row>
  </sheetData>
  <autoFilter ref="A1:M253" xr:uid="{00000000-0009-0000-0000-000023000000}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K226"/>
  <sheetViews>
    <sheetView topLeftCell="A199" workbookViewId="0">
      <selection activeCell="B223" sqref="B223"/>
    </sheetView>
  </sheetViews>
  <sheetFormatPr defaultRowHeight="12.75" x14ac:dyDescent="0.2"/>
  <cols>
    <col min="1" max="1" width="45.7109375" bestFit="1" customWidth="1"/>
    <col min="2" max="2" width="15.140625" customWidth="1"/>
    <col min="3" max="3" width="28.85546875" bestFit="1" customWidth="1"/>
    <col min="4" max="4" width="18.42578125" customWidth="1"/>
    <col min="5" max="5" width="16.140625" bestFit="1" customWidth="1"/>
    <col min="6" max="6" width="7" bestFit="1" customWidth="1"/>
    <col min="7" max="7" width="10.42578125" customWidth="1"/>
    <col min="8" max="9" width="6.42578125" hidden="1" customWidth="1"/>
    <col min="10" max="10" width="12.85546875" hidden="1" customWidth="1"/>
    <col min="11" max="11" width="36.5703125" bestFit="1" customWidth="1"/>
  </cols>
  <sheetData>
    <row r="1" spans="1:11" x14ac:dyDescent="0.2">
      <c r="A1" s="77" t="s">
        <v>209</v>
      </c>
      <c r="B1" s="77" t="s">
        <v>208</v>
      </c>
      <c r="C1" s="77" t="s">
        <v>210</v>
      </c>
      <c r="D1" s="77" t="s">
        <v>211</v>
      </c>
      <c r="E1" s="77" t="s">
        <v>212</v>
      </c>
      <c r="F1" s="77" t="s">
        <v>213</v>
      </c>
      <c r="G1" s="77" t="s">
        <v>214</v>
      </c>
      <c r="H1" s="77" t="s">
        <v>1117</v>
      </c>
      <c r="I1" s="77" t="s">
        <v>548</v>
      </c>
      <c r="J1" s="77" t="s">
        <v>549</v>
      </c>
      <c r="K1" s="77" t="s">
        <v>411</v>
      </c>
    </row>
    <row r="2" spans="1:11" ht="13.5" x14ac:dyDescent="0.25">
      <c r="A2" s="99" t="s">
        <v>1919</v>
      </c>
      <c r="B2" s="100">
        <v>11076.56</v>
      </c>
      <c r="C2" s="99" t="s">
        <v>1920</v>
      </c>
      <c r="D2" s="99"/>
      <c r="E2" s="99" t="s">
        <v>1921</v>
      </c>
      <c r="F2" s="99" t="s">
        <v>177</v>
      </c>
      <c r="G2" s="99" t="s">
        <v>1922</v>
      </c>
      <c r="H2" s="99">
        <v>5</v>
      </c>
      <c r="I2" s="99" t="s">
        <v>298</v>
      </c>
      <c r="J2" s="99" t="s">
        <v>299</v>
      </c>
      <c r="K2" s="99" t="s">
        <v>1749</v>
      </c>
    </row>
    <row r="3" spans="1:11" ht="13.5" x14ac:dyDescent="0.25">
      <c r="A3" s="99" t="s">
        <v>535</v>
      </c>
      <c r="B3" s="100">
        <v>70243.649999999994</v>
      </c>
      <c r="C3" s="99" t="s">
        <v>74</v>
      </c>
      <c r="D3" s="99"/>
      <c r="E3" s="99" t="s">
        <v>192</v>
      </c>
      <c r="F3" s="99" t="s">
        <v>149</v>
      </c>
      <c r="G3" s="99" t="s">
        <v>290</v>
      </c>
      <c r="H3" s="99">
        <v>5</v>
      </c>
      <c r="I3" s="99" t="s">
        <v>298</v>
      </c>
      <c r="J3" s="99" t="s">
        <v>299</v>
      </c>
      <c r="K3" s="99" t="s">
        <v>1293</v>
      </c>
    </row>
    <row r="4" spans="1:11" ht="13.5" x14ac:dyDescent="0.25">
      <c r="A4" s="99" t="s">
        <v>1924</v>
      </c>
      <c r="B4" s="100">
        <v>523.5</v>
      </c>
      <c r="C4" s="99" t="s">
        <v>1925</v>
      </c>
      <c r="D4" s="99"/>
      <c r="E4" s="99" t="s">
        <v>1926</v>
      </c>
      <c r="F4" s="99" t="s">
        <v>149</v>
      </c>
      <c r="G4" s="99" t="s">
        <v>1927</v>
      </c>
      <c r="H4" s="99">
        <v>5</v>
      </c>
      <c r="I4" s="99" t="s">
        <v>298</v>
      </c>
      <c r="J4" s="99" t="s">
        <v>299</v>
      </c>
      <c r="K4" s="99" t="s">
        <v>571</v>
      </c>
    </row>
    <row r="5" spans="1:11" ht="13.5" x14ac:dyDescent="0.25">
      <c r="A5" s="99" t="s">
        <v>1929</v>
      </c>
      <c r="B5" s="100">
        <v>10025.42</v>
      </c>
      <c r="C5" s="99" t="s">
        <v>1930</v>
      </c>
      <c r="D5" s="99"/>
      <c r="E5" s="99" t="s">
        <v>1931</v>
      </c>
      <c r="F5" s="99" t="s">
        <v>170</v>
      </c>
      <c r="G5" s="99" t="s">
        <v>1932</v>
      </c>
      <c r="H5" s="99">
        <v>5</v>
      </c>
      <c r="I5" s="99" t="s">
        <v>298</v>
      </c>
      <c r="J5" s="99" t="s">
        <v>299</v>
      </c>
      <c r="K5" s="99" t="s">
        <v>1933</v>
      </c>
    </row>
    <row r="6" spans="1:11" ht="13.5" x14ac:dyDescent="0.25">
      <c r="A6" s="99" t="s">
        <v>1935</v>
      </c>
      <c r="B6" s="100">
        <v>1350</v>
      </c>
      <c r="C6" s="99" t="s">
        <v>1936</v>
      </c>
      <c r="D6" s="99"/>
      <c r="E6" s="99" t="s">
        <v>878</v>
      </c>
      <c r="F6" s="99" t="s">
        <v>149</v>
      </c>
      <c r="G6" s="99" t="s">
        <v>879</v>
      </c>
      <c r="H6" s="99">
        <v>5</v>
      </c>
      <c r="I6" s="99" t="s">
        <v>298</v>
      </c>
      <c r="J6" s="99" t="s">
        <v>299</v>
      </c>
      <c r="K6" s="99" t="s">
        <v>571</v>
      </c>
    </row>
    <row r="7" spans="1:11" ht="13.5" x14ac:dyDescent="0.25">
      <c r="A7" s="99" t="s">
        <v>459</v>
      </c>
      <c r="B7" s="100">
        <v>119490</v>
      </c>
      <c r="C7" s="99" t="s">
        <v>846</v>
      </c>
      <c r="D7" s="99" t="s">
        <v>635</v>
      </c>
      <c r="E7" s="99" t="s">
        <v>4</v>
      </c>
      <c r="F7" s="99" t="s">
        <v>165</v>
      </c>
      <c r="G7" s="99" t="s">
        <v>847</v>
      </c>
      <c r="H7" s="99">
        <v>5</v>
      </c>
      <c r="I7" s="99" t="s">
        <v>298</v>
      </c>
      <c r="J7" s="99" t="s">
        <v>299</v>
      </c>
      <c r="K7" s="99" t="s">
        <v>460</v>
      </c>
    </row>
    <row r="8" spans="1:11" ht="13.5" x14ac:dyDescent="0.25">
      <c r="A8" s="99" t="s">
        <v>1938</v>
      </c>
      <c r="B8" s="100">
        <v>10232</v>
      </c>
      <c r="C8" s="99" t="s">
        <v>1939</v>
      </c>
      <c r="D8" s="99" t="s">
        <v>694</v>
      </c>
      <c r="E8" s="99" t="s">
        <v>42</v>
      </c>
      <c r="F8" s="99" t="s">
        <v>43</v>
      </c>
      <c r="G8" s="99" t="s">
        <v>1940</v>
      </c>
      <c r="H8" s="99">
        <v>5</v>
      </c>
      <c r="I8" s="99" t="s">
        <v>298</v>
      </c>
      <c r="J8" s="99" t="s">
        <v>299</v>
      </c>
      <c r="K8" s="99" t="s">
        <v>1941</v>
      </c>
    </row>
    <row r="9" spans="1:11" ht="13.5" x14ac:dyDescent="0.25">
      <c r="A9" s="99" t="s">
        <v>540</v>
      </c>
      <c r="B9" s="100">
        <v>1420.68</v>
      </c>
      <c r="C9" s="99" t="s">
        <v>75</v>
      </c>
      <c r="D9" s="99"/>
      <c r="E9" s="99" t="s">
        <v>164</v>
      </c>
      <c r="F9" s="99" t="s">
        <v>153</v>
      </c>
      <c r="G9" s="99" t="s">
        <v>224</v>
      </c>
      <c r="H9" s="99">
        <v>5</v>
      </c>
      <c r="I9" s="99" t="s">
        <v>298</v>
      </c>
      <c r="J9" s="99" t="s">
        <v>299</v>
      </c>
      <c r="K9" s="99" t="s">
        <v>1293</v>
      </c>
    </row>
    <row r="10" spans="1:11" ht="13.5" x14ac:dyDescent="0.25">
      <c r="A10" s="99" t="s">
        <v>1958</v>
      </c>
      <c r="B10" s="100">
        <v>2000</v>
      </c>
      <c r="C10" s="99" t="s">
        <v>1959</v>
      </c>
      <c r="D10" s="99"/>
      <c r="E10" s="99" t="s">
        <v>1821</v>
      </c>
      <c r="F10" s="99" t="s">
        <v>172</v>
      </c>
      <c r="G10" s="99" t="s">
        <v>1960</v>
      </c>
      <c r="H10" s="99">
        <v>5</v>
      </c>
      <c r="I10" s="99" t="s">
        <v>298</v>
      </c>
      <c r="J10" s="99" t="s">
        <v>299</v>
      </c>
      <c r="K10" s="99" t="s">
        <v>571</v>
      </c>
    </row>
    <row r="11" spans="1:11" ht="13.5" x14ac:dyDescent="0.25">
      <c r="A11" s="99" t="s">
        <v>1967</v>
      </c>
      <c r="B11" s="100">
        <v>1003</v>
      </c>
      <c r="C11" s="99" t="s">
        <v>1968</v>
      </c>
      <c r="D11" s="99"/>
      <c r="E11" s="99" t="s">
        <v>1969</v>
      </c>
      <c r="F11" s="99" t="s">
        <v>174</v>
      </c>
      <c r="G11" s="99" t="s">
        <v>1970</v>
      </c>
      <c r="H11" s="99">
        <v>5</v>
      </c>
      <c r="I11" s="99" t="s">
        <v>298</v>
      </c>
      <c r="J11" s="99" t="s">
        <v>299</v>
      </c>
      <c r="K11" s="99" t="s">
        <v>571</v>
      </c>
    </row>
    <row r="12" spans="1:11" ht="13.5" x14ac:dyDescent="0.25">
      <c r="A12" s="99" t="s">
        <v>1307</v>
      </c>
      <c r="B12" s="100">
        <v>1875</v>
      </c>
      <c r="C12" s="99" t="s">
        <v>1308</v>
      </c>
      <c r="D12" s="99"/>
      <c r="E12" s="99" t="s">
        <v>1309</v>
      </c>
      <c r="F12" s="99" t="s">
        <v>185</v>
      </c>
      <c r="G12" s="99" t="s">
        <v>1310</v>
      </c>
      <c r="H12" s="99">
        <v>5</v>
      </c>
      <c r="I12" s="99" t="s">
        <v>298</v>
      </c>
      <c r="J12" s="99" t="s">
        <v>299</v>
      </c>
      <c r="K12" s="99" t="s">
        <v>571</v>
      </c>
    </row>
    <row r="13" spans="1:11" ht="13.5" x14ac:dyDescent="0.25">
      <c r="A13" s="99" t="s">
        <v>1972</v>
      </c>
      <c r="B13" s="100">
        <v>6310.37</v>
      </c>
      <c r="C13" s="99" t="s">
        <v>1973</v>
      </c>
      <c r="D13" s="99"/>
      <c r="E13" s="99" t="s">
        <v>655</v>
      </c>
      <c r="F13" s="99" t="s">
        <v>177</v>
      </c>
      <c r="G13" s="99" t="s">
        <v>1974</v>
      </c>
      <c r="H13" s="99">
        <v>5</v>
      </c>
      <c r="I13" s="99" t="s">
        <v>298</v>
      </c>
      <c r="J13" s="99" t="s">
        <v>299</v>
      </c>
      <c r="K13" s="99" t="s">
        <v>1975</v>
      </c>
    </row>
    <row r="14" spans="1:11" ht="13.5" x14ac:dyDescent="0.25">
      <c r="A14" s="99" t="s">
        <v>1977</v>
      </c>
      <c r="B14" s="100">
        <v>900</v>
      </c>
      <c r="C14" s="99" t="s">
        <v>1978</v>
      </c>
      <c r="D14" s="99"/>
      <c r="E14" s="99" t="s">
        <v>7</v>
      </c>
      <c r="F14" s="99" t="s">
        <v>149</v>
      </c>
      <c r="G14" s="99" t="s">
        <v>238</v>
      </c>
      <c r="H14" s="99">
        <v>5</v>
      </c>
      <c r="I14" s="99" t="s">
        <v>298</v>
      </c>
      <c r="J14" s="99" t="s">
        <v>299</v>
      </c>
      <c r="K14" s="99" t="s">
        <v>1979</v>
      </c>
    </row>
    <row r="15" spans="1:11" ht="13.5" x14ac:dyDescent="0.25">
      <c r="A15" s="99" t="s">
        <v>461</v>
      </c>
      <c r="B15" s="100">
        <v>2960</v>
      </c>
      <c r="C15" s="99" t="s">
        <v>633</v>
      </c>
      <c r="D15" s="99"/>
      <c r="E15" s="99" t="s">
        <v>462</v>
      </c>
      <c r="F15" s="99" t="s">
        <v>153</v>
      </c>
      <c r="G15" s="99" t="s">
        <v>463</v>
      </c>
      <c r="H15" s="99">
        <v>5</v>
      </c>
      <c r="I15" s="99" t="s">
        <v>298</v>
      </c>
      <c r="J15" s="99" t="s">
        <v>299</v>
      </c>
      <c r="K15" s="99" t="s">
        <v>0</v>
      </c>
    </row>
    <row r="16" spans="1:11" ht="13.5" x14ac:dyDescent="0.25">
      <c r="A16" s="99" t="s">
        <v>704</v>
      </c>
      <c r="B16" s="100">
        <v>27970.83</v>
      </c>
      <c r="C16" s="99" t="s">
        <v>705</v>
      </c>
      <c r="D16" s="99"/>
      <c r="E16" s="99" t="s">
        <v>706</v>
      </c>
      <c r="F16" s="99" t="s">
        <v>149</v>
      </c>
      <c r="G16" s="99" t="s">
        <v>238</v>
      </c>
      <c r="H16" s="99">
        <v>5</v>
      </c>
      <c r="I16" s="99" t="s">
        <v>298</v>
      </c>
      <c r="J16" s="99" t="s">
        <v>299</v>
      </c>
      <c r="K16" s="99" t="s">
        <v>707</v>
      </c>
    </row>
    <row r="17" spans="1:11" ht="13.5" x14ac:dyDescent="0.25">
      <c r="A17" s="99" t="s">
        <v>1995</v>
      </c>
      <c r="B17" s="100">
        <v>1950</v>
      </c>
      <c r="C17" s="99" t="s">
        <v>1996</v>
      </c>
      <c r="D17" s="99" t="s">
        <v>1997</v>
      </c>
      <c r="E17" s="99" t="s">
        <v>1998</v>
      </c>
      <c r="F17" s="99" t="s">
        <v>146</v>
      </c>
      <c r="G17" s="99" t="s">
        <v>1999</v>
      </c>
      <c r="H17" s="99">
        <v>5</v>
      </c>
      <c r="I17" s="99" t="s">
        <v>298</v>
      </c>
      <c r="J17" s="99" t="s">
        <v>299</v>
      </c>
      <c r="K17" s="99" t="s">
        <v>2000</v>
      </c>
    </row>
    <row r="18" spans="1:11" ht="13.5" x14ac:dyDescent="0.25">
      <c r="A18" s="99" t="s">
        <v>637</v>
      </c>
      <c r="B18" s="100">
        <v>8536</v>
      </c>
      <c r="C18" s="99" t="s">
        <v>845</v>
      </c>
      <c r="D18" s="99"/>
      <c r="E18" s="99" t="s">
        <v>158</v>
      </c>
      <c r="F18" s="99" t="s">
        <v>149</v>
      </c>
      <c r="G18" s="99" t="s">
        <v>638</v>
      </c>
      <c r="H18" s="99">
        <v>5</v>
      </c>
      <c r="I18" s="99" t="s">
        <v>298</v>
      </c>
      <c r="J18" s="99" t="s">
        <v>299</v>
      </c>
      <c r="K18" s="99" t="s">
        <v>0</v>
      </c>
    </row>
    <row r="19" spans="1:11" ht="13.5" x14ac:dyDescent="0.25">
      <c r="A19" s="99" t="s">
        <v>2013</v>
      </c>
      <c r="B19" s="100">
        <v>300</v>
      </c>
      <c r="C19" s="99" t="s">
        <v>2014</v>
      </c>
      <c r="D19" s="99"/>
      <c r="E19" s="99" t="s">
        <v>201</v>
      </c>
      <c r="F19" s="99" t="s">
        <v>168</v>
      </c>
      <c r="G19" s="99" t="s">
        <v>2015</v>
      </c>
      <c r="H19" s="99">
        <v>5</v>
      </c>
      <c r="I19" s="99" t="s">
        <v>298</v>
      </c>
      <c r="J19" s="99" t="s">
        <v>299</v>
      </c>
      <c r="K19" s="99" t="s">
        <v>571</v>
      </c>
    </row>
    <row r="20" spans="1:11" ht="13.5" x14ac:dyDescent="0.25">
      <c r="A20" s="42" t="s">
        <v>293</v>
      </c>
      <c r="B20" s="100"/>
      <c r="C20" s="99"/>
      <c r="D20" s="99"/>
      <c r="E20" s="99"/>
      <c r="F20" s="99"/>
      <c r="G20" s="99"/>
      <c r="H20" s="99"/>
      <c r="I20" s="99"/>
      <c r="J20" s="99"/>
      <c r="K20" s="99"/>
    </row>
    <row r="21" spans="1:11" ht="13.5" x14ac:dyDescent="0.25">
      <c r="A21" s="99" t="s">
        <v>1321</v>
      </c>
      <c r="B21" s="100">
        <v>583482.41</v>
      </c>
      <c r="C21" s="99" t="s">
        <v>536</v>
      </c>
      <c r="D21" s="99" t="s">
        <v>537</v>
      </c>
      <c r="E21" s="99" t="s">
        <v>152</v>
      </c>
      <c r="F21" s="99" t="s">
        <v>177</v>
      </c>
      <c r="G21" s="99" t="s">
        <v>538</v>
      </c>
      <c r="H21" s="99">
        <v>6</v>
      </c>
      <c r="I21" s="99" t="s">
        <v>298</v>
      </c>
      <c r="J21" s="99" t="s">
        <v>5</v>
      </c>
      <c r="K21" s="99" t="s">
        <v>71</v>
      </c>
    </row>
    <row r="22" spans="1:11" ht="13.5" x14ac:dyDescent="0.25">
      <c r="A22" s="99" t="s">
        <v>2017</v>
      </c>
      <c r="B22" s="100">
        <v>7700.1100000000006</v>
      </c>
      <c r="C22" s="99" t="s">
        <v>2018</v>
      </c>
      <c r="D22" s="99"/>
      <c r="E22" s="99" t="s">
        <v>2019</v>
      </c>
      <c r="F22" s="99" t="s">
        <v>177</v>
      </c>
      <c r="G22" s="99" t="s">
        <v>2020</v>
      </c>
      <c r="H22" s="99">
        <v>6</v>
      </c>
      <c r="I22" s="99" t="s">
        <v>298</v>
      </c>
      <c r="J22" s="99" t="s">
        <v>5</v>
      </c>
      <c r="K22" s="99" t="s">
        <v>577</v>
      </c>
    </row>
    <row r="23" spans="1:11" ht="13.5" x14ac:dyDescent="0.25">
      <c r="A23" s="99" t="s">
        <v>467</v>
      </c>
      <c r="B23" s="100">
        <v>2400</v>
      </c>
      <c r="C23" s="99" t="s">
        <v>6</v>
      </c>
      <c r="D23" s="99" t="s">
        <v>639</v>
      </c>
      <c r="E23" s="99" t="s">
        <v>7</v>
      </c>
      <c r="F23" s="99" t="s">
        <v>149</v>
      </c>
      <c r="G23" s="99" t="s">
        <v>238</v>
      </c>
      <c r="H23" s="99">
        <v>6</v>
      </c>
      <c r="I23" s="99" t="s">
        <v>298</v>
      </c>
      <c r="J23" s="99" t="s">
        <v>5</v>
      </c>
      <c r="K23" s="99" t="s">
        <v>200</v>
      </c>
    </row>
    <row r="24" spans="1:11" ht="13.5" x14ac:dyDescent="0.25">
      <c r="A24" s="99" t="s">
        <v>640</v>
      </c>
      <c r="B24" s="100">
        <v>1200</v>
      </c>
      <c r="C24" s="99" t="s">
        <v>641</v>
      </c>
      <c r="D24" s="99"/>
      <c r="E24" s="99" t="s">
        <v>642</v>
      </c>
      <c r="F24" s="99" t="s">
        <v>149</v>
      </c>
      <c r="G24" s="99" t="s">
        <v>643</v>
      </c>
      <c r="H24" s="99">
        <v>6</v>
      </c>
      <c r="I24" s="99" t="s">
        <v>298</v>
      </c>
      <c r="J24" s="99" t="s">
        <v>5</v>
      </c>
      <c r="K24" s="99" t="s">
        <v>892</v>
      </c>
    </row>
    <row r="25" spans="1:11" ht="13.5" x14ac:dyDescent="0.25">
      <c r="A25" s="99" t="s">
        <v>1326</v>
      </c>
      <c r="B25" s="100">
        <v>211644.71</v>
      </c>
      <c r="C25" s="99" t="s">
        <v>578</v>
      </c>
      <c r="D25" s="99"/>
      <c r="E25" s="99" t="s">
        <v>53</v>
      </c>
      <c r="F25" s="99" t="s">
        <v>173</v>
      </c>
      <c r="G25" s="99" t="s">
        <v>579</v>
      </c>
      <c r="H25" s="99">
        <v>6</v>
      </c>
      <c r="I25" s="99" t="s">
        <v>298</v>
      </c>
      <c r="J25" s="99" t="s">
        <v>5</v>
      </c>
      <c r="K25" s="99" t="s">
        <v>20</v>
      </c>
    </row>
    <row r="26" spans="1:11" ht="13.5" x14ac:dyDescent="0.25">
      <c r="A26" s="99" t="s">
        <v>1412</v>
      </c>
      <c r="B26" s="100">
        <v>6128741.29</v>
      </c>
      <c r="C26" s="99" t="s">
        <v>1413</v>
      </c>
      <c r="D26" s="99"/>
      <c r="E26" s="99" t="s">
        <v>158</v>
      </c>
      <c r="F26" s="99" t="s">
        <v>149</v>
      </c>
      <c r="G26" s="99" t="s">
        <v>1414</v>
      </c>
      <c r="H26" s="99">
        <v>6</v>
      </c>
      <c r="I26" s="99" t="s">
        <v>298</v>
      </c>
      <c r="J26" s="99" t="s">
        <v>5</v>
      </c>
      <c r="K26" s="99" t="s">
        <v>1415</v>
      </c>
    </row>
    <row r="27" spans="1:11" ht="13.5" x14ac:dyDescent="0.25">
      <c r="A27" s="99" t="s">
        <v>1328</v>
      </c>
      <c r="B27" s="100">
        <v>2300</v>
      </c>
      <c r="C27" s="99" t="s">
        <v>867</v>
      </c>
      <c r="D27" s="99"/>
      <c r="E27" s="99" t="s">
        <v>869</v>
      </c>
      <c r="F27" s="99" t="s">
        <v>149</v>
      </c>
      <c r="G27" s="99" t="s">
        <v>870</v>
      </c>
      <c r="H27" s="99">
        <v>6</v>
      </c>
      <c r="I27" s="99" t="s">
        <v>298</v>
      </c>
      <c r="J27" s="99" t="s">
        <v>5</v>
      </c>
      <c r="K27" s="99" t="s">
        <v>1329</v>
      </c>
    </row>
    <row r="28" spans="1:11" ht="13.5" x14ac:dyDescent="0.25">
      <c r="A28" s="99" t="s">
        <v>2032</v>
      </c>
      <c r="B28" s="100">
        <v>5242.28</v>
      </c>
      <c r="C28" s="99" t="s">
        <v>2033</v>
      </c>
      <c r="D28" s="99"/>
      <c r="E28" s="99" t="s">
        <v>152</v>
      </c>
      <c r="F28" s="99" t="s">
        <v>153</v>
      </c>
      <c r="G28" s="99" t="s">
        <v>249</v>
      </c>
      <c r="H28" s="99">
        <v>6</v>
      </c>
      <c r="I28" s="99" t="s">
        <v>298</v>
      </c>
      <c r="J28" s="99" t="s">
        <v>5</v>
      </c>
      <c r="K28" s="99" t="s">
        <v>2034</v>
      </c>
    </row>
    <row r="29" spans="1:11" ht="13.5" x14ac:dyDescent="0.25">
      <c r="A29" s="99" t="s">
        <v>644</v>
      </c>
      <c r="B29" s="100">
        <v>6521.92</v>
      </c>
      <c r="C29" s="99" t="s">
        <v>10</v>
      </c>
      <c r="D29" s="99"/>
      <c r="E29" s="99" t="s">
        <v>261</v>
      </c>
      <c r="F29" s="99" t="s">
        <v>177</v>
      </c>
      <c r="G29" s="99" t="s">
        <v>250</v>
      </c>
      <c r="H29" s="99">
        <v>6</v>
      </c>
      <c r="I29" s="99" t="s">
        <v>298</v>
      </c>
      <c r="J29" s="99" t="s">
        <v>5</v>
      </c>
      <c r="K29" s="99" t="s">
        <v>855</v>
      </c>
    </row>
    <row r="30" spans="1:11" ht="13.5" x14ac:dyDescent="0.25">
      <c r="A30" s="99" t="s">
        <v>2040</v>
      </c>
      <c r="B30" s="100">
        <v>24400</v>
      </c>
      <c r="C30" s="99" t="s">
        <v>2041</v>
      </c>
      <c r="D30" s="99"/>
      <c r="E30" s="99" t="s">
        <v>195</v>
      </c>
      <c r="F30" s="99" t="s">
        <v>149</v>
      </c>
      <c r="G30" s="99" t="s">
        <v>233</v>
      </c>
      <c r="H30" s="99">
        <v>6</v>
      </c>
      <c r="I30" s="99" t="s">
        <v>298</v>
      </c>
      <c r="J30" s="99" t="s">
        <v>5</v>
      </c>
      <c r="K30" s="99" t="s">
        <v>2042</v>
      </c>
    </row>
    <row r="31" spans="1:11" ht="13.5" x14ac:dyDescent="0.25">
      <c r="A31" s="99" t="s">
        <v>881</v>
      </c>
      <c r="B31" s="100">
        <v>77687.08</v>
      </c>
      <c r="C31" s="99" t="s">
        <v>11</v>
      </c>
      <c r="D31" s="99" t="s">
        <v>162</v>
      </c>
      <c r="E31" s="99" t="s">
        <v>12</v>
      </c>
      <c r="F31" s="99" t="s">
        <v>157</v>
      </c>
      <c r="G31" s="99" t="s">
        <v>251</v>
      </c>
      <c r="H31" s="99">
        <v>6</v>
      </c>
      <c r="I31" s="99" t="s">
        <v>298</v>
      </c>
      <c r="J31" s="99" t="s">
        <v>5</v>
      </c>
      <c r="K31" s="99" t="s">
        <v>13</v>
      </c>
    </row>
    <row r="32" spans="1:11" ht="13.5" x14ac:dyDescent="0.25">
      <c r="A32" s="99" t="s">
        <v>904</v>
      </c>
      <c r="B32" s="100">
        <v>8448.02</v>
      </c>
      <c r="C32" s="99" t="s">
        <v>23</v>
      </c>
      <c r="D32" s="99" t="s">
        <v>468</v>
      </c>
      <c r="E32" s="99" t="s">
        <v>469</v>
      </c>
      <c r="F32" s="99" t="s">
        <v>76</v>
      </c>
      <c r="G32" s="99" t="s">
        <v>470</v>
      </c>
      <c r="H32" s="99">
        <v>6</v>
      </c>
      <c r="I32" s="99" t="s">
        <v>298</v>
      </c>
      <c r="J32" s="99" t="s">
        <v>5</v>
      </c>
      <c r="K32" s="99" t="s">
        <v>22</v>
      </c>
    </row>
    <row r="33" spans="1:11" ht="13.5" x14ac:dyDescent="0.25">
      <c r="A33" s="99" t="s">
        <v>471</v>
      </c>
      <c r="B33" s="100">
        <v>73078.819999999992</v>
      </c>
      <c r="C33" s="99" t="s">
        <v>472</v>
      </c>
      <c r="D33" s="99"/>
      <c r="E33" s="99" t="s">
        <v>186</v>
      </c>
      <c r="F33" s="99" t="s">
        <v>149</v>
      </c>
      <c r="G33" s="99" t="s">
        <v>243</v>
      </c>
      <c r="H33" s="99">
        <v>6</v>
      </c>
      <c r="I33" s="99" t="s">
        <v>298</v>
      </c>
      <c r="J33" s="99" t="s">
        <v>5</v>
      </c>
      <c r="K33" s="99" t="s">
        <v>14</v>
      </c>
    </row>
    <row r="34" spans="1:11" ht="13.5" x14ac:dyDescent="0.25">
      <c r="A34" s="99" t="s">
        <v>647</v>
      </c>
      <c r="B34" s="100">
        <v>1923.3999999999999</v>
      </c>
      <c r="C34" s="99" t="s">
        <v>648</v>
      </c>
      <c r="D34" s="99"/>
      <c r="E34" s="99" t="s">
        <v>158</v>
      </c>
      <c r="F34" s="99" t="s">
        <v>149</v>
      </c>
      <c r="G34" s="99" t="s">
        <v>649</v>
      </c>
      <c r="H34" s="99">
        <v>6</v>
      </c>
      <c r="I34" s="99" t="s">
        <v>298</v>
      </c>
      <c r="J34" s="99" t="s">
        <v>5</v>
      </c>
      <c r="K34" s="99" t="s">
        <v>865</v>
      </c>
    </row>
    <row r="35" spans="1:11" ht="13.5" x14ac:dyDescent="0.25">
      <c r="A35" s="99" t="s">
        <v>580</v>
      </c>
      <c r="B35" s="100">
        <v>6067.5599999999995</v>
      </c>
      <c r="C35" s="99" t="s">
        <v>581</v>
      </c>
      <c r="D35" s="99"/>
      <c r="E35" s="99" t="s">
        <v>25</v>
      </c>
      <c r="F35" s="99" t="s">
        <v>149</v>
      </c>
      <c r="G35" s="99" t="s">
        <v>262</v>
      </c>
      <c r="H35" s="99">
        <v>6</v>
      </c>
      <c r="I35" s="99" t="s">
        <v>298</v>
      </c>
      <c r="J35" s="99" t="s">
        <v>576</v>
      </c>
      <c r="K35" s="99" t="s">
        <v>577</v>
      </c>
    </row>
    <row r="36" spans="1:11" ht="13.5" x14ac:dyDescent="0.25">
      <c r="A36" s="99" t="s">
        <v>473</v>
      </c>
      <c r="B36" s="100">
        <v>56091.47</v>
      </c>
      <c r="C36" s="99" t="s">
        <v>15</v>
      </c>
      <c r="D36" s="99" t="s">
        <v>474</v>
      </c>
      <c r="E36" s="99" t="s">
        <v>167</v>
      </c>
      <c r="F36" s="99" t="s">
        <v>168</v>
      </c>
      <c r="G36" s="99" t="s">
        <v>216</v>
      </c>
      <c r="H36" s="99">
        <v>6</v>
      </c>
      <c r="I36" s="99" t="s">
        <v>298</v>
      </c>
      <c r="J36" s="99" t="s">
        <v>5</v>
      </c>
      <c r="K36" s="99" t="s">
        <v>9</v>
      </c>
    </row>
    <row r="37" spans="1:11" ht="13.5" x14ac:dyDescent="0.25">
      <c r="A37" s="99" t="s">
        <v>893</v>
      </c>
      <c r="B37" s="100">
        <v>33362.159999999989</v>
      </c>
      <c r="C37" s="99" t="s">
        <v>894</v>
      </c>
      <c r="D37" s="99" t="s">
        <v>895</v>
      </c>
      <c r="E37" s="99" t="s">
        <v>451</v>
      </c>
      <c r="F37" s="99" t="s">
        <v>177</v>
      </c>
      <c r="G37" s="99" t="s">
        <v>896</v>
      </c>
      <c r="H37" s="99">
        <v>6</v>
      </c>
      <c r="I37" s="99" t="s">
        <v>298</v>
      </c>
      <c r="J37" s="99" t="s">
        <v>5</v>
      </c>
      <c r="K37" s="99" t="s">
        <v>897</v>
      </c>
    </row>
    <row r="38" spans="1:11" ht="13.5" x14ac:dyDescent="0.25">
      <c r="A38" s="99" t="s">
        <v>2048</v>
      </c>
      <c r="B38" s="100">
        <v>8063</v>
      </c>
      <c r="C38" s="99" t="s">
        <v>2049</v>
      </c>
      <c r="D38" s="99"/>
      <c r="E38" s="99" t="s">
        <v>2050</v>
      </c>
      <c r="F38" s="99" t="s">
        <v>149</v>
      </c>
      <c r="G38" s="99" t="s">
        <v>2051</v>
      </c>
      <c r="H38" s="99">
        <v>6</v>
      </c>
      <c r="I38" s="99" t="s">
        <v>298</v>
      </c>
      <c r="J38" s="99" t="s">
        <v>5</v>
      </c>
      <c r="K38" s="99" t="s">
        <v>577</v>
      </c>
    </row>
    <row r="39" spans="1:11" ht="13.5" x14ac:dyDescent="0.25">
      <c r="A39" s="99" t="s">
        <v>872</v>
      </c>
      <c r="B39" s="100">
        <v>7030</v>
      </c>
      <c r="C39" s="99" t="s">
        <v>873</v>
      </c>
      <c r="D39" s="99"/>
      <c r="E39" s="99" t="s">
        <v>874</v>
      </c>
      <c r="F39" s="99" t="s">
        <v>149</v>
      </c>
      <c r="G39" s="99" t="s">
        <v>875</v>
      </c>
      <c r="H39" s="99">
        <v>6</v>
      </c>
      <c r="I39" s="99" t="s">
        <v>298</v>
      </c>
      <c r="J39" s="99" t="s">
        <v>5</v>
      </c>
      <c r="K39" s="99" t="s">
        <v>876</v>
      </c>
    </row>
    <row r="40" spans="1:11" ht="13.5" x14ac:dyDescent="0.25">
      <c r="A40" s="99" t="s">
        <v>650</v>
      </c>
      <c r="B40" s="100">
        <v>4823.2</v>
      </c>
      <c r="C40" s="99" t="s">
        <v>16</v>
      </c>
      <c r="D40" s="99"/>
      <c r="E40" s="99" t="s">
        <v>189</v>
      </c>
      <c r="F40" s="99" t="s">
        <v>149</v>
      </c>
      <c r="G40" s="99" t="s">
        <v>229</v>
      </c>
      <c r="H40" s="99">
        <v>6</v>
      </c>
      <c r="I40" s="99" t="s">
        <v>298</v>
      </c>
      <c r="J40" s="99" t="s">
        <v>5</v>
      </c>
      <c r="K40" s="99" t="s">
        <v>200</v>
      </c>
    </row>
    <row r="41" spans="1:11" ht="13.5" x14ac:dyDescent="0.25">
      <c r="A41" s="99" t="s">
        <v>2053</v>
      </c>
      <c r="B41" s="100">
        <v>39330</v>
      </c>
      <c r="C41" s="99" t="s">
        <v>2054</v>
      </c>
      <c r="D41" s="99"/>
      <c r="E41" s="99" t="s">
        <v>199</v>
      </c>
      <c r="F41" s="99" t="s">
        <v>149</v>
      </c>
      <c r="G41" s="99" t="s">
        <v>259</v>
      </c>
      <c r="H41" s="99">
        <v>6</v>
      </c>
      <c r="I41" s="99" t="s">
        <v>298</v>
      </c>
      <c r="J41" s="99" t="s">
        <v>5</v>
      </c>
      <c r="K41" s="99" t="s">
        <v>2055</v>
      </c>
    </row>
    <row r="42" spans="1:11" ht="13.5" x14ac:dyDescent="0.25">
      <c r="A42" s="99" t="s">
        <v>2060</v>
      </c>
      <c r="B42" s="100">
        <v>5846.19</v>
      </c>
      <c r="C42" s="99" t="s">
        <v>2061</v>
      </c>
      <c r="D42" s="99" t="s">
        <v>2062</v>
      </c>
      <c r="E42" s="99" t="s">
        <v>202</v>
      </c>
      <c r="F42" s="99" t="s">
        <v>149</v>
      </c>
      <c r="G42" s="99" t="s">
        <v>2063</v>
      </c>
      <c r="H42" s="99">
        <v>6</v>
      </c>
      <c r="I42" s="99" t="s">
        <v>298</v>
      </c>
      <c r="J42" s="99" t="s">
        <v>5</v>
      </c>
      <c r="K42" s="99" t="s">
        <v>2030</v>
      </c>
    </row>
    <row r="43" spans="1:11" ht="13.5" x14ac:dyDescent="0.25">
      <c r="A43" s="99" t="s">
        <v>475</v>
      </c>
      <c r="B43" s="100">
        <v>33207.64</v>
      </c>
      <c r="C43" s="99" t="s">
        <v>236</v>
      </c>
      <c r="D43" s="99"/>
      <c r="E43" s="99" t="s">
        <v>186</v>
      </c>
      <c r="F43" s="99" t="s">
        <v>149</v>
      </c>
      <c r="G43" s="99" t="s">
        <v>237</v>
      </c>
      <c r="H43" s="99">
        <v>6</v>
      </c>
      <c r="I43" s="99" t="s">
        <v>298</v>
      </c>
      <c r="J43" s="99" t="s">
        <v>5</v>
      </c>
      <c r="K43" s="99" t="s">
        <v>200</v>
      </c>
    </row>
    <row r="44" spans="1:11" ht="13.5" x14ac:dyDescent="0.25">
      <c r="A44" s="99" t="s">
        <v>652</v>
      </c>
      <c r="B44" s="100">
        <v>9131.26</v>
      </c>
      <c r="C44" s="99" t="s">
        <v>476</v>
      </c>
      <c r="D44" s="99" t="s">
        <v>420</v>
      </c>
      <c r="E44" s="99" t="s">
        <v>158</v>
      </c>
      <c r="F44" s="99" t="s">
        <v>149</v>
      </c>
      <c r="G44" s="99" t="s">
        <v>257</v>
      </c>
      <c r="H44" s="99">
        <v>6</v>
      </c>
      <c r="I44" s="99" t="s">
        <v>298</v>
      </c>
      <c r="J44" s="99" t="s">
        <v>5</v>
      </c>
      <c r="K44" s="99" t="s">
        <v>18</v>
      </c>
    </row>
    <row r="45" spans="1:11" ht="13.5" x14ac:dyDescent="0.25">
      <c r="A45" s="99" t="s">
        <v>477</v>
      </c>
      <c r="B45" s="100">
        <v>2350</v>
      </c>
      <c r="C45" s="99" t="s">
        <v>653</v>
      </c>
      <c r="D45" s="99" t="s">
        <v>635</v>
      </c>
      <c r="E45" s="99" t="s">
        <v>193</v>
      </c>
      <c r="F45" s="99" t="s">
        <v>149</v>
      </c>
      <c r="G45" s="99" t="s">
        <v>232</v>
      </c>
      <c r="H45" s="99">
        <v>6</v>
      </c>
      <c r="I45" s="99" t="s">
        <v>298</v>
      </c>
      <c r="J45" s="99" t="s">
        <v>5</v>
      </c>
      <c r="K45" s="99" t="s">
        <v>200</v>
      </c>
    </row>
    <row r="46" spans="1:11" ht="13.5" x14ac:dyDescent="0.25">
      <c r="A46" s="99" t="s">
        <v>852</v>
      </c>
      <c r="B46" s="100">
        <v>18295.330000000002</v>
      </c>
      <c r="C46" s="99" t="s">
        <v>853</v>
      </c>
      <c r="D46" s="99"/>
      <c r="E46" s="99" t="s">
        <v>194</v>
      </c>
      <c r="F46" s="99" t="s">
        <v>149</v>
      </c>
      <c r="G46" s="99" t="s">
        <v>228</v>
      </c>
      <c r="H46" s="99">
        <v>6</v>
      </c>
      <c r="I46" s="99" t="s">
        <v>298</v>
      </c>
      <c r="J46" s="99" t="s">
        <v>5</v>
      </c>
      <c r="K46" s="99" t="s">
        <v>854</v>
      </c>
    </row>
    <row r="47" spans="1:11" ht="13.5" x14ac:dyDescent="0.25">
      <c r="A47" s="99" t="s">
        <v>1354</v>
      </c>
      <c r="B47" s="100">
        <v>12670.71</v>
      </c>
      <c r="C47" s="99" t="s">
        <v>1355</v>
      </c>
      <c r="D47" s="99"/>
      <c r="E47" s="99" t="s">
        <v>1356</v>
      </c>
      <c r="F47" s="99" t="s">
        <v>168</v>
      </c>
      <c r="G47" s="99" t="s">
        <v>1357</v>
      </c>
      <c r="H47" s="99">
        <v>6</v>
      </c>
      <c r="I47" s="99" t="s">
        <v>298</v>
      </c>
      <c r="J47" s="99" t="s">
        <v>5</v>
      </c>
      <c r="K47" s="99" t="s">
        <v>200</v>
      </c>
    </row>
    <row r="48" spans="1:11" ht="13.5" x14ac:dyDescent="0.25">
      <c r="A48" s="99" t="s">
        <v>478</v>
      </c>
      <c r="B48" s="100">
        <v>4862.57</v>
      </c>
      <c r="C48" s="99" t="s">
        <v>479</v>
      </c>
      <c r="D48" s="99"/>
      <c r="E48" s="99" t="s">
        <v>164</v>
      </c>
      <c r="F48" s="99" t="s">
        <v>153</v>
      </c>
      <c r="G48" s="99" t="s">
        <v>258</v>
      </c>
      <c r="H48" s="99">
        <v>6</v>
      </c>
      <c r="I48" s="99" t="s">
        <v>298</v>
      </c>
      <c r="J48" s="99" t="s">
        <v>5</v>
      </c>
      <c r="K48" s="99" t="s">
        <v>19</v>
      </c>
    </row>
    <row r="49" spans="1:11" ht="13.5" x14ac:dyDescent="0.25">
      <c r="A49" s="99" t="s">
        <v>582</v>
      </c>
      <c r="B49" s="100">
        <v>35390.230000000003</v>
      </c>
      <c r="C49" s="99" t="s">
        <v>583</v>
      </c>
      <c r="D49" s="99" t="s">
        <v>654</v>
      </c>
      <c r="E49" s="99" t="s">
        <v>244</v>
      </c>
      <c r="F49" s="99" t="s">
        <v>177</v>
      </c>
      <c r="G49" s="99" t="s">
        <v>245</v>
      </c>
      <c r="H49" s="99">
        <v>6</v>
      </c>
      <c r="I49" s="99" t="s">
        <v>298</v>
      </c>
      <c r="J49" s="99" t="s">
        <v>5</v>
      </c>
      <c r="K49" s="99" t="s">
        <v>877</v>
      </c>
    </row>
    <row r="50" spans="1:11" ht="13.5" x14ac:dyDescent="0.25">
      <c r="A50" s="99" t="s">
        <v>898</v>
      </c>
      <c r="B50" s="100">
        <v>6319.4</v>
      </c>
      <c r="C50" s="99" t="s">
        <v>899</v>
      </c>
      <c r="D50" s="99" t="s">
        <v>900</v>
      </c>
      <c r="E50" s="99" t="s">
        <v>384</v>
      </c>
      <c r="F50" s="99" t="s">
        <v>149</v>
      </c>
      <c r="G50" s="99" t="s">
        <v>901</v>
      </c>
      <c r="H50" s="99">
        <v>6</v>
      </c>
      <c r="I50" s="99" t="s">
        <v>298</v>
      </c>
      <c r="J50" s="99" t="s">
        <v>5</v>
      </c>
      <c r="K50" s="99" t="s">
        <v>902</v>
      </c>
    </row>
    <row r="51" spans="1:11" ht="13.5" x14ac:dyDescent="0.25">
      <c r="A51" s="99" t="s">
        <v>903</v>
      </c>
      <c r="B51" s="100">
        <v>149423.26999999999</v>
      </c>
      <c r="C51" s="99" t="s">
        <v>482</v>
      </c>
      <c r="D51" s="99"/>
      <c r="E51" s="99" t="s">
        <v>223</v>
      </c>
      <c r="F51" s="99" t="s">
        <v>1</v>
      </c>
      <c r="G51" s="99" t="s">
        <v>291</v>
      </c>
      <c r="H51" s="99">
        <v>6</v>
      </c>
      <c r="I51" s="99" t="s">
        <v>298</v>
      </c>
      <c r="J51" s="99" t="s">
        <v>5</v>
      </c>
      <c r="K51" s="99" t="s">
        <v>22</v>
      </c>
    </row>
    <row r="52" spans="1:11" ht="13.5" x14ac:dyDescent="0.25">
      <c r="A52" s="99" t="s">
        <v>2076</v>
      </c>
      <c r="B52" s="100">
        <v>7132.5</v>
      </c>
      <c r="C52" s="99" t="s">
        <v>2077</v>
      </c>
      <c r="D52" s="99"/>
      <c r="E52" s="99" t="s">
        <v>163</v>
      </c>
      <c r="F52" s="99" t="s">
        <v>149</v>
      </c>
      <c r="G52" s="99" t="s">
        <v>219</v>
      </c>
      <c r="H52" s="99">
        <v>6</v>
      </c>
      <c r="I52" s="99" t="s">
        <v>298</v>
      </c>
      <c r="J52" s="99" t="s">
        <v>5</v>
      </c>
      <c r="K52" s="99" t="s">
        <v>2030</v>
      </c>
    </row>
    <row r="53" spans="1:11" ht="13.5" x14ac:dyDescent="0.25">
      <c r="A53" s="99" t="s">
        <v>1369</v>
      </c>
      <c r="B53" s="100">
        <v>97725.379999999976</v>
      </c>
      <c r="C53" s="99" t="s">
        <v>1370</v>
      </c>
      <c r="D53" s="99"/>
      <c r="E53" s="99" t="s">
        <v>239</v>
      </c>
      <c r="F53" s="99" t="s">
        <v>149</v>
      </c>
      <c r="G53" s="99" t="s">
        <v>240</v>
      </c>
      <c r="H53" s="99">
        <v>6</v>
      </c>
      <c r="I53" s="99" t="s">
        <v>298</v>
      </c>
      <c r="J53" s="99" t="s">
        <v>5</v>
      </c>
      <c r="K53" s="99" t="s">
        <v>1371</v>
      </c>
    </row>
    <row r="54" spans="1:11" ht="13.5" x14ac:dyDescent="0.25">
      <c r="A54" s="99" t="s">
        <v>1373</v>
      </c>
      <c r="B54" s="100">
        <v>2482</v>
      </c>
      <c r="C54" s="99" t="s">
        <v>1374</v>
      </c>
      <c r="D54" s="99"/>
      <c r="E54" s="99" t="s">
        <v>1375</v>
      </c>
      <c r="F54" s="99" t="s">
        <v>149</v>
      </c>
      <c r="G54" s="99" t="s">
        <v>1376</v>
      </c>
      <c r="H54" s="99">
        <v>6</v>
      </c>
      <c r="I54" s="99" t="s">
        <v>298</v>
      </c>
      <c r="J54" s="99" t="s">
        <v>5</v>
      </c>
      <c r="K54" s="99" t="s">
        <v>1377</v>
      </c>
    </row>
    <row r="55" spans="1:11" ht="13.5" x14ac:dyDescent="0.25">
      <c r="A55" s="99" t="s">
        <v>848</v>
      </c>
      <c r="B55" s="100">
        <v>595</v>
      </c>
      <c r="C55" s="99" t="s">
        <v>849</v>
      </c>
      <c r="D55" s="99"/>
      <c r="E55" s="99" t="s">
        <v>850</v>
      </c>
      <c r="F55" s="99" t="s">
        <v>146</v>
      </c>
      <c r="G55" s="99" t="s">
        <v>851</v>
      </c>
      <c r="H55" s="99">
        <v>6</v>
      </c>
      <c r="I55" s="99" t="s">
        <v>298</v>
      </c>
      <c r="J55" s="99" t="s">
        <v>5</v>
      </c>
      <c r="K55" s="99" t="s">
        <v>1329</v>
      </c>
    </row>
    <row r="56" spans="1:11" ht="13.5" x14ac:dyDescent="0.25">
      <c r="A56" s="99" t="s">
        <v>2089</v>
      </c>
      <c r="B56" s="100">
        <v>250</v>
      </c>
      <c r="C56" s="99" t="s">
        <v>2090</v>
      </c>
      <c r="D56" s="99" t="s">
        <v>2091</v>
      </c>
      <c r="E56" s="99" t="s">
        <v>163</v>
      </c>
      <c r="F56" s="99" t="s">
        <v>149</v>
      </c>
      <c r="G56" s="99" t="s">
        <v>218</v>
      </c>
      <c r="H56" s="99">
        <v>6</v>
      </c>
      <c r="I56" s="99" t="s">
        <v>298</v>
      </c>
      <c r="J56" s="99" t="s">
        <v>5</v>
      </c>
      <c r="K56" s="99" t="s">
        <v>2087</v>
      </c>
    </row>
    <row r="57" spans="1:11" ht="13.5" x14ac:dyDescent="0.25">
      <c r="A57" s="99" t="s">
        <v>2096</v>
      </c>
      <c r="B57" s="100">
        <v>7909</v>
      </c>
      <c r="C57" s="99" t="s">
        <v>2097</v>
      </c>
      <c r="D57" s="99"/>
      <c r="E57" s="99" t="s">
        <v>203</v>
      </c>
      <c r="F57" s="99" t="s">
        <v>153</v>
      </c>
      <c r="G57" s="99" t="s">
        <v>260</v>
      </c>
      <c r="H57" s="99">
        <v>6</v>
      </c>
      <c r="I57" s="99" t="s">
        <v>298</v>
      </c>
      <c r="J57" s="99" t="s">
        <v>5</v>
      </c>
      <c r="K57" s="99" t="s">
        <v>2087</v>
      </c>
    </row>
    <row r="58" spans="1:11" ht="13.5" x14ac:dyDescent="0.25">
      <c r="A58" s="99" t="s">
        <v>2099</v>
      </c>
      <c r="B58" s="100">
        <v>40770</v>
      </c>
      <c r="C58" s="99" t="s">
        <v>2100</v>
      </c>
      <c r="D58" s="99"/>
      <c r="E58" s="99" t="s">
        <v>384</v>
      </c>
      <c r="F58" s="99" t="s">
        <v>149</v>
      </c>
      <c r="G58" s="99" t="s">
        <v>617</v>
      </c>
      <c r="H58" s="99">
        <v>6</v>
      </c>
      <c r="I58" s="99" t="s">
        <v>298</v>
      </c>
      <c r="J58" s="99" t="s">
        <v>5</v>
      </c>
      <c r="K58" s="99" t="s">
        <v>2069</v>
      </c>
    </row>
    <row r="59" spans="1:11" ht="13.5" x14ac:dyDescent="0.25">
      <c r="A59" s="99" t="s">
        <v>483</v>
      </c>
      <c r="B59" s="100">
        <v>3372.85</v>
      </c>
      <c r="C59" s="99" t="s">
        <v>305</v>
      </c>
      <c r="D59" s="99"/>
      <c r="E59" s="99" t="s">
        <v>306</v>
      </c>
      <c r="F59" s="99" t="s">
        <v>21</v>
      </c>
      <c r="G59" s="99" t="s">
        <v>307</v>
      </c>
      <c r="H59" s="99">
        <v>6</v>
      </c>
      <c r="I59" s="99" t="s">
        <v>298</v>
      </c>
      <c r="J59" s="99" t="s">
        <v>5</v>
      </c>
      <c r="K59" s="99" t="s">
        <v>22</v>
      </c>
    </row>
    <row r="60" spans="1:11" ht="13.5" x14ac:dyDescent="0.25">
      <c r="A60" s="99" t="s">
        <v>2102</v>
      </c>
      <c r="B60" s="100">
        <v>69229</v>
      </c>
      <c r="C60" s="99" t="s">
        <v>2103</v>
      </c>
      <c r="D60" s="99" t="s">
        <v>2104</v>
      </c>
      <c r="E60" s="99" t="s">
        <v>188</v>
      </c>
      <c r="F60" s="99" t="s">
        <v>149</v>
      </c>
      <c r="G60" s="99" t="s">
        <v>242</v>
      </c>
      <c r="H60" s="99">
        <v>6</v>
      </c>
      <c r="I60" s="99" t="s">
        <v>298</v>
      </c>
      <c r="J60" s="99" t="s">
        <v>5</v>
      </c>
      <c r="K60" s="99" t="s">
        <v>2105</v>
      </c>
    </row>
    <row r="61" spans="1:11" ht="13.5" x14ac:dyDescent="0.25">
      <c r="A61" s="99" t="s">
        <v>2107</v>
      </c>
      <c r="B61" s="100">
        <v>2544</v>
      </c>
      <c r="C61" s="99" t="s">
        <v>2108</v>
      </c>
      <c r="D61" s="99"/>
      <c r="E61" s="99" t="s">
        <v>2109</v>
      </c>
      <c r="F61" s="99" t="s">
        <v>177</v>
      </c>
      <c r="G61" s="99" t="s">
        <v>2110</v>
      </c>
      <c r="H61" s="99">
        <v>6</v>
      </c>
      <c r="I61" s="99" t="s">
        <v>298</v>
      </c>
      <c r="J61" s="99" t="s">
        <v>5</v>
      </c>
      <c r="K61" s="99" t="s">
        <v>2034</v>
      </c>
    </row>
    <row r="62" spans="1:11" ht="13.5" x14ac:dyDescent="0.25">
      <c r="A62" s="99" t="s">
        <v>856</v>
      </c>
      <c r="B62" s="100">
        <v>10984.3</v>
      </c>
      <c r="C62" s="99" t="s">
        <v>857</v>
      </c>
      <c r="D62" s="99"/>
      <c r="E62" s="99" t="s">
        <v>202</v>
      </c>
      <c r="F62" s="99" t="s">
        <v>149</v>
      </c>
      <c r="G62" s="99" t="s">
        <v>858</v>
      </c>
      <c r="H62" s="99">
        <v>6</v>
      </c>
      <c r="I62" s="99" t="s">
        <v>298</v>
      </c>
      <c r="J62" s="99" t="s">
        <v>5</v>
      </c>
      <c r="K62" s="99" t="s">
        <v>859</v>
      </c>
    </row>
    <row r="63" spans="1:11" ht="13.5" x14ac:dyDescent="0.25">
      <c r="A63" s="99" t="s">
        <v>484</v>
      </c>
      <c r="B63" s="100">
        <v>166776</v>
      </c>
      <c r="C63" s="99" t="s">
        <v>485</v>
      </c>
      <c r="D63" s="99"/>
      <c r="E63" s="99" t="s">
        <v>203</v>
      </c>
      <c r="F63" s="99" t="s">
        <v>153</v>
      </c>
      <c r="G63" s="99" t="s">
        <v>260</v>
      </c>
      <c r="H63" s="99">
        <v>6</v>
      </c>
      <c r="I63" s="99" t="s">
        <v>298</v>
      </c>
      <c r="J63" s="99" t="s">
        <v>5</v>
      </c>
      <c r="K63" s="99" t="s">
        <v>577</v>
      </c>
    </row>
    <row r="64" spans="1:11" ht="13.5" x14ac:dyDescent="0.25">
      <c r="A64" s="99" t="s">
        <v>486</v>
      </c>
      <c r="B64" s="100">
        <v>62287.68</v>
      </c>
      <c r="C64" s="99" t="s">
        <v>487</v>
      </c>
      <c r="D64" s="99" t="s">
        <v>24</v>
      </c>
      <c r="E64" s="99" t="s">
        <v>25</v>
      </c>
      <c r="F64" s="99" t="s">
        <v>149</v>
      </c>
      <c r="G64" s="99" t="s">
        <v>262</v>
      </c>
      <c r="H64" s="99">
        <v>6</v>
      </c>
      <c r="I64" s="99" t="s">
        <v>298</v>
      </c>
      <c r="J64" s="99" t="s">
        <v>5</v>
      </c>
      <c r="K64" s="99" t="s">
        <v>26</v>
      </c>
    </row>
    <row r="65" spans="1:11" ht="13.5" x14ac:dyDescent="0.25">
      <c r="A65" s="99" t="s">
        <v>2123</v>
      </c>
      <c r="B65" s="100">
        <v>8506.35</v>
      </c>
      <c r="C65" s="99" t="s">
        <v>2124</v>
      </c>
      <c r="D65" s="99"/>
      <c r="E65" s="99" t="s">
        <v>1365</v>
      </c>
      <c r="F65" s="99" t="s">
        <v>149</v>
      </c>
      <c r="G65" s="99" t="s">
        <v>2125</v>
      </c>
      <c r="H65" s="99">
        <v>6</v>
      </c>
      <c r="I65" s="99" t="s">
        <v>298</v>
      </c>
      <c r="J65" s="99" t="s">
        <v>5</v>
      </c>
      <c r="K65" s="99" t="s">
        <v>2034</v>
      </c>
    </row>
    <row r="66" spans="1:11" ht="13.5" x14ac:dyDescent="0.25">
      <c r="A66" s="99" t="s">
        <v>488</v>
      </c>
      <c r="B66" s="100">
        <v>10911.46</v>
      </c>
      <c r="C66" s="99" t="s">
        <v>302</v>
      </c>
      <c r="D66" s="99"/>
      <c r="E66" s="99" t="s">
        <v>190</v>
      </c>
      <c r="F66" s="99" t="s">
        <v>155</v>
      </c>
      <c r="G66" s="99" t="s">
        <v>303</v>
      </c>
      <c r="H66" s="99">
        <v>6</v>
      </c>
      <c r="I66" s="99" t="s">
        <v>298</v>
      </c>
      <c r="J66" s="99" t="s">
        <v>5</v>
      </c>
      <c r="K66" s="99" t="s">
        <v>584</v>
      </c>
    </row>
    <row r="67" spans="1:11" ht="13.5" x14ac:dyDescent="0.25">
      <c r="A67" s="99" t="s">
        <v>489</v>
      </c>
      <c r="B67" s="100">
        <v>1435</v>
      </c>
      <c r="C67" s="99" t="s">
        <v>889</v>
      </c>
      <c r="D67" s="99"/>
      <c r="E67" s="99" t="s">
        <v>890</v>
      </c>
      <c r="F67" s="99" t="s">
        <v>168</v>
      </c>
      <c r="G67" s="99" t="s">
        <v>891</v>
      </c>
      <c r="H67" s="99">
        <v>6</v>
      </c>
      <c r="I67" s="99" t="s">
        <v>298</v>
      </c>
      <c r="J67" s="99" t="s">
        <v>5</v>
      </c>
      <c r="K67" s="99" t="s">
        <v>585</v>
      </c>
    </row>
    <row r="68" spans="1:11" ht="13.5" x14ac:dyDescent="0.25">
      <c r="A68" s="99" t="s">
        <v>2127</v>
      </c>
      <c r="B68" s="100">
        <v>17958</v>
      </c>
      <c r="C68" s="99" t="s">
        <v>2128</v>
      </c>
      <c r="D68" s="99"/>
      <c r="E68" s="99" t="s">
        <v>869</v>
      </c>
      <c r="F68" s="99" t="s">
        <v>149</v>
      </c>
      <c r="G68" s="99" t="s">
        <v>870</v>
      </c>
      <c r="H68" s="99">
        <v>6</v>
      </c>
      <c r="I68" s="99" t="s">
        <v>298</v>
      </c>
      <c r="J68" s="99" t="s">
        <v>5</v>
      </c>
      <c r="K68" s="99" t="s">
        <v>2034</v>
      </c>
    </row>
    <row r="69" spans="1:11" ht="13.5" x14ac:dyDescent="0.25">
      <c r="A69" s="99" t="s">
        <v>490</v>
      </c>
      <c r="B69" s="100">
        <v>109036.04000000001</v>
      </c>
      <c r="C69" s="99" t="s">
        <v>491</v>
      </c>
      <c r="D69" s="99"/>
      <c r="E69" s="99" t="s">
        <v>164</v>
      </c>
      <c r="F69" s="99" t="s">
        <v>153</v>
      </c>
      <c r="G69" s="99" t="s">
        <v>304</v>
      </c>
      <c r="H69" s="99">
        <v>6</v>
      </c>
      <c r="I69" s="99" t="s">
        <v>298</v>
      </c>
      <c r="J69" s="99" t="s">
        <v>5</v>
      </c>
      <c r="K69" s="99" t="s">
        <v>27</v>
      </c>
    </row>
    <row r="70" spans="1:11" ht="13.5" x14ac:dyDescent="0.25">
      <c r="A70" s="99" t="s">
        <v>1389</v>
      </c>
      <c r="B70" s="100">
        <v>562872.3899999999</v>
      </c>
      <c r="C70" s="99" t="s">
        <v>492</v>
      </c>
      <c r="D70" s="99"/>
      <c r="E70" s="99" t="s">
        <v>158</v>
      </c>
      <c r="F70" s="99" t="s">
        <v>149</v>
      </c>
      <c r="G70" s="99" t="s">
        <v>263</v>
      </c>
      <c r="H70" s="99">
        <v>6</v>
      </c>
      <c r="I70" s="99" t="s">
        <v>298</v>
      </c>
      <c r="J70" s="99" t="s">
        <v>5</v>
      </c>
      <c r="K70" s="99" t="s">
        <v>27</v>
      </c>
    </row>
    <row r="71" spans="1:11" ht="13.5" x14ac:dyDescent="0.25">
      <c r="A71" s="99" t="s">
        <v>658</v>
      </c>
      <c r="B71" s="100">
        <v>3020</v>
      </c>
      <c r="C71" s="99" t="s">
        <v>28</v>
      </c>
      <c r="D71" s="99"/>
      <c r="E71" s="99" t="s">
        <v>194</v>
      </c>
      <c r="F71" s="99" t="s">
        <v>149</v>
      </c>
      <c r="G71" s="99" t="s">
        <v>228</v>
      </c>
      <c r="H71" s="99">
        <v>6</v>
      </c>
      <c r="I71" s="99" t="s">
        <v>298</v>
      </c>
      <c r="J71" s="99" t="s">
        <v>5</v>
      </c>
      <c r="K71" s="99" t="s">
        <v>29</v>
      </c>
    </row>
    <row r="72" spans="1:11" ht="13.5" x14ac:dyDescent="0.25">
      <c r="A72" s="99" t="s">
        <v>493</v>
      </c>
      <c r="B72" s="100">
        <v>5652.4000000000005</v>
      </c>
      <c r="C72" s="99" t="s">
        <v>30</v>
      </c>
      <c r="D72" s="99"/>
      <c r="E72" s="99" t="s">
        <v>158</v>
      </c>
      <c r="F72" s="99" t="s">
        <v>149</v>
      </c>
      <c r="G72" s="99" t="s">
        <v>264</v>
      </c>
      <c r="H72" s="99">
        <v>6</v>
      </c>
      <c r="I72" s="99" t="s">
        <v>298</v>
      </c>
      <c r="J72" s="99" t="s">
        <v>5</v>
      </c>
      <c r="K72" s="99" t="s">
        <v>31</v>
      </c>
    </row>
    <row r="73" spans="1:11" ht="13.5" x14ac:dyDescent="0.25">
      <c r="A73" s="99" t="s">
        <v>2133</v>
      </c>
      <c r="B73" s="100">
        <v>2760</v>
      </c>
      <c r="C73" s="99" t="s">
        <v>2134</v>
      </c>
      <c r="D73" s="99"/>
      <c r="E73" s="99" t="s">
        <v>2135</v>
      </c>
      <c r="F73" s="99" t="s">
        <v>155</v>
      </c>
      <c r="G73" s="99" t="s">
        <v>2136</v>
      </c>
      <c r="H73" s="99">
        <v>6</v>
      </c>
      <c r="I73" s="99" t="s">
        <v>298</v>
      </c>
      <c r="J73" s="99" t="s">
        <v>5</v>
      </c>
      <c r="K73" s="99" t="s">
        <v>2069</v>
      </c>
    </row>
    <row r="74" spans="1:11" ht="13.5" x14ac:dyDescent="0.25">
      <c r="A74" s="99" t="s">
        <v>589</v>
      </c>
      <c r="B74" s="100">
        <v>102336</v>
      </c>
      <c r="C74" s="99" t="s">
        <v>590</v>
      </c>
      <c r="D74" s="99" t="s">
        <v>591</v>
      </c>
      <c r="E74" s="99" t="s">
        <v>592</v>
      </c>
      <c r="F74" s="99" t="s">
        <v>149</v>
      </c>
      <c r="G74" s="99" t="s">
        <v>593</v>
      </c>
      <c r="H74" s="99">
        <v>6</v>
      </c>
      <c r="I74" s="99" t="s">
        <v>298</v>
      </c>
      <c r="J74" s="99" t="s">
        <v>5</v>
      </c>
      <c r="K74" s="99" t="s">
        <v>546</v>
      </c>
    </row>
    <row r="75" spans="1:11" ht="13.5" x14ac:dyDescent="0.25">
      <c r="A75" s="99" t="s">
        <v>494</v>
      </c>
      <c r="B75" s="100">
        <v>55487.86</v>
      </c>
      <c r="C75" s="99" t="s">
        <v>659</v>
      </c>
      <c r="D75" s="99"/>
      <c r="E75" s="99" t="s">
        <v>247</v>
      </c>
      <c r="F75" s="99" t="s">
        <v>170</v>
      </c>
      <c r="G75" s="99" t="s">
        <v>248</v>
      </c>
      <c r="H75" s="99">
        <v>6</v>
      </c>
      <c r="I75" s="99" t="s">
        <v>298</v>
      </c>
      <c r="J75" s="99" t="s">
        <v>5</v>
      </c>
      <c r="K75" s="99" t="s">
        <v>22</v>
      </c>
    </row>
    <row r="76" spans="1:11" ht="13.5" x14ac:dyDescent="0.25">
      <c r="A76" s="99" t="s">
        <v>905</v>
      </c>
      <c r="B76" s="100">
        <v>1497.9599999999998</v>
      </c>
      <c r="C76" s="99" t="s">
        <v>906</v>
      </c>
      <c r="D76" s="99"/>
      <c r="E76" s="99" t="s">
        <v>183</v>
      </c>
      <c r="F76" s="99" t="s">
        <v>149</v>
      </c>
      <c r="G76" s="99" t="s">
        <v>907</v>
      </c>
      <c r="H76" s="99">
        <v>6</v>
      </c>
      <c r="I76" s="99" t="s">
        <v>298</v>
      </c>
      <c r="J76" s="99" t="s">
        <v>5</v>
      </c>
      <c r="K76" s="99" t="s">
        <v>908</v>
      </c>
    </row>
    <row r="77" spans="1:11" ht="13.5" x14ac:dyDescent="0.25">
      <c r="A77" s="99" t="s">
        <v>495</v>
      </c>
      <c r="B77" s="100">
        <v>9216.7999999999993</v>
      </c>
      <c r="C77" s="99" t="s">
        <v>33</v>
      </c>
      <c r="D77" s="99"/>
      <c r="E77" s="99" t="s">
        <v>32</v>
      </c>
      <c r="F77" s="99" t="s">
        <v>149</v>
      </c>
      <c r="G77" s="99" t="s">
        <v>265</v>
      </c>
      <c r="H77" s="99">
        <v>6</v>
      </c>
      <c r="I77" s="99" t="s">
        <v>298</v>
      </c>
      <c r="J77" s="99" t="s">
        <v>5</v>
      </c>
      <c r="K77" s="99" t="s">
        <v>22</v>
      </c>
    </row>
    <row r="78" spans="1:11" ht="13.5" x14ac:dyDescent="0.25">
      <c r="A78" s="99" t="s">
        <v>496</v>
      </c>
      <c r="B78" s="100">
        <v>15423.92</v>
      </c>
      <c r="C78" s="99" t="s">
        <v>34</v>
      </c>
      <c r="D78" s="99"/>
      <c r="E78" s="99" t="s">
        <v>164</v>
      </c>
      <c r="F78" s="99" t="s">
        <v>153</v>
      </c>
      <c r="G78" s="99" t="s">
        <v>246</v>
      </c>
      <c r="H78" s="99">
        <v>6</v>
      </c>
      <c r="I78" s="99" t="s">
        <v>298</v>
      </c>
      <c r="J78" s="99" t="s">
        <v>5</v>
      </c>
      <c r="K78" s="99" t="s">
        <v>594</v>
      </c>
    </row>
    <row r="79" spans="1:11" ht="13.5" x14ac:dyDescent="0.25">
      <c r="A79" s="99" t="s">
        <v>497</v>
      </c>
      <c r="B79" s="100">
        <v>2000</v>
      </c>
      <c r="C79" s="99" t="s">
        <v>498</v>
      </c>
      <c r="D79" s="99"/>
      <c r="E79" s="99" t="s">
        <v>499</v>
      </c>
      <c r="F79" s="99" t="s">
        <v>155</v>
      </c>
      <c r="G79" s="99" t="s">
        <v>500</v>
      </c>
      <c r="H79" s="99">
        <v>6</v>
      </c>
      <c r="I79" s="99" t="s">
        <v>298</v>
      </c>
      <c r="J79" s="99" t="s">
        <v>5</v>
      </c>
      <c r="K79" s="99" t="s">
        <v>501</v>
      </c>
    </row>
    <row r="80" spans="1:11" ht="13.5" x14ac:dyDescent="0.25">
      <c r="A80" s="99" t="s">
        <v>595</v>
      </c>
      <c r="B80" s="100">
        <v>28916</v>
      </c>
      <c r="C80" s="99" t="s">
        <v>1401</v>
      </c>
      <c r="D80" s="99"/>
      <c r="E80" s="99" t="s">
        <v>163</v>
      </c>
      <c r="F80" s="99" t="s">
        <v>149</v>
      </c>
      <c r="G80" s="99" t="s">
        <v>219</v>
      </c>
      <c r="H80" s="99">
        <v>6</v>
      </c>
      <c r="I80" s="99" t="s">
        <v>298</v>
      </c>
      <c r="J80" s="99" t="s">
        <v>5</v>
      </c>
      <c r="K80" s="99" t="s">
        <v>36</v>
      </c>
    </row>
    <row r="81" spans="1:11" ht="13.5" x14ac:dyDescent="0.25">
      <c r="A81" s="78" t="s">
        <v>294</v>
      </c>
      <c r="B81" s="100"/>
      <c r="C81" s="99"/>
      <c r="D81" s="99"/>
      <c r="E81" s="99"/>
      <c r="F81" s="99"/>
      <c r="G81" s="99"/>
      <c r="H81" s="99"/>
      <c r="I81" s="99"/>
      <c r="J81" s="99"/>
      <c r="K81" s="99"/>
    </row>
    <row r="82" spans="1:11" ht="13.5" x14ac:dyDescent="0.25">
      <c r="A82" s="99" t="s">
        <v>502</v>
      </c>
      <c r="B82" s="100">
        <v>3300</v>
      </c>
      <c r="C82" s="99" t="s">
        <v>503</v>
      </c>
      <c r="D82" s="99"/>
      <c r="E82" s="99" t="s">
        <v>171</v>
      </c>
      <c r="F82" s="99" t="s">
        <v>166</v>
      </c>
      <c r="G82" s="99" t="s">
        <v>504</v>
      </c>
      <c r="H82" s="99">
        <v>7</v>
      </c>
      <c r="I82" s="99" t="s">
        <v>298</v>
      </c>
      <c r="J82" s="99" t="s">
        <v>38</v>
      </c>
      <c r="K82" s="99" t="s">
        <v>44</v>
      </c>
    </row>
    <row r="83" spans="1:11" ht="13.5" x14ac:dyDescent="0.25">
      <c r="A83" s="99" t="s">
        <v>505</v>
      </c>
      <c r="B83" s="100">
        <v>11525.05</v>
      </c>
      <c r="C83" s="99" t="s">
        <v>506</v>
      </c>
      <c r="D83" s="99"/>
      <c r="E83" s="99" t="s">
        <v>190</v>
      </c>
      <c r="F83" s="99" t="s">
        <v>155</v>
      </c>
      <c r="G83" s="99" t="s">
        <v>310</v>
      </c>
      <c r="H83" s="99">
        <v>7</v>
      </c>
      <c r="I83" s="99" t="s">
        <v>298</v>
      </c>
      <c r="J83" s="99" t="s">
        <v>38</v>
      </c>
      <c r="K83" s="99" t="s">
        <v>507</v>
      </c>
    </row>
    <row r="84" spans="1:11" ht="13.5" x14ac:dyDescent="0.25">
      <c r="A84" s="99" t="s">
        <v>997</v>
      </c>
      <c r="B84" s="100">
        <v>580013</v>
      </c>
      <c r="C84" s="99" t="s">
        <v>998</v>
      </c>
      <c r="D84" s="99"/>
      <c r="E84" s="99" t="s">
        <v>999</v>
      </c>
      <c r="F84" s="99" t="s">
        <v>148</v>
      </c>
      <c r="G84" s="99" t="s">
        <v>1000</v>
      </c>
      <c r="H84" s="99">
        <v>7</v>
      </c>
      <c r="I84" s="99" t="s">
        <v>298</v>
      </c>
      <c r="J84" s="99" t="s">
        <v>38</v>
      </c>
      <c r="K84" s="99" t="s">
        <v>699</v>
      </c>
    </row>
    <row r="85" spans="1:11" ht="13.5" x14ac:dyDescent="0.25">
      <c r="A85" s="99" t="s">
        <v>660</v>
      </c>
      <c r="B85" s="100">
        <v>6350</v>
      </c>
      <c r="C85" s="99" t="s">
        <v>661</v>
      </c>
      <c r="D85" s="99" t="s">
        <v>662</v>
      </c>
      <c r="E85" s="99" t="s">
        <v>197</v>
      </c>
      <c r="F85" s="99" t="s">
        <v>149</v>
      </c>
      <c r="G85" s="99" t="s">
        <v>235</v>
      </c>
      <c r="H85" s="99">
        <v>7</v>
      </c>
      <c r="I85" s="99" t="s">
        <v>298</v>
      </c>
      <c r="J85" s="99" t="s">
        <v>38</v>
      </c>
      <c r="K85" s="99" t="s">
        <v>58</v>
      </c>
    </row>
    <row r="86" spans="1:11" ht="13.5" x14ac:dyDescent="0.25">
      <c r="A86" s="99" t="s">
        <v>1915</v>
      </c>
      <c r="B86" s="100">
        <v>75178.78</v>
      </c>
      <c r="C86" s="99" t="s">
        <v>1916</v>
      </c>
      <c r="D86" s="99"/>
      <c r="E86" s="99" t="s">
        <v>161</v>
      </c>
      <c r="F86" s="99" t="s">
        <v>155</v>
      </c>
      <c r="G86" s="99" t="s">
        <v>215</v>
      </c>
      <c r="H86" s="99">
        <v>7</v>
      </c>
      <c r="I86" s="99" t="s">
        <v>298</v>
      </c>
      <c r="J86" s="99" t="s">
        <v>38</v>
      </c>
      <c r="K86" s="99" t="s">
        <v>1584</v>
      </c>
    </row>
    <row r="87" spans="1:11" ht="13.5" x14ac:dyDescent="0.25">
      <c r="A87" s="99" t="s">
        <v>663</v>
      </c>
      <c r="B87" s="100">
        <v>31344.579999999998</v>
      </c>
      <c r="C87" s="99" t="s">
        <v>40</v>
      </c>
      <c r="D87" s="99"/>
      <c r="E87" s="99" t="s">
        <v>183</v>
      </c>
      <c r="F87" s="99" t="s">
        <v>149</v>
      </c>
      <c r="G87" s="99" t="s">
        <v>268</v>
      </c>
      <c r="H87" s="99">
        <v>7</v>
      </c>
      <c r="I87" s="99" t="s">
        <v>298</v>
      </c>
      <c r="J87" s="99" t="s">
        <v>38</v>
      </c>
      <c r="K87" s="99" t="s">
        <v>54</v>
      </c>
    </row>
    <row r="88" spans="1:11" ht="13.5" x14ac:dyDescent="0.25">
      <c r="A88" s="99" t="s">
        <v>664</v>
      </c>
      <c r="B88" s="100">
        <v>18344.330000000002</v>
      </c>
      <c r="C88" s="99" t="s">
        <v>665</v>
      </c>
      <c r="D88" s="99" t="s">
        <v>666</v>
      </c>
      <c r="E88" s="99" t="s">
        <v>42</v>
      </c>
      <c r="F88" s="99" t="s">
        <v>43</v>
      </c>
      <c r="G88" s="99" t="s">
        <v>269</v>
      </c>
      <c r="H88" s="99">
        <v>7</v>
      </c>
      <c r="I88" s="99" t="s">
        <v>298</v>
      </c>
      <c r="J88" s="99" t="s">
        <v>38</v>
      </c>
      <c r="K88" s="99" t="s">
        <v>916</v>
      </c>
    </row>
    <row r="89" spans="1:11" ht="13.5" x14ac:dyDescent="0.25">
      <c r="A89" s="99" t="s">
        <v>972</v>
      </c>
      <c r="B89" s="100">
        <v>1205</v>
      </c>
      <c r="C89" s="99" t="s">
        <v>973</v>
      </c>
      <c r="D89" s="99"/>
      <c r="E89" s="99" t="s">
        <v>974</v>
      </c>
      <c r="F89" s="99" t="s">
        <v>726</v>
      </c>
      <c r="G89" s="99" t="s">
        <v>975</v>
      </c>
      <c r="H89" s="99">
        <v>7</v>
      </c>
      <c r="I89" s="99" t="s">
        <v>298</v>
      </c>
      <c r="J89" s="99" t="s">
        <v>38</v>
      </c>
      <c r="K89" s="99" t="s">
        <v>44</v>
      </c>
    </row>
    <row r="90" spans="1:11" ht="13.5" x14ac:dyDescent="0.25">
      <c r="A90" s="99" t="s">
        <v>1001</v>
      </c>
      <c r="B90" s="100">
        <v>123787.5</v>
      </c>
      <c r="C90" s="99" t="s">
        <v>1002</v>
      </c>
      <c r="D90" s="99" t="s">
        <v>651</v>
      </c>
      <c r="E90" s="99" t="s">
        <v>599</v>
      </c>
      <c r="F90" s="99" t="s">
        <v>166</v>
      </c>
      <c r="G90" s="99" t="s">
        <v>600</v>
      </c>
      <c r="H90" s="99">
        <v>7</v>
      </c>
      <c r="I90" s="99" t="s">
        <v>298</v>
      </c>
      <c r="J90" s="99" t="s">
        <v>38</v>
      </c>
      <c r="K90" s="99" t="s">
        <v>1003</v>
      </c>
    </row>
    <row r="91" spans="1:11" ht="13.5" x14ac:dyDescent="0.25">
      <c r="A91" s="99" t="s">
        <v>2141</v>
      </c>
      <c r="B91" s="100">
        <v>55163.5</v>
      </c>
      <c r="C91" s="99" t="s">
        <v>2142</v>
      </c>
      <c r="D91" s="99"/>
      <c r="E91" s="99" t="s">
        <v>2143</v>
      </c>
      <c r="F91" s="99" t="s">
        <v>21</v>
      </c>
      <c r="G91" s="99" t="s">
        <v>2144</v>
      </c>
      <c r="H91" s="99">
        <v>7</v>
      </c>
      <c r="I91" s="99" t="s">
        <v>298</v>
      </c>
      <c r="J91" s="99" t="s">
        <v>38</v>
      </c>
      <c r="K91" s="99" t="s">
        <v>990</v>
      </c>
    </row>
    <row r="92" spans="1:11" ht="13.5" x14ac:dyDescent="0.25">
      <c r="A92" s="99" t="s">
        <v>2150</v>
      </c>
      <c r="B92" s="100">
        <v>5160</v>
      </c>
      <c r="C92" s="99" t="s">
        <v>2151</v>
      </c>
      <c r="D92" s="99"/>
      <c r="E92" s="99" t="s">
        <v>42</v>
      </c>
      <c r="F92" s="99" t="s">
        <v>43</v>
      </c>
      <c r="G92" s="99" t="s">
        <v>2152</v>
      </c>
      <c r="H92" s="99">
        <v>7</v>
      </c>
      <c r="I92" s="99" t="s">
        <v>298</v>
      </c>
      <c r="J92" s="99" t="s">
        <v>38</v>
      </c>
      <c r="K92" s="99" t="s">
        <v>990</v>
      </c>
    </row>
    <row r="93" spans="1:11" ht="13.5" x14ac:dyDescent="0.25">
      <c r="A93" s="99" t="s">
        <v>917</v>
      </c>
      <c r="B93" s="100">
        <v>132423.25</v>
      </c>
      <c r="C93" s="99" t="s">
        <v>708</v>
      </c>
      <c r="D93" s="99" t="s">
        <v>918</v>
      </c>
      <c r="E93" s="99" t="s">
        <v>158</v>
      </c>
      <c r="F93" s="99" t="s">
        <v>149</v>
      </c>
      <c r="G93" s="99" t="s">
        <v>271</v>
      </c>
      <c r="H93" s="99">
        <v>7</v>
      </c>
      <c r="I93" s="99" t="s">
        <v>298</v>
      </c>
      <c r="J93" s="99" t="s">
        <v>38</v>
      </c>
      <c r="K93" s="99" t="s">
        <v>919</v>
      </c>
    </row>
    <row r="94" spans="1:11" ht="13.5" x14ac:dyDescent="0.25">
      <c r="A94" s="99" t="s">
        <v>1419</v>
      </c>
      <c r="B94" s="100">
        <v>62249.36</v>
      </c>
      <c r="C94" s="99" t="s">
        <v>1420</v>
      </c>
      <c r="D94" s="99"/>
      <c r="E94" s="99" t="s">
        <v>158</v>
      </c>
      <c r="F94" s="99" t="s">
        <v>149</v>
      </c>
      <c r="G94" s="99" t="s">
        <v>271</v>
      </c>
      <c r="H94" s="99">
        <v>7</v>
      </c>
      <c r="I94" s="99" t="s">
        <v>298</v>
      </c>
      <c r="J94" s="99" t="s">
        <v>38</v>
      </c>
      <c r="K94" s="99" t="s">
        <v>45</v>
      </c>
    </row>
    <row r="95" spans="1:11" ht="13.5" x14ac:dyDescent="0.25">
      <c r="A95" s="99" t="s">
        <v>1423</v>
      </c>
      <c r="B95" s="100">
        <v>3979.14</v>
      </c>
      <c r="C95" s="99" t="s">
        <v>1424</v>
      </c>
      <c r="D95" s="99"/>
      <c r="E95" s="99" t="s">
        <v>194</v>
      </c>
      <c r="F95" s="99" t="s">
        <v>149</v>
      </c>
      <c r="G95" s="99" t="s">
        <v>228</v>
      </c>
      <c r="H95" s="99">
        <v>7</v>
      </c>
      <c r="I95" s="99" t="s">
        <v>298</v>
      </c>
      <c r="J95" s="99" t="s">
        <v>38</v>
      </c>
      <c r="K95" s="99" t="s">
        <v>596</v>
      </c>
    </row>
    <row r="96" spans="1:11" ht="13.5" x14ac:dyDescent="0.25">
      <c r="A96" s="99" t="s">
        <v>667</v>
      </c>
      <c r="B96" s="100">
        <v>3256.2400000000002</v>
      </c>
      <c r="C96" s="99" t="s">
        <v>508</v>
      </c>
      <c r="D96" s="99"/>
      <c r="E96" s="99" t="s">
        <v>147</v>
      </c>
      <c r="F96" s="99" t="s">
        <v>148</v>
      </c>
      <c r="G96" s="99" t="s">
        <v>308</v>
      </c>
      <c r="H96" s="99">
        <v>7</v>
      </c>
      <c r="I96" s="99" t="s">
        <v>298</v>
      </c>
      <c r="J96" s="99" t="s">
        <v>38</v>
      </c>
      <c r="K96" s="99" t="s">
        <v>596</v>
      </c>
    </row>
    <row r="97" spans="1:11" ht="13.5" x14ac:dyDescent="0.25">
      <c r="A97" s="99" t="s">
        <v>2161</v>
      </c>
      <c r="B97" s="100">
        <v>14500</v>
      </c>
      <c r="C97" s="99" t="s">
        <v>2162</v>
      </c>
      <c r="D97" s="99"/>
      <c r="E97" s="99" t="s">
        <v>161</v>
      </c>
      <c r="F97" s="99" t="s">
        <v>155</v>
      </c>
      <c r="G97" s="99" t="s">
        <v>2163</v>
      </c>
      <c r="H97" s="99">
        <v>7</v>
      </c>
      <c r="I97" s="99" t="s">
        <v>298</v>
      </c>
      <c r="J97" s="99" t="s">
        <v>38</v>
      </c>
      <c r="K97" s="99" t="s">
        <v>2164</v>
      </c>
    </row>
    <row r="98" spans="1:11" ht="13.5" x14ac:dyDescent="0.25">
      <c r="A98" s="99" t="s">
        <v>668</v>
      </c>
      <c r="B98" s="100">
        <v>23050</v>
      </c>
      <c r="C98" s="99" t="s">
        <v>50</v>
      </c>
      <c r="D98" s="99" t="s">
        <v>669</v>
      </c>
      <c r="E98" s="99" t="s">
        <v>42</v>
      </c>
      <c r="F98" s="99" t="s">
        <v>43</v>
      </c>
      <c r="G98" s="99" t="s">
        <v>269</v>
      </c>
      <c r="H98" s="99">
        <v>7</v>
      </c>
      <c r="I98" s="99" t="s">
        <v>298</v>
      </c>
      <c r="J98" s="99" t="s">
        <v>38</v>
      </c>
      <c r="K98" s="99" t="s">
        <v>596</v>
      </c>
    </row>
    <row r="99" spans="1:11" ht="13.5" x14ac:dyDescent="0.25">
      <c r="A99" s="99" t="s">
        <v>2166</v>
      </c>
      <c r="B99" s="100">
        <v>9200</v>
      </c>
      <c r="C99" s="99" t="s">
        <v>2167</v>
      </c>
      <c r="D99" s="99" t="s">
        <v>2168</v>
      </c>
      <c r="E99" s="99" t="s">
        <v>42</v>
      </c>
      <c r="F99" s="99" t="s">
        <v>43</v>
      </c>
      <c r="G99" s="99" t="s">
        <v>2169</v>
      </c>
      <c r="H99" s="99">
        <v>7</v>
      </c>
      <c r="I99" s="99" t="s">
        <v>298</v>
      </c>
      <c r="J99" s="99" t="s">
        <v>38</v>
      </c>
      <c r="K99" s="99" t="s">
        <v>990</v>
      </c>
    </row>
    <row r="100" spans="1:11" ht="13.5" x14ac:dyDescent="0.25">
      <c r="A100" s="99" t="s">
        <v>670</v>
      </c>
      <c r="B100" s="100">
        <v>2723</v>
      </c>
      <c r="C100" s="99" t="s">
        <v>671</v>
      </c>
      <c r="D100" s="99" t="s">
        <v>672</v>
      </c>
      <c r="E100" s="99" t="s">
        <v>42</v>
      </c>
      <c r="F100" s="99" t="s">
        <v>43</v>
      </c>
      <c r="G100" s="99" t="s">
        <v>269</v>
      </c>
      <c r="H100" s="99">
        <v>7</v>
      </c>
      <c r="I100" s="99" t="s">
        <v>298</v>
      </c>
      <c r="J100" s="99" t="s">
        <v>38</v>
      </c>
      <c r="K100" s="99" t="s">
        <v>1428</v>
      </c>
    </row>
    <row r="101" spans="1:11" ht="13.5" x14ac:dyDescent="0.25">
      <c r="A101" s="99" t="s">
        <v>509</v>
      </c>
      <c r="B101" s="100">
        <v>9693.2099999999991</v>
      </c>
      <c r="C101" s="99" t="s">
        <v>273</v>
      </c>
      <c r="D101" s="99" t="s">
        <v>274</v>
      </c>
      <c r="E101" s="99" t="s">
        <v>158</v>
      </c>
      <c r="F101" s="99" t="s">
        <v>149</v>
      </c>
      <c r="G101" s="99" t="s">
        <v>510</v>
      </c>
      <c r="H101" s="99">
        <v>7</v>
      </c>
      <c r="I101" s="99" t="s">
        <v>298</v>
      </c>
      <c r="J101" s="99" t="s">
        <v>38</v>
      </c>
      <c r="K101" s="99" t="s">
        <v>316</v>
      </c>
    </row>
    <row r="102" spans="1:11" ht="13.5" x14ac:dyDescent="0.25">
      <c r="A102" s="99" t="s">
        <v>960</v>
      </c>
      <c r="B102" s="100">
        <v>1980</v>
      </c>
      <c r="C102" s="99" t="s">
        <v>961</v>
      </c>
      <c r="D102" s="99"/>
      <c r="E102" s="99" t="s">
        <v>201</v>
      </c>
      <c r="F102" s="99" t="s">
        <v>168</v>
      </c>
      <c r="G102" s="99" t="s">
        <v>962</v>
      </c>
      <c r="H102" s="99">
        <v>7</v>
      </c>
      <c r="I102" s="99" t="s">
        <v>298</v>
      </c>
      <c r="J102" s="99" t="s">
        <v>38</v>
      </c>
      <c r="K102" s="99" t="s">
        <v>959</v>
      </c>
    </row>
    <row r="103" spans="1:11" ht="13.5" x14ac:dyDescent="0.25">
      <c r="A103" s="99" t="s">
        <v>677</v>
      </c>
      <c r="B103" s="100">
        <v>3350</v>
      </c>
      <c r="C103" s="99" t="s">
        <v>678</v>
      </c>
      <c r="D103" s="99"/>
      <c r="E103" s="99" t="s">
        <v>171</v>
      </c>
      <c r="F103" s="99" t="s">
        <v>166</v>
      </c>
      <c r="G103" s="99" t="s">
        <v>679</v>
      </c>
      <c r="H103" s="99">
        <v>7</v>
      </c>
      <c r="I103" s="99" t="s">
        <v>298</v>
      </c>
      <c r="J103" s="99" t="s">
        <v>38</v>
      </c>
      <c r="K103" s="99" t="s">
        <v>44</v>
      </c>
    </row>
    <row r="104" spans="1:11" ht="13.5" x14ac:dyDescent="0.25">
      <c r="A104" s="99" t="s">
        <v>680</v>
      </c>
      <c r="B104" s="100">
        <v>1628</v>
      </c>
      <c r="C104" s="99" t="s">
        <v>52</v>
      </c>
      <c r="D104" s="99" t="s">
        <v>206</v>
      </c>
      <c r="E104" s="99" t="s">
        <v>53</v>
      </c>
      <c r="F104" s="99" t="s">
        <v>173</v>
      </c>
      <c r="G104" s="99" t="s">
        <v>275</v>
      </c>
      <c r="H104" s="99">
        <v>7</v>
      </c>
      <c r="I104" s="99" t="s">
        <v>298</v>
      </c>
      <c r="J104" s="99" t="s">
        <v>38</v>
      </c>
      <c r="K104" s="99" t="s">
        <v>270</v>
      </c>
    </row>
    <row r="105" spans="1:11" ht="13.5" x14ac:dyDescent="0.25">
      <c r="A105" s="99" t="s">
        <v>2183</v>
      </c>
      <c r="B105" s="100">
        <v>13274</v>
      </c>
      <c r="C105" s="99" t="s">
        <v>2184</v>
      </c>
      <c r="D105" s="99"/>
      <c r="E105" s="99" t="s">
        <v>642</v>
      </c>
      <c r="F105" s="99" t="s">
        <v>149</v>
      </c>
      <c r="G105" s="99" t="s">
        <v>643</v>
      </c>
      <c r="H105" s="99">
        <v>7</v>
      </c>
      <c r="I105" s="99" t="s">
        <v>298</v>
      </c>
      <c r="J105" s="99" t="s">
        <v>38</v>
      </c>
      <c r="K105" s="99" t="s">
        <v>318</v>
      </c>
    </row>
    <row r="106" spans="1:11" ht="13.5" x14ac:dyDescent="0.25">
      <c r="A106" s="99" t="s">
        <v>511</v>
      </c>
      <c r="B106" s="100">
        <v>158545.06000000003</v>
      </c>
      <c r="C106" s="99" t="s">
        <v>512</v>
      </c>
      <c r="D106" s="99"/>
      <c r="E106" s="99" t="s">
        <v>201</v>
      </c>
      <c r="F106" s="99" t="s">
        <v>168</v>
      </c>
      <c r="G106" s="99" t="s">
        <v>276</v>
      </c>
      <c r="H106" s="99">
        <v>7</v>
      </c>
      <c r="I106" s="99" t="s">
        <v>298</v>
      </c>
      <c r="J106" s="99" t="s">
        <v>38</v>
      </c>
      <c r="K106" s="99" t="s">
        <v>41</v>
      </c>
    </row>
    <row r="107" spans="1:11" ht="13.5" x14ac:dyDescent="0.25">
      <c r="A107" s="99" t="s">
        <v>2186</v>
      </c>
      <c r="B107" s="100">
        <v>5277.6</v>
      </c>
      <c r="C107" s="99" t="s">
        <v>2187</v>
      </c>
      <c r="D107" s="99"/>
      <c r="E107" s="99" t="s">
        <v>2188</v>
      </c>
      <c r="F107" s="99" t="s">
        <v>179</v>
      </c>
      <c r="G107" s="99" t="s">
        <v>2189</v>
      </c>
      <c r="H107" s="99">
        <v>7</v>
      </c>
      <c r="I107" s="99" t="s">
        <v>298</v>
      </c>
      <c r="J107" s="99" t="s">
        <v>38</v>
      </c>
      <c r="K107" s="99" t="s">
        <v>1749</v>
      </c>
    </row>
    <row r="108" spans="1:11" ht="13.5" x14ac:dyDescent="0.25">
      <c r="A108" s="99" t="s">
        <v>1436</v>
      </c>
      <c r="B108" s="100">
        <v>10000</v>
      </c>
      <c r="C108" s="99" t="s">
        <v>1437</v>
      </c>
      <c r="D108" s="99"/>
      <c r="E108" s="99" t="s">
        <v>161</v>
      </c>
      <c r="F108" s="99" t="s">
        <v>155</v>
      </c>
      <c r="G108" s="99" t="s">
        <v>1438</v>
      </c>
      <c r="H108" s="99">
        <v>7</v>
      </c>
      <c r="I108" s="99" t="s">
        <v>298</v>
      </c>
      <c r="J108" s="99" t="s">
        <v>38</v>
      </c>
      <c r="K108" s="99" t="s">
        <v>596</v>
      </c>
    </row>
    <row r="109" spans="1:11" ht="13.5" x14ac:dyDescent="0.25">
      <c r="A109" s="99" t="s">
        <v>601</v>
      </c>
      <c r="B109" s="100">
        <v>5121.71</v>
      </c>
      <c r="C109" s="99" t="s">
        <v>602</v>
      </c>
      <c r="D109" s="99"/>
      <c r="E109" s="99" t="s">
        <v>312</v>
      </c>
      <c r="F109" s="99" t="s">
        <v>252</v>
      </c>
      <c r="G109" s="99" t="s">
        <v>603</v>
      </c>
      <c r="H109" s="99">
        <v>7</v>
      </c>
      <c r="I109" s="99" t="s">
        <v>298</v>
      </c>
      <c r="J109" s="99" t="s">
        <v>38</v>
      </c>
      <c r="K109" s="99" t="s">
        <v>41</v>
      </c>
    </row>
    <row r="110" spans="1:11" ht="13.5" x14ac:dyDescent="0.25">
      <c r="A110" s="99" t="s">
        <v>2191</v>
      </c>
      <c r="B110" s="100">
        <v>3333</v>
      </c>
      <c r="C110" s="99" t="s">
        <v>2192</v>
      </c>
      <c r="D110" s="99" t="s">
        <v>2193</v>
      </c>
      <c r="E110" s="99" t="s">
        <v>158</v>
      </c>
      <c r="F110" s="99" t="s">
        <v>149</v>
      </c>
      <c r="G110" s="99" t="s">
        <v>271</v>
      </c>
      <c r="H110" s="99">
        <v>7</v>
      </c>
      <c r="I110" s="99" t="s">
        <v>298</v>
      </c>
      <c r="J110" s="99" t="s">
        <v>38</v>
      </c>
      <c r="K110" s="99" t="s">
        <v>990</v>
      </c>
    </row>
    <row r="111" spans="1:11" ht="13.5" x14ac:dyDescent="0.25">
      <c r="A111" s="99" t="s">
        <v>1441</v>
      </c>
      <c r="B111" s="100">
        <v>22393.909999999996</v>
      </c>
      <c r="C111" s="99" t="s">
        <v>1442</v>
      </c>
      <c r="D111" s="99" t="s">
        <v>1443</v>
      </c>
      <c r="E111" s="99" t="s">
        <v>158</v>
      </c>
      <c r="F111" s="99" t="s">
        <v>149</v>
      </c>
      <c r="G111" s="99" t="s">
        <v>1444</v>
      </c>
      <c r="H111" s="99">
        <v>7</v>
      </c>
      <c r="I111" s="99" t="s">
        <v>298</v>
      </c>
      <c r="J111" s="99" t="s">
        <v>38</v>
      </c>
      <c r="K111" s="99" t="s">
        <v>1445</v>
      </c>
    </row>
    <row r="112" spans="1:11" ht="13.5" x14ac:dyDescent="0.25">
      <c r="A112" s="99" t="s">
        <v>513</v>
      </c>
      <c r="B112" s="100">
        <v>7389.4399999999987</v>
      </c>
      <c r="C112" s="99" t="s">
        <v>253</v>
      </c>
      <c r="D112" s="99"/>
      <c r="E112" s="99" t="s">
        <v>254</v>
      </c>
      <c r="F112" s="99" t="s">
        <v>168</v>
      </c>
      <c r="G112" s="99" t="s">
        <v>255</v>
      </c>
      <c r="H112" s="99">
        <v>7</v>
      </c>
      <c r="I112" s="99" t="s">
        <v>298</v>
      </c>
      <c r="J112" s="99" t="s">
        <v>38</v>
      </c>
      <c r="K112" s="99" t="s">
        <v>596</v>
      </c>
    </row>
    <row r="113" spans="1:11" ht="13.5" x14ac:dyDescent="0.25">
      <c r="A113" s="99" t="s">
        <v>514</v>
      </c>
      <c r="B113" s="100">
        <v>2100</v>
      </c>
      <c r="C113" s="99" t="s">
        <v>55</v>
      </c>
      <c r="D113" s="99" t="s">
        <v>277</v>
      </c>
      <c r="E113" s="99" t="s">
        <v>56</v>
      </c>
      <c r="F113" s="99" t="s">
        <v>177</v>
      </c>
      <c r="G113" s="99" t="s">
        <v>278</v>
      </c>
      <c r="H113" s="99">
        <v>7</v>
      </c>
      <c r="I113" s="99" t="s">
        <v>298</v>
      </c>
      <c r="J113" s="99" t="s">
        <v>38</v>
      </c>
      <c r="K113" s="99" t="s">
        <v>41</v>
      </c>
    </row>
    <row r="114" spans="1:11" ht="13.5" x14ac:dyDescent="0.25">
      <c r="A114" s="99" t="s">
        <v>681</v>
      </c>
      <c r="B114" s="100">
        <v>8760</v>
      </c>
      <c r="C114" s="99" t="s">
        <v>976</v>
      </c>
      <c r="D114" s="99" t="s">
        <v>977</v>
      </c>
      <c r="E114" s="99" t="s">
        <v>978</v>
      </c>
      <c r="F114" s="99" t="s">
        <v>173</v>
      </c>
      <c r="G114" s="99" t="s">
        <v>979</v>
      </c>
      <c r="H114" s="99">
        <v>7</v>
      </c>
      <c r="I114" s="99" t="s">
        <v>298</v>
      </c>
      <c r="J114" s="99" t="s">
        <v>38</v>
      </c>
      <c r="K114" s="99" t="s">
        <v>44</v>
      </c>
    </row>
    <row r="115" spans="1:11" ht="13.5" x14ac:dyDescent="0.25">
      <c r="A115" s="99" t="s">
        <v>1455</v>
      </c>
      <c r="B115" s="100">
        <v>56287.380000000005</v>
      </c>
      <c r="C115" s="99" t="s">
        <v>1456</v>
      </c>
      <c r="D115" s="99"/>
      <c r="E115" s="99" t="s">
        <v>154</v>
      </c>
      <c r="F115" s="99" t="s">
        <v>149</v>
      </c>
      <c r="G115" s="99" t="s">
        <v>231</v>
      </c>
      <c r="H115" s="99">
        <v>7</v>
      </c>
      <c r="I115" s="99" t="s">
        <v>298</v>
      </c>
      <c r="J115" s="99" t="s">
        <v>38</v>
      </c>
      <c r="K115" s="99" t="s">
        <v>45</v>
      </c>
    </row>
    <row r="116" spans="1:11" ht="13.5" x14ac:dyDescent="0.25">
      <c r="A116" s="99" t="s">
        <v>955</v>
      </c>
      <c r="B116" s="100">
        <v>39620.879999999997</v>
      </c>
      <c r="C116" s="99" t="s">
        <v>956</v>
      </c>
      <c r="D116" s="99"/>
      <c r="E116" s="99" t="s">
        <v>957</v>
      </c>
      <c r="F116" s="99" t="s">
        <v>175</v>
      </c>
      <c r="G116" s="99" t="s">
        <v>958</v>
      </c>
      <c r="H116" s="99">
        <v>7</v>
      </c>
      <c r="I116" s="99" t="s">
        <v>298</v>
      </c>
      <c r="J116" s="99" t="s">
        <v>38</v>
      </c>
      <c r="K116" s="99" t="s">
        <v>49</v>
      </c>
    </row>
    <row r="117" spans="1:11" ht="13.5" x14ac:dyDescent="0.25">
      <c r="A117" s="99" t="s">
        <v>929</v>
      </c>
      <c r="B117" s="100">
        <v>3275.36</v>
      </c>
      <c r="C117" s="99" t="s">
        <v>604</v>
      </c>
      <c r="D117" s="99"/>
      <c r="E117" s="99" t="s">
        <v>605</v>
      </c>
      <c r="F117" s="99" t="s">
        <v>149</v>
      </c>
      <c r="G117" s="99" t="s">
        <v>606</v>
      </c>
      <c r="H117" s="99">
        <v>7</v>
      </c>
      <c r="I117" s="99" t="s">
        <v>298</v>
      </c>
      <c r="J117" s="99" t="s">
        <v>38</v>
      </c>
      <c r="K117" s="99" t="s">
        <v>596</v>
      </c>
    </row>
    <row r="118" spans="1:11" ht="13.5" x14ac:dyDescent="0.25">
      <c r="A118" s="99" t="s">
        <v>2195</v>
      </c>
      <c r="B118" s="100">
        <v>9000</v>
      </c>
      <c r="C118" s="99" t="s">
        <v>2196</v>
      </c>
      <c r="D118" s="99"/>
      <c r="E118" s="99" t="s">
        <v>2197</v>
      </c>
      <c r="F118" s="99" t="s">
        <v>159</v>
      </c>
      <c r="G118" s="99" t="s">
        <v>2198</v>
      </c>
      <c r="H118" s="99">
        <v>7</v>
      </c>
      <c r="I118" s="99" t="s">
        <v>298</v>
      </c>
      <c r="J118" s="99" t="s">
        <v>38</v>
      </c>
      <c r="K118" s="99" t="s">
        <v>1749</v>
      </c>
    </row>
    <row r="119" spans="1:11" ht="13.5" x14ac:dyDescent="0.25">
      <c r="A119" s="99" t="s">
        <v>952</v>
      </c>
      <c r="B119" s="100">
        <v>2900.1</v>
      </c>
      <c r="C119" s="99" t="s">
        <v>953</v>
      </c>
      <c r="D119" s="99" t="s">
        <v>954</v>
      </c>
      <c r="E119" s="99" t="s">
        <v>158</v>
      </c>
      <c r="F119" s="99" t="s">
        <v>149</v>
      </c>
      <c r="G119" s="99" t="s">
        <v>271</v>
      </c>
      <c r="H119" s="99">
        <v>7</v>
      </c>
      <c r="I119" s="99" t="s">
        <v>298</v>
      </c>
      <c r="J119" s="99" t="s">
        <v>38</v>
      </c>
      <c r="K119" s="99" t="s">
        <v>45</v>
      </c>
    </row>
    <row r="120" spans="1:11" ht="13.5" x14ac:dyDescent="0.25">
      <c r="A120" s="99" t="s">
        <v>2205</v>
      </c>
      <c r="B120" s="100">
        <v>1000</v>
      </c>
      <c r="C120" s="99" t="s">
        <v>2206</v>
      </c>
      <c r="D120" s="99"/>
      <c r="E120" s="99" t="s">
        <v>42</v>
      </c>
      <c r="F120" s="99" t="s">
        <v>43</v>
      </c>
      <c r="G120" s="99" t="s">
        <v>269</v>
      </c>
      <c r="H120" s="99">
        <v>7</v>
      </c>
      <c r="I120" s="99" t="s">
        <v>298</v>
      </c>
      <c r="J120" s="99" t="s">
        <v>38</v>
      </c>
      <c r="K120" s="99" t="s">
        <v>990</v>
      </c>
    </row>
    <row r="121" spans="1:11" ht="13.5" x14ac:dyDescent="0.25">
      <c r="A121" s="99" t="s">
        <v>607</v>
      </c>
      <c r="B121" s="100">
        <v>90450</v>
      </c>
      <c r="C121" s="99" t="s">
        <v>608</v>
      </c>
      <c r="D121" s="99"/>
      <c r="E121" s="99" t="s">
        <v>609</v>
      </c>
      <c r="F121" s="99" t="s">
        <v>155</v>
      </c>
      <c r="G121" s="99" t="s">
        <v>610</v>
      </c>
      <c r="H121" s="99">
        <v>7</v>
      </c>
      <c r="I121" s="99" t="s">
        <v>298</v>
      </c>
      <c r="J121" s="99" t="s">
        <v>38</v>
      </c>
      <c r="K121" s="99" t="s">
        <v>41</v>
      </c>
    </row>
    <row r="122" spans="1:11" ht="13.5" x14ac:dyDescent="0.25">
      <c r="A122" s="99" t="s">
        <v>683</v>
      </c>
      <c r="B122" s="100">
        <v>3110</v>
      </c>
      <c r="C122" s="99" t="s">
        <v>515</v>
      </c>
      <c r="D122" s="99" t="s">
        <v>684</v>
      </c>
      <c r="E122" s="99" t="s">
        <v>158</v>
      </c>
      <c r="F122" s="99" t="s">
        <v>149</v>
      </c>
      <c r="G122" s="99" t="s">
        <v>217</v>
      </c>
      <c r="H122" s="99">
        <v>7</v>
      </c>
      <c r="I122" s="99" t="s">
        <v>298</v>
      </c>
      <c r="J122" s="99" t="s">
        <v>38</v>
      </c>
      <c r="K122" s="99" t="s">
        <v>44</v>
      </c>
    </row>
    <row r="123" spans="1:11" ht="13.5" x14ac:dyDescent="0.25">
      <c r="A123" s="99" t="s">
        <v>611</v>
      </c>
      <c r="B123" s="100">
        <v>495</v>
      </c>
      <c r="C123" s="99" t="s">
        <v>923</v>
      </c>
      <c r="D123" s="99"/>
      <c r="E123" s="99" t="s">
        <v>387</v>
      </c>
      <c r="F123" s="99" t="s">
        <v>149</v>
      </c>
      <c r="G123" s="99" t="s">
        <v>388</v>
      </c>
      <c r="H123" s="99">
        <v>7</v>
      </c>
      <c r="I123" s="99" t="s">
        <v>298</v>
      </c>
      <c r="J123" s="99" t="s">
        <v>38</v>
      </c>
      <c r="K123" s="99" t="s">
        <v>596</v>
      </c>
    </row>
    <row r="124" spans="1:11" ht="13.5" x14ac:dyDescent="0.25">
      <c r="A124" s="99" t="s">
        <v>685</v>
      </c>
      <c r="B124" s="100">
        <v>1375.36</v>
      </c>
      <c r="C124" s="99" t="s">
        <v>686</v>
      </c>
      <c r="D124" s="99" t="s">
        <v>635</v>
      </c>
      <c r="E124" s="99" t="s">
        <v>171</v>
      </c>
      <c r="F124" s="99" t="s">
        <v>166</v>
      </c>
      <c r="G124" s="99" t="s">
        <v>687</v>
      </c>
      <c r="H124" s="99">
        <v>7</v>
      </c>
      <c r="I124" s="99" t="s">
        <v>298</v>
      </c>
      <c r="J124" s="99" t="s">
        <v>38</v>
      </c>
      <c r="K124" s="99" t="s">
        <v>44</v>
      </c>
    </row>
    <row r="125" spans="1:11" ht="13.5" x14ac:dyDescent="0.25">
      <c r="A125" s="99" t="s">
        <v>1467</v>
      </c>
      <c r="B125" s="100">
        <v>49301.1</v>
      </c>
      <c r="C125" s="99" t="s">
        <v>47</v>
      </c>
      <c r="D125" s="99"/>
      <c r="E125" s="99" t="s">
        <v>48</v>
      </c>
      <c r="F125" s="99" t="s">
        <v>165</v>
      </c>
      <c r="G125" s="99" t="s">
        <v>272</v>
      </c>
      <c r="H125" s="99">
        <v>7</v>
      </c>
      <c r="I125" s="99" t="s">
        <v>298</v>
      </c>
      <c r="J125" s="99" t="s">
        <v>38</v>
      </c>
      <c r="K125" s="99" t="s">
        <v>49</v>
      </c>
    </row>
    <row r="126" spans="1:11" ht="13.5" x14ac:dyDescent="0.25">
      <c r="A126" s="99" t="s">
        <v>612</v>
      </c>
      <c r="B126" s="100">
        <v>15491</v>
      </c>
      <c r="C126" s="99" t="s">
        <v>613</v>
      </c>
      <c r="D126" s="99"/>
      <c r="E126" s="99" t="s">
        <v>154</v>
      </c>
      <c r="F126" s="99" t="s">
        <v>149</v>
      </c>
      <c r="G126" s="99" t="s">
        <v>231</v>
      </c>
      <c r="H126" s="99">
        <v>7</v>
      </c>
      <c r="I126" s="99" t="s">
        <v>298</v>
      </c>
      <c r="J126" s="99" t="s">
        <v>38</v>
      </c>
      <c r="K126" s="99" t="s">
        <v>614</v>
      </c>
    </row>
    <row r="127" spans="1:11" ht="13.5" x14ac:dyDescent="0.25">
      <c r="A127" s="99" t="s">
        <v>2208</v>
      </c>
      <c r="B127" s="100">
        <v>1980</v>
      </c>
      <c r="C127" s="99" t="s">
        <v>2209</v>
      </c>
      <c r="D127" s="99"/>
      <c r="E127" s="99" t="s">
        <v>1265</v>
      </c>
      <c r="F127" s="99" t="s">
        <v>149</v>
      </c>
      <c r="G127" s="99" t="s">
        <v>1266</v>
      </c>
      <c r="H127" s="99">
        <v>7</v>
      </c>
      <c r="I127" s="99" t="s">
        <v>298</v>
      </c>
      <c r="J127" s="99" t="s">
        <v>38</v>
      </c>
      <c r="K127" s="99" t="s">
        <v>990</v>
      </c>
    </row>
    <row r="128" spans="1:11" ht="13.5" x14ac:dyDescent="0.25">
      <c r="A128" s="99" t="s">
        <v>1008</v>
      </c>
      <c r="B128" s="100">
        <v>2950</v>
      </c>
      <c r="C128" s="99" t="s">
        <v>1009</v>
      </c>
      <c r="D128" s="99"/>
      <c r="E128" s="99" t="s">
        <v>1010</v>
      </c>
      <c r="F128" s="99" t="s">
        <v>149</v>
      </c>
      <c r="G128" s="99" t="s">
        <v>1011</v>
      </c>
      <c r="H128" s="99">
        <v>7</v>
      </c>
      <c r="I128" s="99" t="s">
        <v>298</v>
      </c>
      <c r="J128" s="99" t="s">
        <v>38</v>
      </c>
      <c r="K128" s="99" t="s">
        <v>1012</v>
      </c>
    </row>
    <row r="129" spans="1:11" ht="13.5" x14ac:dyDescent="0.25">
      <c r="A129" s="99" t="s">
        <v>1472</v>
      </c>
      <c r="B129" s="100">
        <v>3293356.58</v>
      </c>
      <c r="C129" s="99" t="s">
        <v>1473</v>
      </c>
      <c r="D129" s="99" t="s">
        <v>1474</v>
      </c>
      <c r="E129" s="99" t="s">
        <v>158</v>
      </c>
      <c r="F129" s="99" t="s">
        <v>149</v>
      </c>
      <c r="G129" s="99" t="s">
        <v>1475</v>
      </c>
      <c r="H129" s="99">
        <v>7</v>
      </c>
      <c r="I129" s="99" t="s">
        <v>298</v>
      </c>
      <c r="J129" s="99" t="s">
        <v>38</v>
      </c>
      <c r="K129" s="99" t="s">
        <v>41</v>
      </c>
    </row>
    <row r="130" spans="1:11" ht="13.5" x14ac:dyDescent="0.25">
      <c r="A130" s="99" t="s">
        <v>2219</v>
      </c>
      <c r="B130" s="100">
        <v>1230.9000000000001</v>
      </c>
      <c r="C130" s="99" t="s">
        <v>2220</v>
      </c>
      <c r="D130" s="99"/>
      <c r="E130" s="99" t="s">
        <v>178</v>
      </c>
      <c r="F130" s="99" t="s">
        <v>149</v>
      </c>
      <c r="G130" s="99" t="s">
        <v>222</v>
      </c>
      <c r="H130" s="99">
        <v>7</v>
      </c>
      <c r="I130" s="99" t="s">
        <v>298</v>
      </c>
      <c r="J130" s="99" t="s">
        <v>38</v>
      </c>
      <c r="K130" s="99" t="s">
        <v>990</v>
      </c>
    </row>
    <row r="131" spans="1:11" ht="13.5" x14ac:dyDescent="0.25">
      <c r="A131" s="99" t="s">
        <v>516</v>
      </c>
      <c r="B131" s="100">
        <v>54743.039999999986</v>
      </c>
      <c r="C131" s="99" t="s">
        <v>688</v>
      </c>
      <c r="D131" s="99" t="s">
        <v>689</v>
      </c>
      <c r="E131" s="99" t="s">
        <v>198</v>
      </c>
      <c r="F131" s="99" t="s">
        <v>156</v>
      </c>
      <c r="G131" s="99" t="s">
        <v>690</v>
      </c>
      <c r="H131" s="99">
        <v>7</v>
      </c>
      <c r="I131" s="99" t="s">
        <v>298</v>
      </c>
      <c r="J131" s="99" t="s">
        <v>38</v>
      </c>
      <c r="K131" s="99" t="s">
        <v>598</v>
      </c>
    </row>
    <row r="132" spans="1:11" ht="13.5" x14ac:dyDescent="0.25">
      <c r="A132" s="99" t="s">
        <v>616</v>
      </c>
      <c r="B132" s="100">
        <v>1250</v>
      </c>
      <c r="C132" s="99" t="s">
        <v>691</v>
      </c>
      <c r="D132" s="99" t="s">
        <v>692</v>
      </c>
      <c r="E132" s="99" t="s">
        <v>169</v>
      </c>
      <c r="F132" s="99" t="s">
        <v>170</v>
      </c>
      <c r="G132" s="99" t="s">
        <v>619</v>
      </c>
      <c r="H132" s="99">
        <v>7</v>
      </c>
      <c r="I132" s="99" t="s">
        <v>298</v>
      </c>
      <c r="J132" s="99" t="s">
        <v>38</v>
      </c>
      <c r="K132" s="99" t="s">
        <v>596</v>
      </c>
    </row>
    <row r="133" spans="1:11" ht="13.5" x14ac:dyDescent="0.25">
      <c r="A133" s="99" t="s">
        <v>1479</v>
      </c>
      <c r="B133" s="100">
        <v>30482</v>
      </c>
      <c r="C133" s="99" t="s">
        <v>1480</v>
      </c>
      <c r="D133" s="99"/>
      <c r="E133" s="99" t="s">
        <v>599</v>
      </c>
      <c r="F133" s="99" t="s">
        <v>166</v>
      </c>
      <c r="G133" s="99" t="s">
        <v>1481</v>
      </c>
      <c r="H133" s="99">
        <v>7</v>
      </c>
      <c r="I133" s="99" t="s">
        <v>298</v>
      </c>
      <c r="J133" s="99" t="s">
        <v>38</v>
      </c>
      <c r="K133" s="99" t="s">
        <v>1482</v>
      </c>
    </row>
    <row r="134" spans="1:11" ht="13.5" x14ac:dyDescent="0.25">
      <c r="A134" s="99" t="s">
        <v>1491</v>
      </c>
      <c r="B134" s="100">
        <v>23255.5</v>
      </c>
      <c r="C134" s="99" t="s">
        <v>1492</v>
      </c>
      <c r="D134" s="99"/>
      <c r="E134" s="99" t="s">
        <v>1493</v>
      </c>
      <c r="F134" s="99" t="s">
        <v>21</v>
      </c>
      <c r="G134" s="99" t="s">
        <v>1494</v>
      </c>
      <c r="H134" s="99">
        <v>7</v>
      </c>
      <c r="I134" s="99" t="s">
        <v>298</v>
      </c>
      <c r="J134" s="99" t="s">
        <v>38</v>
      </c>
      <c r="K134" s="99" t="s">
        <v>46</v>
      </c>
    </row>
    <row r="135" spans="1:11" ht="13.5" x14ac:dyDescent="0.25">
      <c r="A135" s="99" t="s">
        <v>944</v>
      </c>
      <c r="B135" s="100">
        <v>113869.24</v>
      </c>
      <c r="C135" s="99" t="s">
        <v>945</v>
      </c>
      <c r="D135" s="99"/>
      <c r="E135" s="99" t="s">
        <v>946</v>
      </c>
      <c r="F135" s="99" t="s">
        <v>146</v>
      </c>
      <c r="G135" s="99" t="s">
        <v>947</v>
      </c>
      <c r="H135" s="99">
        <v>7</v>
      </c>
      <c r="I135" s="99" t="s">
        <v>298</v>
      </c>
      <c r="J135" s="99" t="s">
        <v>38</v>
      </c>
      <c r="K135" s="99" t="s">
        <v>45</v>
      </c>
    </row>
    <row r="136" spans="1:11" ht="13.5" x14ac:dyDescent="0.25">
      <c r="A136" s="99" t="s">
        <v>2227</v>
      </c>
      <c r="B136" s="100">
        <v>700</v>
      </c>
      <c r="C136" s="99" t="s">
        <v>2228</v>
      </c>
      <c r="D136" s="99"/>
      <c r="E136" s="99" t="s">
        <v>2224</v>
      </c>
      <c r="F136" s="99" t="s">
        <v>149</v>
      </c>
      <c r="G136" s="99" t="s">
        <v>2229</v>
      </c>
      <c r="H136" s="99">
        <v>7</v>
      </c>
      <c r="I136" s="99" t="s">
        <v>298</v>
      </c>
      <c r="J136" s="99" t="s">
        <v>38</v>
      </c>
      <c r="K136" s="99" t="s">
        <v>990</v>
      </c>
    </row>
    <row r="137" spans="1:11" ht="13.5" x14ac:dyDescent="0.25">
      <c r="A137" s="99" t="s">
        <v>983</v>
      </c>
      <c r="B137" s="100">
        <v>50420.82</v>
      </c>
      <c r="C137" s="99"/>
      <c r="D137" s="99"/>
      <c r="E137" s="99" t="s">
        <v>3</v>
      </c>
      <c r="F137" s="99" t="s">
        <v>149</v>
      </c>
      <c r="G137" s="99" t="s">
        <v>256</v>
      </c>
      <c r="H137" s="99">
        <v>7</v>
      </c>
      <c r="I137" s="99" t="s">
        <v>298</v>
      </c>
      <c r="J137" s="99" t="s">
        <v>38</v>
      </c>
      <c r="K137" s="99" t="s">
        <v>54</v>
      </c>
    </row>
    <row r="138" spans="1:11" ht="13.5" x14ac:dyDescent="0.25">
      <c r="A138" s="99" t="s">
        <v>2231</v>
      </c>
      <c r="B138" s="100">
        <v>23670</v>
      </c>
      <c r="C138" s="99" t="s">
        <v>2232</v>
      </c>
      <c r="D138" s="99"/>
      <c r="E138" s="99" t="s">
        <v>309</v>
      </c>
      <c r="F138" s="99" t="s">
        <v>157</v>
      </c>
      <c r="G138" s="99" t="s">
        <v>928</v>
      </c>
      <c r="H138" s="99">
        <v>7</v>
      </c>
      <c r="I138" s="99" t="s">
        <v>298</v>
      </c>
      <c r="J138" s="99" t="s">
        <v>38</v>
      </c>
      <c r="K138" s="99" t="s">
        <v>990</v>
      </c>
    </row>
    <row r="139" spans="1:11" ht="13.5" x14ac:dyDescent="0.25">
      <c r="A139" s="99" t="s">
        <v>517</v>
      </c>
      <c r="B139" s="100">
        <v>43175</v>
      </c>
      <c r="C139" s="99" t="s">
        <v>926</v>
      </c>
      <c r="D139" s="99" t="s">
        <v>927</v>
      </c>
      <c r="E139" s="99" t="s">
        <v>309</v>
      </c>
      <c r="F139" s="99" t="s">
        <v>157</v>
      </c>
      <c r="G139" s="99" t="s">
        <v>928</v>
      </c>
      <c r="H139" s="99">
        <v>7</v>
      </c>
      <c r="I139" s="99" t="s">
        <v>298</v>
      </c>
      <c r="J139" s="99" t="s">
        <v>38</v>
      </c>
      <c r="K139" s="99" t="s">
        <v>596</v>
      </c>
    </row>
    <row r="140" spans="1:11" ht="13.5" x14ac:dyDescent="0.25">
      <c r="A140" s="99" t="s">
        <v>693</v>
      </c>
      <c r="B140" s="100">
        <v>14090.630000000001</v>
      </c>
      <c r="C140" s="99" t="s">
        <v>59</v>
      </c>
      <c r="D140" s="99"/>
      <c r="E140" s="99" t="s">
        <v>158</v>
      </c>
      <c r="F140" s="99" t="s">
        <v>149</v>
      </c>
      <c r="G140" s="99" t="s">
        <v>279</v>
      </c>
      <c r="H140" s="99">
        <v>7</v>
      </c>
      <c r="I140" s="99" t="s">
        <v>298</v>
      </c>
      <c r="J140" s="99" t="s">
        <v>38</v>
      </c>
      <c r="K140" s="99" t="s">
        <v>44</v>
      </c>
    </row>
    <row r="141" spans="1:11" ht="13.5" x14ac:dyDescent="0.25">
      <c r="A141" s="99" t="s">
        <v>518</v>
      </c>
      <c r="B141" s="100">
        <v>6500</v>
      </c>
      <c r="C141" s="99" t="s">
        <v>982</v>
      </c>
      <c r="D141" s="99"/>
      <c r="E141" s="99" t="s">
        <v>169</v>
      </c>
      <c r="F141" s="99" t="s">
        <v>170</v>
      </c>
      <c r="G141" s="99" t="s">
        <v>280</v>
      </c>
      <c r="H141" s="99">
        <v>7</v>
      </c>
      <c r="I141" s="99" t="s">
        <v>298</v>
      </c>
      <c r="J141" s="99" t="s">
        <v>38</v>
      </c>
      <c r="K141" s="99" t="s">
        <v>60</v>
      </c>
    </row>
    <row r="142" spans="1:11" ht="13.5" x14ac:dyDescent="0.25">
      <c r="A142" s="99" t="s">
        <v>963</v>
      </c>
      <c r="B142" s="100">
        <v>3166</v>
      </c>
      <c r="C142" s="99" t="s">
        <v>964</v>
      </c>
      <c r="D142" s="99" t="s">
        <v>965</v>
      </c>
      <c r="E142" s="99" t="s">
        <v>42</v>
      </c>
      <c r="F142" s="99" t="s">
        <v>43</v>
      </c>
      <c r="G142" s="99" t="s">
        <v>966</v>
      </c>
      <c r="H142" s="99">
        <v>7</v>
      </c>
      <c r="I142" s="99" t="s">
        <v>298</v>
      </c>
      <c r="J142" s="99" t="s">
        <v>38</v>
      </c>
      <c r="K142" s="99" t="s">
        <v>959</v>
      </c>
    </row>
    <row r="143" spans="1:11" ht="13.5" x14ac:dyDescent="0.25">
      <c r="A143" s="99" t="s">
        <v>2242</v>
      </c>
      <c r="B143" s="100">
        <v>250</v>
      </c>
      <c r="C143" s="99" t="s">
        <v>2243</v>
      </c>
      <c r="D143" s="99" t="s">
        <v>2244</v>
      </c>
      <c r="E143" s="99" t="s">
        <v>2245</v>
      </c>
      <c r="F143" s="99" t="s">
        <v>286</v>
      </c>
      <c r="G143" s="99" t="s">
        <v>2246</v>
      </c>
      <c r="H143" s="99">
        <v>7</v>
      </c>
      <c r="I143" s="99" t="s">
        <v>298</v>
      </c>
      <c r="J143" s="99" t="s">
        <v>38</v>
      </c>
      <c r="K143" s="99" t="s">
        <v>990</v>
      </c>
    </row>
    <row r="144" spans="1:11" ht="13.5" x14ac:dyDescent="0.25">
      <c r="A144" s="99" t="s">
        <v>695</v>
      </c>
      <c r="B144" s="100">
        <v>2070</v>
      </c>
      <c r="C144" s="99" t="s">
        <v>696</v>
      </c>
      <c r="D144" s="99" t="s">
        <v>697</v>
      </c>
      <c r="E144" s="99" t="s">
        <v>42</v>
      </c>
      <c r="F144" s="99" t="s">
        <v>43</v>
      </c>
      <c r="G144" s="99" t="s">
        <v>698</v>
      </c>
      <c r="H144" s="99">
        <v>7</v>
      </c>
      <c r="I144" s="99" t="s">
        <v>298</v>
      </c>
      <c r="J144" s="99" t="s">
        <v>38</v>
      </c>
      <c r="K144" s="99" t="s">
        <v>44</v>
      </c>
    </row>
    <row r="145" spans="1:11" ht="13.5" x14ac:dyDescent="0.25">
      <c r="A145" s="99" t="s">
        <v>618</v>
      </c>
      <c r="B145" s="100">
        <v>1177</v>
      </c>
      <c r="C145" s="99" t="s">
        <v>980</v>
      </c>
      <c r="D145" s="99"/>
      <c r="E145" s="99" t="s">
        <v>42</v>
      </c>
      <c r="F145" s="99" t="s">
        <v>43</v>
      </c>
      <c r="G145" s="99" t="s">
        <v>981</v>
      </c>
      <c r="H145" s="99">
        <v>7</v>
      </c>
      <c r="I145" s="99" t="s">
        <v>298</v>
      </c>
      <c r="J145" s="99" t="s">
        <v>38</v>
      </c>
      <c r="K145" s="99" t="s">
        <v>44</v>
      </c>
    </row>
    <row r="146" spans="1:11" ht="13.5" x14ac:dyDescent="0.25">
      <c r="A146" s="99" t="s">
        <v>2248</v>
      </c>
      <c r="B146" s="100">
        <v>3300</v>
      </c>
      <c r="C146" s="99" t="s">
        <v>2249</v>
      </c>
      <c r="D146" s="99"/>
      <c r="E146" s="99" t="s">
        <v>2250</v>
      </c>
      <c r="F146" s="99" t="s">
        <v>146</v>
      </c>
      <c r="G146" s="99" t="s">
        <v>2251</v>
      </c>
      <c r="H146" s="99">
        <v>7</v>
      </c>
      <c r="I146" s="99" t="s">
        <v>298</v>
      </c>
      <c r="J146" s="99" t="s">
        <v>38</v>
      </c>
      <c r="K146" s="99" t="s">
        <v>990</v>
      </c>
    </row>
    <row r="147" spans="1:11" ht="13.5" x14ac:dyDescent="0.25">
      <c r="A147" s="99" t="s">
        <v>519</v>
      </c>
      <c r="B147" s="100">
        <v>2573</v>
      </c>
      <c r="C147" s="99" t="s">
        <v>520</v>
      </c>
      <c r="D147" s="99"/>
      <c r="E147" s="99" t="s">
        <v>57</v>
      </c>
      <c r="F147" s="99" t="s">
        <v>174</v>
      </c>
      <c r="G147" s="99" t="s">
        <v>281</v>
      </c>
      <c r="H147" s="99">
        <v>7</v>
      </c>
      <c r="I147" s="99" t="s">
        <v>298</v>
      </c>
      <c r="J147" s="99" t="s">
        <v>38</v>
      </c>
      <c r="K147" s="99" t="s">
        <v>51</v>
      </c>
    </row>
    <row r="148" spans="1:11" ht="13.5" x14ac:dyDescent="0.25">
      <c r="A148" s="99" t="s">
        <v>2253</v>
      </c>
      <c r="B148" s="100">
        <v>8000</v>
      </c>
      <c r="C148" s="99" t="s">
        <v>2254</v>
      </c>
      <c r="D148" s="99"/>
      <c r="E148" s="99" t="s">
        <v>2255</v>
      </c>
      <c r="F148" s="99" t="s">
        <v>146</v>
      </c>
      <c r="G148" s="99" t="s">
        <v>2256</v>
      </c>
      <c r="H148" s="99">
        <v>7</v>
      </c>
      <c r="I148" s="99" t="s">
        <v>298</v>
      </c>
      <c r="J148" s="99" t="s">
        <v>38</v>
      </c>
      <c r="K148" s="99" t="s">
        <v>990</v>
      </c>
    </row>
    <row r="149" spans="1:11" ht="13.5" x14ac:dyDescent="0.25">
      <c r="A149" s="99" t="s">
        <v>521</v>
      </c>
      <c r="B149" s="100">
        <v>126720.72</v>
      </c>
      <c r="C149" s="99" t="s">
        <v>62</v>
      </c>
      <c r="D149" s="99"/>
      <c r="E149" s="99" t="s">
        <v>178</v>
      </c>
      <c r="F149" s="99" t="s">
        <v>149</v>
      </c>
      <c r="G149" s="99" t="s">
        <v>222</v>
      </c>
      <c r="H149" s="99">
        <v>7</v>
      </c>
      <c r="I149" s="99" t="s">
        <v>298</v>
      </c>
      <c r="J149" s="99" t="s">
        <v>38</v>
      </c>
      <c r="K149" s="99" t="s">
        <v>522</v>
      </c>
    </row>
    <row r="150" spans="1:11" ht="13.5" x14ac:dyDescent="0.25">
      <c r="A150" s="99" t="s">
        <v>700</v>
      </c>
      <c r="B150" s="100">
        <v>19398.830000000002</v>
      </c>
      <c r="C150" s="99" t="s">
        <v>523</v>
      </c>
      <c r="D150" s="99"/>
      <c r="E150" s="99" t="s">
        <v>480</v>
      </c>
      <c r="F150" s="99" t="s">
        <v>149</v>
      </c>
      <c r="G150" s="99" t="s">
        <v>481</v>
      </c>
      <c r="H150" s="99">
        <v>7</v>
      </c>
      <c r="I150" s="99" t="s">
        <v>298</v>
      </c>
      <c r="J150" s="99" t="s">
        <v>38</v>
      </c>
      <c r="K150" s="99" t="s">
        <v>58</v>
      </c>
    </row>
    <row r="151" spans="1:11" ht="13.5" x14ac:dyDescent="0.25">
      <c r="A151" s="99" t="s">
        <v>360</v>
      </c>
      <c r="B151" s="100">
        <v>65746</v>
      </c>
      <c r="C151" s="99" t="s">
        <v>524</v>
      </c>
      <c r="D151" s="99" t="s">
        <v>525</v>
      </c>
      <c r="E151" s="99" t="s">
        <v>183</v>
      </c>
      <c r="F151" s="99" t="s">
        <v>149</v>
      </c>
      <c r="G151" s="99" t="s">
        <v>361</v>
      </c>
      <c r="H151" s="99">
        <v>7</v>
      </c>
      <c r="I151" s="99" t="s">
        <v>298</v>
      </c>
      <c r="J151" s="99" t="s">
        <v>38</v>
      </c>
      <c r="K151" s="99" t="s">
        <v>44</v>
      </c>
    </row>
    <row r="152" spans="1:11" ht="13.5" x14ac:dyDescent="0.25">
      <c r="A152" s="99" t="s">
        <v>526</v>
      </c>
      <c r="B152" s="100">
        <v>176157.46</v>
      </c>
      <c r="C152" s="99" t="s">
        <v>37</v>
      </c>
      <c r="D152" s="99"/>
      <c r="E152" s="99" t="s">
        <v>161</v>
      </c>
      <c r="F152" s="99" t="s">
        <v>155</v>
      </c>
      <c r="G152" s="99" t="s">
        <v>215</v>
      </c>
      <c r="H152" s="99">
        <v>7</v>
      </c>
      <c r="I152" s="99" t="s">
        <v>298</v>
      </c>
      <c r="J152" s="99" t="s">
        <v>38</v>
      </c>
      <c r="K152" s="99" t="s">
        <v>39</v>
      </c>
    </row>
    <row r="153" spans="1:11" ht="13.5" x14ac:dyDescent="0.25">
      <c r="A153" s="99" t="s">
        <v>995</v>
      </c>
      <c r="B153" s="100">
        <v>48699.579999999987</v>
      </c>
      <c r="C153" s="99" t="s">
        <v>701</v>
      </c>
      <c r="D153" s="99"/>
      <c r="E153" s="99" t="s">
        <v>702</v>
      </c>
      <c r="F153" s="99" t="s">
        <v>338</v>
      </c>
      <c r="G153" s="99" t="s">
        <v>703</v>
      </c>
      <c r="H153" s="99">
        <v>7</v>
      </c>
      <c r="I153" s="99" t="s">
        <v>298</v>
      </c>
      <c r="J153" s="99" t="s">
        <v>38</v>
      </c>
      <c r="K153" s="99" t="s">
        <v>67</v>
      </c>
    </row>
    <row r="154" spans="1:11" ht="13.5" x14ac:dyDescent="0.25">
      <c r="A154" s="99" t="s">
        <v>2266</v>
      </c>
      <c r="B154" s="100">
        <v>3393.09</v>
      </c>
      <c r="C154" s="99" t="s">
        <v>2267</v>
      </c>
      <c r="D154" s="99"/>
      <c r="E154" s="99" t="s">
        <v>183</v>
      </c>
      <c r="F154" s="99" t="s">
        <v>149</v>
      </c>
      <c r="G154" s="99" t="s">
        <v>2268</v>
      </c>
      <c r="H154" s="99">
        <v>7</v>
      </c>
      <c r="I154" s="99" t="s">
        <v>298</v>
      </c>
      <c r="J154" s="99" t="s">
        <v>38</v>
      </c>
      <c r="K154" s="99" t="s">
        <v>990</v>
      </c>
    </row>
    <row r="155" spans="1:11" ht="13.5" x14ac:dyDescent="0.25">
      <c r="A155" s="99" t="s">
        <v>527</v>
      </c>
      <c r="B155" s="100">
        <v>110270.06999999999</v>
      </c>
      <c r="C155" s="99" t="s">
        <v>63</v>
      </c>
      <c r="D155" s="99"/>
      <c r="E155" s="99" t="s">
        <v>183</v>
      </c>
      <c r="F155" s="99" t="s">
        <v>149</v>
      </c>
      <c r="G155" s="99" t="s">
        <v>282</v>
      </c>
      <c r="H155" s="99">
        <v>7</v>
      </c>
      <c r="I155" s="99" t="s">
        <v>298</v>
      </c>
      <c r="J155" s="99" t="s">
        <v>38</v>
      </c>
      <c r="K155" s="99" t="s">
        <v>41</v>
      </c>
    </row>
    <row r="156" spans="1:11" ht="13.5" x14ac:dyDescent="0.25">
      <c r="A156" s="99" t="s">
        <v>925</v>
      </c>
      <c r="B156" s="100">
        <v>5932.7999999999993</v>
      </c>
      <c r="C156" s="99" t="s">
        <v>709</v>
      </c>
      <c r="D156" s="99" t="s">
        <v>657</v>
      </c>
      <c r="E156" s="99" t="s">
        <v>710</v>
      </c>
      <c r="F156" s="99" t="s">
        <v>174</v>
      </c>
      <c r="G156" s="99" t="s">
        <v>711</v>
      </c>
      <c r="H156" s="99">
        <v>7</v>
      </c>
      <c r="I156" s="99" t="s">
        <v>298</v>
      </c>
      <c r="J156" s="99" t="s">
        <v>38</v>
      </c>
      <c r="K156" s="99" t="s">
        <v>596</v>
      </c>
    </row>
    <row r="157" spans="1:11" ht="13.5" x14ac:dyDescent="0.25">
      <c r="A157" s="99" t="s">
        <v>2270</v>
      </c>
      <c r="B157" s="100">
        <v>559.20000000000005</v>
      </c>
      <c r="C157" s="99" t="s">
        <v>2271</v>
      </c>
      <c r="D157" s="99"/>
      <c r="E157" s="99" t="s">
        <v>2272</v>
      </c>
      <c r="F157" s="99" t="s">
        <v>726</v>
      </c>
      <c r="G157" s="99" t="s">
        <v>2273</v>
      </c>
      <c r="H157" s="99">
        <v>7</v>
      </c>
      <c r="I157" s="99" t="s">
        <v>298</v>
      </c>
      <c r="J157" s="99" t="s">
        <v>38</v>
      </c>
      <c r="K157" s="99" t="s">
        <v>1979</v>
      </c>
    </row>
    <row r="158" spans="1:11" ht="13.5" x14ac:dyDescent="0.25">
      <c r="A158" s="99" t="s">
        <v>528</v>
      </c>
      <c r="B158" s="100">
        <v>5615.21</v>
      </c>
      <c r="C158" s="99" t="s">
        <v>64</v>
      </c>
      <c r="D158" s="99"/>
      <c r="E158" s="99" t="s">
        <v>201</v>
      </c>
      <c r="F158" s="99" t="s">
        <v>168</v>
      </c>
      <c r="G158" s="99" t="s">
        <v>276</v>
      </c>
      <c r="H158" s="99">
        <v>7</v>
      </c>
      <c r="I158" s="99" t="s">
        <v>298</v>
      </c>
      <c r="J158" s="99" t="s">
        <v>38</v>
      </c>
      <c r="K158" s="99" t="s">
        <v>596</v>
      </c>
    </row>
    <row r="159" spans="1:11" ht="13.5" x14ac:dyDescent="0.25">
      <c r="A159" s="99" t="s">
        <v>2282</v>
      </c>
      <c r="B159" s="100">
        <v>1875</v>
      </c>
      <c r="C159" s="99" t="s">
        <v>64</v>
      </c>
      <c r="D159" s="99"/>
      <c r="E159" s="99" t="s">
        <v>201</v>
      </c>
      <c r="F159" s="99" t="s">
        <v>168</v>
      </c>
      <c r="G159" s="99" t="s">
        <v>276</v>
      </c>
      <c r="H159" s="99">
        <v>7</v>
      </c>
      <c r="I159" s="99" t="s">
        <v>298</v>
      </c>
      <c r="J159" s="99" t="s">
        <v>38</v>
      </c>
      <c r="K159" s="99" t="s">
        <v>990</v>
      </c>
    </row>
    <row r="160" spans="1:11" ht="13.5" x14ac:dyDescent="0.25">
      <c r="A160" s="99" t="s">
        <v>940</v>
      </c>
      <c r="B160" s="100">
        <v>1010491.9</v>
      </c>
      <c r="C160" s="99" t="s">
        <v>529</v>
      </c>
      <c r="D160" s="99" t="s">
        <v>712</v>
      </c>
      <c r="E160" s="99" t="s">
        <v>313</v>
      </c>
      <c r="F160" s="99" t="s">
        <v>149</v>
      </c>
      <c r="G160" s="99" t="s">
        <v>314</v>
      </c>
      <c r="H160" s="99">
        <v>7</v>
      </c>
      <c r="I160" s="99" t="s">
        <v>298</v>
      </c>
      <c r="J160" s="99" t="s">
        <v>38</v>
      </c>
      <c r="K160" s="99" t="s">
        <v>51</v>
      </c>
    </row>
    <row r="161" spans="1:11" ht="13.5" x14ac:dyDescent="0.25">
      <c r="A161" s="99" t="s">
        <v>940</v>
      </c>
      <c r="B161" s="100">
        <v>84554.249999999884</v>
      </c>
      <c r="C161" s="99" t="s">
        <v>529</v>
      </c>
      <c r="D161" s="99" t="s">
        <v>712</v>
      </c>
      <c r="E161" s="99" t="s">
        <v>313</v>
      </c>
      <c r="F161" s="99" t="s">
        <v>149</v>
      </c>
      <c r="G161" s="99" t="s">
        <v>314</v>
      </c>
      <c r="H161" s="99"/>
      <c r="I161" s="99"/>
      <c r="J161" s="99"/>
      <c r="K161" s="99" t="s">
        <v>2503</v>
      </c>
    </row>
    <row r="162" spans="1:11" ht="13.5" x14ac:dyDescent="0.25">
      <c r="A162" s="99" t="s">
        <v>2284</v>
      </c>
      <c r="B162" s="100">
        <v>435888.84</v>
      </c>
      <c r="C162" s="99" t="s">
        <v>2285</v>
      </c>
      <c r="D162" s="99"/>
      <c r="E162" s="99" t="s">
        <v>57</v>
      </c>
      <c r="F162" s="99" t="s">
        <v>174</v>
      </c>
      <c r="G162" s="99" t="s">
        <v>2286</v>
      </c>
      <c r="H162" s="99">
        <v>7</v>
      </c>
      <c r="I162" s="99" t="s">
        <v>298</v>
      </c>
      <c r="J162" s="99" t="s">
        <v>38</v>
      </c>
      <c r="K162" s="99" t="s">
        <v>990</v>
      </c>
    </row>
    <row r="163" spans="1:11" ht="13.5" x14ac:dyDescent="0.25">
      <c r="A163" s="99" t="s">
        <v>2288</v>
      </c>
      <c r="B163" s="100">
        <v>3580</v>
      </c>
      <c r="C163" s="99" t="s">
        <v>2289</v>
      </c>
      <c r="D163" s="99"/>
      <c r="E163" s="99" t="s">
        <v>2</v>
      </c>
      <c r="F163" s="99" t="s">
        <v>184</v>
      </c>
      <c r="G163" s="99" t="s">
        <v>2290</v>
      </c>
      <c r="H163" s="99">
        <v>7</v>
      </c>
      <c r="I163" s="99" t="s">
        <v>298</v>
      </c>
      <c r="J163" s="99" t="s">
        <v>38</v>
      </c>
      <c r="K163" s="99" t="s">
        <v>990</v>
      </c>
    </row>
    <row r="164" spans="1:11" ht="13.5" x14ac:dyDescent="0.25">
      <c r="A164" s="99" t="s">
        <v>2292</v>
      </c>
      <c r="B164" s="100">
        <v>457.71</v>
      </c>
      <c r="C164" s="99" t="s">
        <v>2293</v>
      </c>
      <c r="D164" s="99"/>
      <c r="E164" s="99" t="s">
        <v>2294</v>
      </c>
      <c r="F164" s="99" t="s">
        <v>155</v>
      </c>
      <c r="G164" s="99" t="s">
        <v>2295</v>
      </c>
      <c r="H164" s="99">
        <v>7</v>
      </c>
      <c r="I164" s="99" t="s">
        <v>298</v>
      </c>
      <c r="J164" s="99" t="s">
        <v>38</v>
      </c>
      <c r="K164" s="99" t="s">
        <v>990</v>
      </c>
    </row>
    <row r="165" spans="1:11" ht="13.5" x14ac:dyDescent="0.25">
      <c r="A165" s="99" t="s">
        <v>713</v>
      </c>
      <c r="B165" s="100">
        <v>31958.32</v>
      </c>
      <c r="C165" s="99" t="s">
        <v>65</v>
      </c>
      <c r="D165" s="99"/>
      <c r="E165" s="99" t="s">
        <v>66</v>
      </c>
      <c r="F165" s="99" t="s">
        <v>175</v>
      </c>
      <c r="G165" s="99" t="s">
        <v>283</v>
      </c>
      <c r="H165" s="99">
        <v>7</v>
      </c>
      <c r="I165" s="99" t="s">
        <v>298</v>
      </c>
      <c r="J165" s="99" t="s">
        <v>38</v>
      </c>
      <c r="K165" s="99" t="s">
        <v>51</v>
      </c>
    </row>
    <row r="166" spans="1:11" ht="13.5" x14ac:dyDescent="0.25">
      <c r="A166" s="99" t="s">
        <v>1523</v>
      </c>
      <c r="B166" s="100">
        <v>11500</v>
      </c>
      <c r="C166" s="99" t="s">
        <v>1524</v>
      </c>
      <c r="D166" s="99" t="s">
        <v>1525</v>
      </c>
      <c r="E166" s="99" t="s">
        <v>1526</v>
      </c>
      <c r="F166" s="99" t="s">
        <v>1421</v>
      </c>
      <c r="G166" s="99" t="s">
        <v>1527</v>
      </c>
      <c r="H166" s="99">
        <v>7</v>
      </c>
      <c r="I166" s="99" t="s">
        <v>298</v>
      </c>
      <c r="J166" s="99" t="s">
        <v>38</v>
      </c>
      <c r="K166" s="99" t="s">
        <v>1501</v>
      </c>
    </row>
    <row r="167" spans="1:11" ht="13.5" x14ac:dyDescent="0.25">
      <c r="A167" s="99" t="s">
        <v>930</v>
      </c>
      <c r="B167" s="100">
        <v>3921</v>
      </c>
      <c r="C167" s="99" t="s">
        <v>931</v>
      </c>
      <c r="D167" s="99"/>
      <c r="E167" s="99" t="s">
        <v>382</v>
      </c>
      <c r="F167" s="99" t="s">
        <v>149</v>
      </c>
      <c r="G167" s="99" t="s">
        <v>383</v>
      </c>
      <c r="H167" s="99">
        <v>7</v>
      </c>
      <c r="I167" s="99" t="s">
        <v>298</v>
      </c>
      <c r="J167" s="99" t="s">
        <v>38</v>
      </c>
      <c r="K167" s="99" t="s">
        <v>284</v>
      </c>
    </row>
    <row r="168" spans="1:11" ht="13.5" x14ac:dyDescent="0.25">
      <c r="A168" s="99" t="s">
        <v>714</v>
      </c>
      <c r="B168" s="100">
        <v>76971.429999999993</v>
      </c>
      <c r="C168" s="99" t="s">
        <v>715</v>
      </c>
      <c r="D168" s="99"/>
      <c r="E168" s="99" t="s">
        <v>716</v>
      </c>
      <c r="F168" s="99" t="s">
        <v>156</v>
      </c>
      <c r="G168" s="99" t="s">
        <v>717</v>
      </c>
      <c r="H168" s="99">
        <v>7</v>
      </c>
      <c r="I168" s="99" t="s">
        <v>298</v>
      </c>
      <c r="J168" s="99" t="s">
        <v>38</v>
      </c>
      <c r="K168" s="99" t="s">
        <v>39</v>
      </c>
    </row>
    <row r="169" spans="1:11" ht="13.5" x14ac:dyDescent="0.25">
      <c r="A169" s="99" t="s">
        <v>622</v>
      </c>
      <c r="B169" s="100">
        <v>1695</v>
      </c>
      <c r="C169" s="99" t="s">
        <v>623</v>
      </c>
      <c r="D169" s="99" t="s">
        <v>712</v>
      </c>
      <c r="E169" s="99" t="s">
        <v>624</v>
      </c>
      <c r="F169" s="99" t="s">
        <v>207</v>
      </c>
      <c r="G169" s="99" t="s">
        <v>625</v>
      </c>
      <c r="H169" s="99">
        <v>7</v>
      </c>
      <c r="I169" s="99" t="s">
        <v>298</v>
      </c>
      <c r="J169" s="99" t="s">
        <v>38</v>
      </c>
      <c r="K169" s="99" t="s">
        <v>46</v>
      </c>
    </row>
    <row r="170" spans="1:11" ht="13.5" x14ac:dyDescent="0.25">
      <c r="A170" s="99" t="s">
        <v>530</v>
      </c>
      <c r="B170" s="100">
        <v>66035.13</v>
      </c>
      <c r="C170" s="99" t="s">
        <v>225</v>
      </c>
      <c r="D170" s="99"/>
      <c r="E170" s="99" t="s">
        <v>226</v>
      </c>
      <c r="F170" s="99" t="s">
        <v>174</v>
      </c>
      <c r="G170" s="99" t="s">
        <v>227</v>
      </c>
      <c r="H170" s="99">
        <v>7</v>
      </c>
      <c r="I170" s="99" t="s">
        <v>298</v>
      </c>
      <c r="J170" s="99" t="s">
        <v>38</v>
      </c>
      <c r="K170" s="99" t="s">
        <v>315</v>
      </c>
    </row>
    <row r="171" spans="1:11" ht="13.5" x14ac:dyDescent="0.25">
      <c r="A171" s="99" t="s">
        <v>948</v>
      </c>
      <c r="B171" s="100">
        <v>28644.5</v>
      </c>
      <c r="C171" s="99" t="s">
        <v>949</v>
      </c>
      <c r="D171" s="99"/>
      <c r="E171" s="99" t="s">
        <v>950</v>
      </c>
      <c r="F171" s="99" t="s">
        <v>149</v>
      </c>
      <c r="G171" s="99" t="s">
        <v>951</v>
      </c>
      <c r="H171" s="99">
        <v>7</v>
      </c>
      <c r="I171" s="99" t="s">
        <v>298</v>
      </c>
      <c r="J171" s="99" t="s">
        <v>38</v>
      </c>
      <c r="K171" s="99" t="s">
        <v>45</v>
      </c>
    </row>
    <row r="172" spans="1:11" ht="13.5" x14ac:dyDescent="0.25">
      <c r="A172" s="99" t="s">
        <v>2300</v>
      </c>
      <c r="B172" s="100">
        <v>2250</v>
      </c>
      <c r="C172" s="99" t="s">
        <v>2301</v>
      </c>
      <c r="D172" s="99"/>
      <c r="E172" s="99" t="s">
        <v>1747</v>
      </c>
      <c r="F172" s="99" t="s">
        <v>172</v>
      </c>
      <c r="G172" s="99" t="s">
        <v>1748</v>
      </c>
      <c r="H172" s="99">
        <v>7</v>
      </c>
      <c r="I172" s="99" t="s">
        <v>298</v>
      </c>
      <c r="J172" s="99" t="s">
        <v>38</v>
      </c>
      <c r="K172" s="99" t="s">
        <v>2302</v>
      </c>
    </row>
    <row r="173" spans="1:11" ht="13.5" x14ac:dyDescent="0.25">
      <c r="A173" s="99" t="s">
        <v>924</v>
      </c>
      <c r="B173" s="100">
        <v>5948</v>
      </c>
      <c r="C173" s="99" t="s">
        <v>721</v>
      </c>
      <c r="D173" s="99"/>
      <c r="E173" s="99" t="s">
        <v>2</v>
      </c>
      <c r="F173" s="99" t="s">
        <v>184</v>
      </c>
      <c r="G173" s="99" t="s">
        <v>722</v>
      </c>
      <c r="H173" s="99">
        <v>7</v>
      </c>
      <c r="I173" s="99" t="s">
        <v>298</v>
      </c>
      <c r="J173" s="99" t="s">
        <v>38</v>
      </c>
      <c r="K173" s="99" t="s">
        <v>596</v>
      </c>
    </row>
    <row r="174" spans="1:11" ht="13.5" x14ac:dyDescent="0.25">
      <c r="A174" s="99" t="s">
        <v>2307</v>
      </c>
      <c r="B174" s="100">
        <v>3500</v>
      </c>
      <c r="C174" s="99" t="s">
        <v>1303</v>
      </c>
      <c r="D174" s="99"/>
      <c r="E174" s="99" t="s">
        <v>1304</v>
      </c>
      <c r="F174" s="99" t="s">
        <v>155</v>
      </c>
      <c r="G174" s="99" t="s">
        <v>1305</v>
      </c>
      <c r="H174" s="99">
        <v>7</v>
      </c>
      <c r="I174" s="99" t="s">
        <v>298</v>
      </c>
      <c r="J174" s="99" t="s">
        <v>38</v>
      </c>
      <c r="K174" s="99" t="s">
        <v>990</v>
      </c>
    </row>
    <row r="175" spans="1:11" ht="13.5" x14ac:dyDescent="0.25">
      <c r="A175" s="99" t="s">
        <v>2309</v>
      </c>
      <c r="B175" s="100">
        <v>12252</v>
      </c>
      <c r="C175" s="99" t="s">
        <v>2310</v>
      </c>
      <c r="D175" s="99"/>
      <c r="E175" s="99" t="s">
        <v>2311</v>
      </c>
      <c r="F175" s="99" t="s">
        <v>165</v>
      </c>
      <c r="G175" s="99" t="s">
        <v>2312</v>
      </c>
      <c r="H175" s="99">
        <v>7</v>
      </c>
      <c r="I175" s="99" t="s">
        <v>298</v>
      </c>
      <c r="J175" s="99" t="s">
        <v>38</v>
      </c>
      <c r="K175" s="99" t="s">
        <v>990</v>
      </c>
    </row>
    <row r="176" spans="1:11" ht="13.5" x14ac:dyDescent="0.25">
      <c r="A176" s="99" t="s">
        <v>532</v>
      </c>
      <c r="B176" s="100">
        <v>7000</v>
      </c>
      <c r="C176" s="99" t="s">
        <v>991</v>
      </c>
      <c r="D176" s="99" t="s">
        <v>992</v>
      </c>
      <c r="E176" s="99" t="s">
        <v>993</v>
      </c>
      <c r="F176" s="99" t="s">
        <v>148</v>
      </c>
      <c r="G176" s="99" t="s">
        <v>994</v>
      </c>
      <c r="H176" s="99">
        <v>7</v>
      </c>
      <c r="I176" s="99" t="s">
        <v>298</v>
      </c>
      <c r="J176" s="99" t="s">
        <v>38</v>
      </c>
      <c r="K176" s="99" t="s">
        <v>67</v>
      </c>
    </row>
    <row r="177" spans="1:11" ht="13.5" x14ac:dyDescent="0.25">
      <c r="A177" s="99" t="s">
        <v>2314</v>
      </c>
      <c r="B177" s="100">
        <v>4000</v>
      </c>
      <c r="C177" s="99" t="s">
        <v>2315</v>
      </c>
      <c r="D177" s="99"/>
      <c r="E177" s="99" t="s">
        <v>4</v>
      </c>
      <c r="F177" s="99" t="s">
        <v>165</v>
      </c>
      <c r="G177" s="99" t="s">
        <v>2316</v>
      </c>
      <c r="H177" s="99">
        <v>7</v>
      </c>
      <c r="I177" s="99" t="s">
        <v>298</v>
      </c>
      <c r="J177" s="99" t="s">
        <v>38</v>
      </c>
      <c r="K177" s="99" t="s">
        <v>990</v>
      </c>
    </row>
    <row r="178" spans="1:11" ht="13.5" x14ac:dyDescent="0.25">
      <c r="A178" s="99" t="s">
        <v>2318</v>
      </c>
      <c r="B178" s="100">
        <v>6899.35</v>
      </c>
      <c r="C178" s="99" t="s">
        <v>2319</v>
      </c>
      <c r="D178" s="99" t="s">
        <v>2320</v>
      </c>
      <c r="E178" s="99" t="s">
        <v>2321</v>
      </c>
      <c r="F178" s="99" t="s">
        <v>205</v>
      </c>
      <c r="G178" s="99" t="s">
        <v>2322</v>
      </c>
      <c r="H178" s="99">
        <v>7</v>
      </c>
      <c r="I178" s="99" t="s">
        <v>298</v>
      </c>
      <c r="J178" s="99" t="s">
        <v>38</v>
      </c>
      <c r="K178" s="99" t="s">
        <v>990</v>
      </c>
    </row>
    <row r="179" spans="1:11" ht="13.5" x14ac:dyDescent="0.25">
      <c r="A179" s="99" t="s">
        <v>2324</v>
      </c>
      <c r="B179" s="100">
        <v>13152.5</v>
      </c>
      <c r="C179" s="99" t="s">
        <v>2325</v>
      </c>
      <c r="D179" s="99"/>
      <c r="E179" s="99" t="s">
        <v>154</v>
      </c>
      <c r="F179" s="99" t="s">
        <v>149</v>
      </c>
      <c r="G179" s="99" t="s">
        <v>2326</v>
      </c>
      <c r="H179" s="99">
        <v>7</v>
      </c>
      <c r="I179" s="99" t="s">
        <v>298</v>
      </c>
      <c r="J179" s="99" t="s">
        <v>38</v>
      </c>
      <c r="K179" s="99" t="s">
        <v>990</v>
      </c>
    </row>
    <row r="180" spans="1:11" ht="13.5" x14ac:dyDescent="0.25">
      <c r="A180" s="99" t="s">
        <v>985</v>
      </c>
      <c r="B180" s="100">
        <v>180</v>
      </c>
      <c r="C180" s="99" t="s">
        <v>986</v>
      </c>
      <c r="D180" s="99" t="s">
        <v>987</v>
      </c>
      <c r="E180" s="99" t="s">
        <v>988</v>
      </c>
      <c r="F180" s="99" t="s">
        <v>165</v>
      </c>
      <c r="G180" s="99" t="s">
        <v>989</v>
      </c>
      <c r="H180" s="99">
        <v>7</v>
      </c>
      <c r="I180" s="99" t="s">
        <v>298</v>
      </c>
      <c r="J180" s="99" t="s">
        <v>38</v>
      </c>
      <c r="K180" s="99" t="s">
        <v>990</v>
      </c>
    </row>
    <row r="181" spans="1:11" ht="13.5" x14ac:dyDescent="0.25">
      <c r="A181" s="99" t="s">
        <v>533</v>
      </c>
      <c r="B181" s="100">
        <v>5979367.0699999984</v>
      </c>
      <c r="C181" s="99" t="s">
        <v>586</v>
      </c>
      <c r="D181" s="99" t="s">
        <v>635</v>
      </c>
      <c r="E181" s="99" t="s">
        <v>587</v>
      </c>
      <c r="F181" s="99" t="s">
        <v>157</v>
      </c>
      <c r="G181" s="99" t="s">
        <v>588</v>
      </c>
      <c r="H181" s="99">
        <v>7</v>
      </c>
      <c r="I181" s="99" t="s">
        <v>298</v>
      </c>
      <c r="J181" s="99" t="s">
        <v>38</v>
      </c>
      <c r="K181" s="99" t="s">
        <v>311</v>
      </c>
    </row>
    <row r="182" spans="1:11" ht="13.5" x14ac:dyDescent="0.25">
      <c r="A182" s="99" t="s">
        <v>2328</v>
      </c>
      <c r="B182" s="100">
        <v>2625</v>
      </c>
      <c r="C182" s="99" t="s">
        <v>2329</v>
      </c>
      <c r="D182" s="99"/>
      <c r="E182" s="99" t="s">
        <v>164</v>
      </c>
      <c r="F182" s="99" t="s">
        <v>153</v>
      </c>
      <c r="G182" s="99" t="s">
        <v>2330</v>
      </c>
      <c r="H182" s="99">
        <v>7</v>
      </c>
      <c r="I182" s="99" t="s">
        <v>298</v>
      </c>
      <c r="J182" s="99" t="s">
        <v>38</v>
      </c>
      <c r="K182" s="99" t="s">
        <v>990</v>
      </c>
    </row>
    <row r="183" spans="1:11" ht="13.5" x14ac:dyDescent="0.25">
      <c r="A183" s="99" t="s">
        <v>1557</v>
      </c>
      <c r="B183" s="100">
        <v>1493</v>
      </c>
      <c r="C183" s="99" t="s">
        <v>1558</v>
      </c>
      <c r="D183" s="99"/>
      <c r="E183" s="99" t="s">
        <v>1559</v>
      </c>
      <c r="F183" s="99" t="s">
        <v>149</v>
      </c>
      <c r="G183" s="99" t="s">
        <v>381</v>
      </c>
      <c r="H183" s="99">
        <v>7</v>
      </c>
      <c r="I183" s="99" t="s">
        <v>298</v>
      </c>
      <c r="J183" s="99" t="s">
        <v>38</v>
      </c>
      <c r="K183" s="99" t="s">
        <v>1560</v>
      </c>
    </row>
    <row r="184" spans="1:11" ht="13.5" x14ac:dyDescent="0.25">
      <c r="A184" s="99" t="s">
        <v>723</v>
      </c>
      <c r="B184" s="100">
        <v>5611.9699999999993</v>
      </c>
      <c r="C184" s="99" t="s">
        <v>724</v>
      </c>
      <c r="D184" s="99" t="s">
        <v>635</v>
      </c>
      <c r="E184" s="99" t="s">
        <v>725</v>
      </c>
      <c r="F184" s="99" t="s">
        <v>726</v>
      </c>
      <c r="G184" s="99" t="s">
        <v>727</v>
      </c>
      <c r="H184" s="99">
        <v>7</v>
      </c>
      <c r="I184" s="99" t="s">
        <v>298</v>
      </c>
      <c r="J184" s="99" t="s">
        <v>38</v>
      </c>
      <c r="K184" s="99" t="s">
        <v>932</v>
      </c>
    </row>
    <row r="185" spans="1:11" ht="13.5" x14ac:dyDescent="0.25">
      <c r="A185" s="99" t="s">
        <v>2332</v>
      </c>
      <c r="B185" s="100">
        <v>2185</v>
      </c>
      <c r="C185" s="99" t="s">
        <v>2333</v>
      </c>
      <c r="D185" s="99" t="s">
        <v>2334</v>
      </c>
      <c r="E185" s="99" t="s">
        <v>2335</v>
      </c>
      <c r="F185" s="99" t="s">
        <v>2336</v>
      </c>
      <c r="G185" s="99" t="s">
        <v>2337</v>
      </c>
      <c r="H185" s="99">
        <v>7</v>
      </c>
      <c r="I185" s="99" t="s">
        <v>298</v>
      </c>
      <c r="J185" s="99" t="s">
        <v>38</v>
      </c>
      <c r="K185" s="99" t="s">
        <v>990</v>
      </c>
    </row>
    <row r="186" spans="1:11" ht="13.5" x14ac:dyDescent="0.25">
      <c r="A186" s="99" t="s">
        <v>1563</v>
      </c>
      <c r="B186" s="100">
        <v>4473.3</v>
      </c>
      <c r="C186" s="99" t="s">
        <v>1564</v>
      </c>
      <c r="D186" s="99"/>
      <c r="E186" s="99" t="s">
        <v>1565</v>
      </c>
      <c r="F186" s="99" t="s">
        <v>157</v>
      </c>
      <c r="G186" s="99" t="s">
        <v>1566</v>
      </c>
      <c r="H186" s="99">
        <v>7</v>
      </c>
      <c r="I186" s="99" t="s">
        <v>298</v>
      </c>
      <c r="J186" s="99" t="s">
        <v>38</v>
      </c>
      <c r="K186" s="99" t="s">
        <v>44</v>
      </c>
    </row>
    <row r="187" spans="1:11" ht="13.5" x14ac:dyDescent="0.25">
      <c r="A187" s="99" t="s">
        <v>2339</v>
      </c>
      <c r="B187" s="100">
        <v>500</v>
      </c>
      <c r="C187" s="99" t="s">
        <v>2340</v>
      </c>
      <c r="D187" s="99"/>
      <c r="E187" s="99" t="s">
        <v>2341</v>
      </c>
      <c r="F187" s="99" t="s">
        <v>168</v>
      </c>
      <c r="G187" s="99" t="s">
        <v>2342</v>
      </c>
      <c r="H187" s="99">
        <v>7</v>
      </c>
      <c r="I187" s="99" t="s">
        <v>298</v>
      </c>
      <c r="J187" s="99" t="s">
        <v>38</v>
      </c>
      <c r="K187" s="99" t="s">
        <v>990</v>
      </c>
    </row>
    <row r="188" spans="1:11" ht="13.5" x14ac:dyDescent="0.25">
      <c r="A188" s="99" t="s">
        <v>728</v>
      </c>
      <c r="B188" s="100">
        <v>2248.2399999999998</v>
      </c>
      <c r="C188" s="99" t="s">
        <v>68</v>
      </c>
      <c r="D188" s="99"/>
      <c r="E188" s="99" t="s">
        <v>69</v>
      </c>
      <c r="F188" s="99" t="s">
        <v>170</v>
      </c>
      <c r="G188" s="99" t="s">
        <v>287</v>
      </c>
      <c r="H188" s="99">
        <v>7</v>
      </c>
      <c r="I188" s="99" t="s">
        <v>298</v>
      </c>
      <c r="J188" s="99" t="s">
        <v>38</v>
      </c>
      <c r="K188" s="99" t="s">
        <v>54</v>
      </c>
    </row>
    <row r="189" spans="1:11" ht="13.5" x14ac:dyDescent="0.25">
      <c r="A189" s="99" t="s">
        <v>1005</v>
      </c>
      <c r="B189" s="100">
        <v>9463.2999999999993</v>
      </c>
      <c r="C189" s="99" t="s">
        <v>1006</v>
      </c>
      <c r="D189" s="99"/>
      <c r="E189" s="99" t="s">
        <v>169</v>
      </c>
      <c r="F189" s="99" t="s">
        <v>170</v>
      </c>
      <c r="G189" s="99" t="s">
        <v>345</v>
      </c>
      <c r="H189" s="99">
        <v>7</v>
      </c>
      <c r="I189" s="99" t="s">
        <v>298</v>
      </c>
      <c r="J189" s="99" t="s">
        <v>38</v>
      </c>
      <c r="K189" s="99" t="s">
        <v>1007</v>
      </c>
    </row>
    <row r="190" spans="1:11" ht="13.5" x14ac:dyDescent="0.25">
      <c r="A190" s="99" t="s">
        <v>1578</v>
      </c>
      <c r="B190" s="100">
        <v>242788.86000000007</v>
      </c>
      <c r="C190" s="99" t="s">
        <v>1579</v>
      </c>
      <c r="D190" s="99"/>
      <c r="E190" s="99" t="s">
        <v>171</v>
      </c>
      <c r="F190" s="99" t="s">
        <v>166</v>
      </c>
      <c r="G190" s="99" t="s">
        <v>1580</v>
      </c>
      <c r="H190" s="99">
        <v>7</v>
      </c>
      <c r="I190" s="99" t="s">
        <v>298</v>
      </c>
      <c r="J190" s="99" t="s">
        <v>38</v>
      </c>
      <c r="K190" s="99" t="s">
        <v>41</v>
      </c>
    </row>
    <row r="191" spans="1:11" ht="13.5" x14ac:dyDescent="0.25">
      <c r="A191" s="99" t="s">
        <v>1582</v>
      </c>
      <c r="B191" s="100">
        <v>54574.899999999994</v>
      </c>
      <c r="C191" s="99" t="s">
        <v>1583</v>
      </c>
      <c r="D191" s="99"/>
      <c r="E191" s="99" t="s">
        <v>920</v>
      </c>
      <c r="F191" s="99" t="s">
        <v>175</v>
      </c>
      <c r="G191" s="99" t="s">
        <v>921</v>
      </c>
      <c r="H191" s="99">
        <v>7</v>
      </c>
      <c r="I191" s="99" t="s">
        <v>298</v>
      </c>
      <c r="J191" s="99" t="s">
        <v>38</v>
      </c>
      <c r="K191" s="99" t="s">
        <v>1584</v>
      </c>
    </row>
    <row r="192" spans="1:11" ht="13.5" x14ac:dyDescent="0.25">
      <c r="A192" s="99" t="s">
        <v>729</v>
      </c>
      <c r="B192" s="100">
        <v>22827.880000000008</v>
      </c>
      <c r="C192" s="99" t="s">
        <v>627</v>
      </c>
      <c r="D192" s="99"/>
      <c r="E192" s="99" t="s">
        <v>160</v>
      </c>
      <c r="F192" s="99" t="s">
        <v>146</v>
      </c>
      <c r="G192" s="99" t="s">
        <v>628</v>
      </c>
      <c r="H192" s="99">
        <v>7</v>
      </c>
      <c r="I192" s="99" t="s">
        <v>298</v>
      </c>
      <c r="J192" s="99" t="s">
        <v>38</v>
      </c>
      <c r="K192" s="99" t="s">
        <v>41</v>
      </c>
    </row>
    <row r="193" spans="1:11" ht="13.5" x14ac:dyDescent="0.25">
      <c r="A193" s="99" t="s">
        <v>2344</v>
      </c>
      <c r="B193" s="100">
        <v>3435.1</v>
      </c>
      <c r="C193" s="99" t="s">
        <v>2345</v>
      </c>
      <c r="D193" s="99"/>
      <c r="E193" s="99" t="s">
        <v>1463</v>
      </c>
      <c r="F193" s="99" t="s">
        <v>338</v>
      </c>
      <c r="G193" s="99" t="s">
        <v>2346</v>
      </c>
      <c r="H193" s="99">
        <v>7</v>
      </c>
      <c r="I193" s="99" t="s">
        <v>298</v>
      </c>
      <c r="J193" s="99" t="s">
        <v>38</v>
      </c>
      <c r="K193" s="99" t="s">
        <v>990</v>
      </c>
    </row>
    <row r="194" spans="1:11" ht="13.5" x14ac:dyDescent="0.25">
      <c r="A194" s="78" t="s">
        <v>295</v>
      </c>
      <c r="B194" s="100"/>
      <c r="C194" s="99"/>
      <c r="D194" s="99"/>
      <c r="E194" s="99"/>
      <c r="F194" s="99"/>
      <c r="G194" s="99"/>
      <c r="H194" s="99"/>
      <c r="I194" s="99"/>
      <c r="J194" s="99"/>
      <c r="K194" s="99"/>
    </row>
    <row r="195" spans="1:11" ht="13.5" x14ac:dyDescent="0.25">
      <c r="A195" s="99" t="s">
        <v>534</v>
      </c>
      <c r="B195" s="100">
        <v>1022177.8099999998</v>
      </c>
      <c r="C195" s="99" t="s">
        <v>72</v>
      </c>
      <c r="D195" s="99" t="s">
        <v>288</v>
      </c>
      <c r="E195" s="99" t="s">
        <v>73</v>
      </c>
      <c r="F195" s="99" t="s">
        <v>159</v>
      </c>
      <c r="G195" s="99" t="s">
        <v>289</v>
      </c>
      <c r="H195" s="99">
        <v>8</v>
      </c>
      <c r="I195" s="99" t="s">
        <v>298</v>
      </c>
      <c r="J195" s="99" t="s">
        <v>70</v>
      </c>
      <c r="K195" s="99" t="s">
        <v>1591</v>
      </c>
    </row>
    <row r="196" spans="1:11" ht="13.5" x14ac:dyDescent="0.25">
      <c r="A196" s="99" t="s">
        <v>1593</v>
      </c>
      <c r="B196" s="100">
        <v>5781.46</v>
      </c>
      <c r="C196" s="99" t="s">
        <v>1594</v>
      </c>
      <c r="D196" s="99"/>
      <c r="E196" s="99" t="s">
        <v>1595</v>
      </c>
      <c r="F196" s="99" t="s">
        <v>172</v>
      </c>
      <c r="G196" s="99" t="s">
        <v>1596</v>
      </c>
      <c r="H196" s="99">
        <v>8</v>
      </c>
      <c r="I196" s="99" t="s">
        <v>298</v>
      </c>
      <c r="J196" s="99" t="s">
        <v>70</v>
      </c>
      <c r="K196" s="99" t="s">
        <v>1597</v>
      </c>
    </row>
    <row r="197" spans="1:11" ht="13.5" x14ac:dyDescent="0.25">
      <c r="A197" s="99" t="s">
        <v>767</v>
      </c>
      <c r="B197" s="100">
        <v>3563.3399999999997</v>
      </c>
      <c r="C197" s="99" t="s">
        <v>768</v>
      </c>
      <c r="D197" s="99"/>
      <c r="E197" s="99" t="s">
        <v>186</v>
      </c>
      <c r="F197" s="99" t="s">
        <v>149</v>
      </c>
      <c r="G197" s="99" t="s">
        <v>241</v>
      </c>
      <c r="H197" s="99">
        <v>8</v>
      </c>
      <c r="I197" s="99" t="s">
        <v>298</v>
      </c>
      <c r="J197" s="99" t="s">
        <v>70</v>
      </c>
      <c r="K197" s="99" t="s">
        <v>1025</v>
      </c>
    </row>
    <row r="198" spans="1:11" ht="13.5" x14ac:dyDescent="0.25">
      <c r="A198" s="99" t="s">
        <v>1600</v>
      </c>
      <c r="B198" s="100">
        <v>1880</v>
      </c>
      <c r="C198" s="99" t="s">
        <v>1027</v>
      </c>
      <c r="D198" s="99"/>
      <c r="E198" s="99" t="s">
        <v>171</v>
      </c>
      <c r="F198" s="99" t="s">
        <v>166</v>
      </c>
      <c r="G198" s="99" t="s">
        <v>1028</v>
      </c>
      <c r="H198" s="99">
        <v>8</v>
      </c>
      <c r="I198" s="99" t="s">
        <v>298</v>
      </c>
      <c r="J198" s="99" t="s">
        <v>70</v>
      </c>
      <c r="K198" s="99" t="s">
        <v>77</v>
      </c>
    </row>
    <row r="199" spans="1:11" ht="13.5" x14ac:dyDescent="0.25">
      <c r="A199" s="99" t="s">
        <v>730</v>
      </c>
      <c r="B199" s="100">
        <v>8404.52</v>
      </c>
      <c r="C199" s="99" t="s">
        <v>615</v>
      </c>
      <c r="D199" s="99"/>
      <c r="E199" s="99" t="s">
        <v>195</v>
      </c>
      <c r="F199" s="99" t="s">
        <v>149</v>
      </c>
      <c r="G199" s="99" t="s">
        <v>233</v>
      </c>
      <c r="H199" s="99">
        <v>8</v>
      </c>
      <c r="I199" s="99" t="s">
        <v>298</v>
      </c>
      <c r="J199" s="99" t="s">
        <v>70</v>
      </c>
      <c r="K199" s="99" t="s">
        <v>596</v>
      </c>
    </row>
    <row r="200" spans="1:11" ht="13.5" x14ac:dyDescent="0.25">
      <c r="A200" s="99" t="s">
        <v>541</v>
      </c>
      <c r="B200" s="100">
        <v>49259.280000000006</v>
      </c>
      <c r="C200" s="99" t="s">
        <v>542</v>
      </c>
      <c r="D200" s="99" t="s">
        <v>731</v>
      </c>
      <c r="E200" s="99" t="s">
        <v>543</v>
      </c>
      <c r="F200" s="99" t="s">
        <v>149</v>
      </c>
      <c r="G200" s="99" t="s">
        <v>544</v>
      </c>
      <c r="H200" s="99">
        <v>8</v>
      </c>
      <c r="I200" s="99" t="s">
        <v>298</v>
      </c>
      <c r="J200" s="99" t="s">
        <v>70</v>
      </c>
      <c r="K200" s="99" t="s">
        <v>539</v>
      </c>
    </row>
    <row r="201" spans="1:11" ht="13.5" x14ac:dyDescent="0.25">
      <c r="A201" s="99" t="s">
        <v>1604</v>
      </c>
      <c r="B201" s="100">
        <v>28240</v>
      </c>
      <c r="C201" s="99" t="s">
        <v>1605</v>
      </c>
      <c r="D201" s="99" t="s">
        <v>1606</v>
      </c>
      <c r="E201" s="99" t="s">
        <v>158</v>
      </c>
      <c r="F201" s="99" t="s">
        <v>149</v>
      </c>
      <c r="G201" s="99" t="s">
        <v>1460</v>
      </c>
      <c r="H201" s="99">
        <v>8</v>
      </c>
      <c r="I201" s="99" t="s">
        <v>298</v>
      </c>
      <c r="J201" s="99" t="s">
        <v>70</v>
      </c>
      <c r="K201" s="99" t="s">
        <v>318</v>
      </c>
    </row>
    <row r="202" spans="1:11" ht="13.5" x14ac:dyDescent="0.25">
      <c r="A202" s="99" t="s">
        <v>1608</v>
      </c>
      <c r="B202" s="100">
        <v>2250</v>
      </c>
      <c r="C202" s="99" t="s">
        <v>1609</v>
      </c>
      <c r="D202" s="99"/>
      <c r="E202" s="99" t="s">
        <v>1610</v>
      </c>
      <c r="F202" s="99" t="s">
        <v>175</v>
      </c>
      <c r="G202" s="99" t="s">
        <v>1611</v>
      </c>
      <c r="H202" s="99">
        <v>8</v>
      </c>
      <c r="I202" s="99" t="s">
        <v>298</v>
      </c>
      <c r="J202" s="99" t="s">
        <v>70</v>
      </c>
      <c r="K202" s="99" t="s">
        <v>1612</v>
      </c>
    </row>
    <row r="203" spans="1:11" ht="13.5" x14ac:dyDescent="0.25">
      <c r="A203" s="99" t="s">
        <v>1614</v>
      </c>
      <c r="B203" s="100">
        <v>350</v>
      </c>
      <c r="C203" s="99" t="s">
        <v>1615</v>
      </c>
      <c r="D203" s="99"/>
      <c r="E203" s="99" t="s">
        <v>190</v>
      </c>
      <c r="F203" s="99" t="s">
        <v>155</v>
      </c>
      <c r="G203" s="99" t="s">
        <v>1616</v>
      </c>
      <c r="H203" s="99">
        <v>8</v>
      </c>
      <c r="I203" s="99" t="s">
        <v>298</v>
      </c>
      <c r="J203" s="99" t="s">
        <v>70</v>
      </c>
      <c r="K203" s="99" t="s">
        <v>1034</v>
      </c>
    </row>
    <row r="204" spans="1:11" ht="13.5" x14ac:dyDescent="0.25">
      <c r="A204" s="99" t="s">
        <v>1029</v>
      </c>
      <c r="B204" s="100">
        <v>920</v>
      </c>
      <c r="C204" s="99" t="s">
        <v>1030</v>
      </c>
      <c r="D204" s="99"/>
      <c r="E204" s="99" t="s">
        <v>1031</v>
      </c>
      <c r="F204" s="99" t="s">
        <v>177</v>
      </c>
      <c r="G204" s="99" t="s">
        <v>1032</v>
      </c>
      <c r="H204" s="99">
        <v>8</v>
      </c>
      <c r="I204" s="99" t="s">
        <v>298</v>
      </c>
      <c r="J204" s="99" t="s">
        <v>70</v>
      </c>
      <c r="K204" s="99" t="s">
        <v>1033</v>
      </c>
    </row>
    <row r="205" spans="1:11" ht="13.5" x14ac:dyDescent="0.25">
      <c r="A205" s="99" t="s">
        <v>2370</v>
      </c>
      <c r="B205" s="100">
        <v>4800</v>
      </c>
      <c r="C205" s="99" t="s">
        <v>2371</v>
      </c>
      <c r="D205" s="99"/>
      <c r="E205" s="99" t="s">
        <v>597</v>
      </c>
      <c r="F205" s="99" t="s">
        <v>148</v>
      </c>
      <c r="G205" s="99" t="s">
        <v>2372</v>
      </c>
      <c r="H205" s="99">
        <v>8</v>
      </c>
      <c r="I205" s="99" t="s">
        <v>298</v>
      </c>
      <c r="J205" s="99" t="s">
        <v>70</v>
      </c>
      <c r="K205" s="99" t="s">
        <v>2373</v>
      </c>
    </row>
    <row r="206" spans="1:11" ht="13.5" x14ac:dyDescent="0.25">
      <c r="A206" s="99" t="s">
        <v>1625</v>
      </c>
      <c r="B206" s="100">
        <v>1410</v>
      </c>
      <c r="C206" s="99" t="s">
        <v>1626</v>
      </c>
      <c r="D206" s="99" t="s">
        <v>672</v>
      </c>
      <c r="E206" s="99" t="s">
        <v>171</v>
      </c>
      <c r="F206" s="99" t="s">
        <v>166</v>
      </c>
      <c r="G206" s="99" t="s">
        <v>1627</v>
      </c>
      <c r="H206" s="99">
        <v>8</v>
      </c>
      <c r="I206" s="99" t="s">
        <v>298</v>
      </c>
      <c r="J206" s="99" t="s">
        <v>70</v>
      </c>
      <c r="K206" s="99" t="s">
        <v>1612</v>
      </c>
    </row>
    <row r="207" spans="1:11" ht="13.5" x14ac:dyDescent="0.25">
      <c r="A207" s="99" t="s">
        <v>452</v>
      </c>
      <c r="B207" s="100">
        <v>25246.2</v>
      </c>
      <c r="C207" s="99" t="s">
        <v>732</v>
      </c>
      <c r="D207" s="99"/>
      <c r="E207" s="99" t="s">
        <v>733</v>
      </c>
      <c r="F207" s="99" t="s">
        <v>350</v>
      </c>
      <c r="G207" s="99" t="s">
        <v>734</v>
      </c>
      <c r="H207" s="99">
        <v>8</v>
      </c>
      <c r="I207" s="99" t="s">
        <v>298</v>
      </c>
      <c r="J207" s="99" t="s">
        <v>70</v>
      </c>
      <c r="K207" s="99" t="s">
        <v>71</v>
      </c>
    </row>
    <row r="208" spans="1:11" ht="13.5" x14ac:dyDescent="0.25">
      <c r="A208" s="99" t="s">
        <v>735</v>
      </c>
      <c r="B208" s="100">
        <v>6098</v>
      </c>
      <c r="C208" s="99" t="s">
        <v>736</v>
      </c>
      <c r="D208" s="99"/>
      <c r="E208" s="99" t="s">
        <v>737</v>
      </c>
      <c r="F208" s="99" t="s">
        <v>149</v>
      </c>
      <c r="G208" s="99" t="s">
        <v>738</v>
      </c>
      <c r="H208" s="99">
        <v>8</v>
      </c>
      <c r="I208" s="99" t="s">
        <v>298</v>
      </c>
      <c r="J208" s="99" t="s">
        <v>70</v>
      </c>
      <c r="K208" s="99" t="s">
        <v>1026</v>
      </c>
    </row>
    <row r="209" spans="1:11" ht="13.5" x14ac:dyDescent="0.25">
      <c r="A209" s="99" t="s">
        <v>2380</v>
      </c>
      <c r="B209" s="100">
        <v>1495</v>
      </c>
      <c r="C209" s="99" t="s">
        <v>2381</v>
      </c>
      <c r="D209" s="99" t="s">
        <v>2382</v>
      </c>
      <c r="E209" s="99" t="s">
        <v>2383</v>
      </c>
      <c r="F209" s="99" t="s">
        <v>170</v>
      </c>
      <c r="G209" s="99" t="s">
        <v>2384</v>
      </c>
      <c r="H209" s="99">
        <v>8</v>
      </c>
      <c r="I209" s="99" t="s">
        <v>298</v>
      </c>
      <c r="J209" s="99" t="s">
        <v>70</v>
      </c>
      <c r="K209" s="99" t="s">
        <v>2385</v>
      </c>
    </row>
    <row r="210" spans="1:11" ht="13.5" x14ac:dyDescent="0.25">
      <c r="A210" s="99" t="s">
        <v>545</v>
      </c>
      <c r="B210" s="100">
        <v>3595</v>
      </c>
      <c r="C210" s="99" t="s">
        <v>78</v>
      </c>
      <c r="D210" s="99"/>
      <c r="E210" s="99" t="s">
        <v>79</v>
      </c>
      <c r="F210" s="99" t="s">
        <v>149</v>
      </c>
      <c r="G210" s="99" t="s">
        <v>292</v>
      </c>
      <c r="H210" s="99">
        <v>8</v>
      </c>
      <c r="I210" s="99" t="s">
        <v>298</v>
      </c>
      <c r="J210" s="99" t="s">
        <v>70</v>
      </c>
      <c r="K210" s="99" t="s">
        <v>656</v>
      </c>
    </row>
    <row r="211" spans="1:11" ht="13.5" x14ac:dyDescent="0.25">
      <c r="A211" s="99" t="s">
        <v>2387</v>
      </c>
      <c r="B211" s="100">
        <v>750</v>
      </c>
      <c r="C211" s="99" t="s">
        <v>400</v>
      </c>
      <c r="D211" s="99"/>
      <c r="E211" s="99" t="s">
        <v>996</v>
      </c>
      <c r="F211" s="99" t="s">
        <v>174</v>
      </c>
      <c r="G211" s="99" t="s">
        <v>401</v>
      </c>
      <c r="H211" s="99">
        <v>8</v>
      </c>
      <c r="I211" s="99" t="s">
        <v>298</v>
      </c>
      <c r="J211" s="99" t="s">
        <v>70</v>
      </c>
      <c r="K211" s="99" t="s">
        <v>2388</v>
      </c>
    </row>
    <row r="212" spans="1:11" ht="13.5" x14ac:dyDescent="0.25">
      <c r="A212" s="99" t="s">
        <v>1013</v>
      </c>
      <c r="B212" s="100">
        <v>5000</v>
      </c>
      <c r="C212" s="99" t="s">
        <v>1014</v>
      </c>
      <c r="D212" s="99" t="s">
        <v>636</v>
      </c>
      <c r="E212" s="99" t="s">
        <v>1015</v>
      </c>
      <c r="F212" s="99" t="s">
        <v>159</v>
      </c>
      <c r="G212" s="99" t="s">
        <v>1016</v>
      </c>
      <c r="H212" s="99">
        <v>8</v>
      </c>
      <c r="I212" s="99" t="s">
        <v>298</v>
      </c>
      <c r="J212" s="99" t="s">
        <v>70</v>
      </c>
      <c r="K212" s="99" t="s">
        <v>318</v>
      </c>
    </row>
    <row r="213" spans="1:11" ht="13.5" x14ac:dyDescent="0.25">
      <c r="A213" s="99" t="s">
        <v>933</v>
      </c>
      <c r="B213" s="100">
        <v>1279.3000000000002</v>
      </c>
      <c r="C213" s="99" t="s">
        <v>934</v>
      </c>
      <c r="D213" s="99"/>
      <c r="E213" s="99" t="s">
        <v>150</v>
      </c>
      <c r="F213" s="99" t="s">
        <v>149</v>
      </c>
      <c r="G213" s="99" t="s">
        <v>319</v>
      </c>
      <c r="H213" s="99">
        <v>8</v>
      </c>
      <c r="I213" s="99" t="s">
        <v>298</v>
      </c>
      <c r="J213" s="99" t="s">
        <v>70</v>
      </c>
      <c r="K213" s="99" t="s">
        <v>1589</v>
      </c>
    </row>
    <row r="214" spans="1:11" ht="13.5" x14ac:dyDescent="0.25">
      <c r="A214" s="99" t="s">
        <v>2390</v>
      </c>
      <c r="B214" s="100">
        <v>8865</v>
      </c>
      <c r="C214" s="99" t="s">
        <v>2391</v>
      </c>
      <c r="D214" s="99"/>
      <c r="E214" s="99" t="s">
        <v>2392</v>
      </c>
      <c r="F214" s="99" t="s">
        <v>146</v>
      </c>
      <c r="G214" s="99" t="s">
        <v>2393</v>
      </c>
      <c r="H214" s="99">
        <v>8</v>
      </c>
      <c r="I214" s="99" t="s">
        <v>298</v>
      </c>
      <c r="J214" s="99" t="s">
        <v>70</v>
      </c>
      <c r="K214" s="99" t="s">
        <v>2394</v>
      </c>
    </row>
    <row r="215" spans="1:11" ht="13.5" x14ac:dyDescent="0.25">
      <c r="A215" s="99" t="s">
        <v>1634</v>
      </c>
      <c r="B215" s="100">
        <v>1100</v>
      </c>
      <c r="C215" s="99" t="s">
        <v>1628</v>
      </c>
      <c r="D215" s="99"/>
      <c r="E215" s="99" t="s">
        <v>382</v>
      </c>
      <c r="F215" s="99" t="s">
        <v>149</v>
      </c>
      <c r="G215" s="99" t="s">
        <v>383</v>
      </c>
      <c r="H215" s="99">
        <v>8</v>
      </c>
      <c r="I215" s="99" t="s">
        <v>298</v>
      </c>
      <c r="J215" s="99" t="s">
        <v>70</v>
      </c>
      <c r="K215" s="99" t="s">
        <v>1635</v>
      </c>
    </row>
    <row r="216" spans="1:11" ht="13.5" x14ac:dyDescent="0.25">
      <c r="A216" s="99" t="s">
        <v>2396</v>
      </c>
      <c r="B216" s="100">
        <v>117410.64</v>
      </c>
      <c r="C216" s="99" t="s">
        <v>2397</v>
      </c>
      <c r="D216" s="99"/>
      <c r="E216" s="99" t="s">
        <v>2398</v>
      </c>
      <c r="F216" s="99" t="s">
        <v>148</v>
      </c>
      <c r="G216" s="99" t="s">
        <v>2399</v>
      </c>
      <c r="H216" s="99">
        <v>8</v>
      </c>
      <c r="I216" s="99" t="s">
        <v>298</v>
      </c>
      <c r="J216" s="99" t="s">
        <v>70</v>
      </c>
      <c r="K216" s="99" t="s">
        <v>2400</v>
      </c>
    </row>
    <row r="217" spans="1:11" ht="13.5" x14ac:dyDescent="0.25">
      <c r="A217" s="99" t="s">
        <v>1017</v>
      </c>
      <c r="B217" s="100">
        <v>9500</v>
      </c>
      <c r="C217" s="99" t="s">
        <v>739</v>
      </c>
      <c r="D217" s="99"/>
      <c r="E217" s="99" t="s">
        <v>158</v>
      </c>
      <c r="F217" s="99" t="s">
        <v>149</v>
      </c>
      <c r="G217" s="99" t="s">
        <v>300</v>
      </c>
      <c r="H217" s="99">
        <v>8</v>
      </c>
      <c r="I217" s="99" t="s">
        <v>298</v>
      </c>
      <c r="J217" s="99" t="s">
        <v>70</v>
      </c>
      <c r="K217" s="99" t="s">
        <v>318</v>
      </c>
    </row>
    <row r="218" spans="1:11" ht="13.5" x14ac:dyDescent="0.25">
      <c r="A218" s="99" t="s">
        <v>629</v>
      </c>
      <c r="B218" s="100">
        <v>350421.93</v>
      </c>
      <c r="C218" s="99" t="s">
        <v>630</v>
      </c>
      <c r="D218" s="99"/>
      <c r="E218" s="99" t="s">
        <v>158</v>
      </c>
      <c r="F218" s="99" t="s">
        <v>149</v>
      </c>
      <c r="G218" s="99" t="s">
        <v>631</v>
      </c>
      <c r="H218" s="99">
        <v>8</v>
      </c>
      <c r="I218" s="99" t="s">
        <v>298</v>
      </c>
      <c r="J218" s="99" t="s">
        <v>70</v>
      </c>
      <c r="K218" s="99" t="s">
        <v>1023</v>
      </c>
    </row>
    <row r="219" spans="1:11" ht="13.5" x14ac:dyDescent="0.25">
      <c r="A219" s="78" t="s">
        <v>296</v>
      </c>
      <c r="B219" s="82"/>
    </row>
    <row r="222" spans="1:11" x14ac:dyDescent="0.2">
      <c r="B222" s="107">
        <f>SUM(B2:B218)+SUM('Goods - FY18'!B2:B110)</f>
        <v>29424494.540000003</v>
      </c>
    </row>
    <row r="224" spans="1:11" x14ac:dyDescent="0.2">
      <c r="B224" s="108"/>
      <c r="C224" s="84"/>
    </row>
    <row r="225" spans="2:2" x14ac:dyDescent="0.2">
      <c r="B225" s="83"/>
    </row>
    <row r="226" spans="2:2" x14ac:dyDescent="0.2">
      <c r="B226" s="109"/>
    </row>
  </sheetData>
  <autoFilter ref="A1:K219" xr:uid="{00000000-0009-0000-0000-000024000000}"/>
  <printOptions horizontalCentered="1"/>
  <pageMargins left="0" right="0" top="1" bottom="0.6" header="0.3" footer="0.3"/>
  <pageSetup scale="61" fitToHeight="0" orientation="portrait" r:id="rId1"/>
  <headerFooter>
    <oddHeader>&amp;C&amp;"Arial,Bold"LINCOLN UNIVERSITY
CONTRACTUAL AGREEMENT FOR FISCAL YEAR 2017/18
SERVICE CONTRACT</oddHeader>
    <oddFooter>&amp;L&amp;P of &amp;N&amp;R&amp;Z&amp;F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420"/>
  <sheetViews>
    <sheetView workbookViewId="0">
      <selection activeCell="A2" sqref="A2:M420"/>
    </sheetView>
  </sheetViews>
  <sheetFormatPr defaultRowHeight="12.75" x14ac:dyDescent="0.2"/>
  <cols>
    <col min="1" max="1" width="17.28515625" style="124" bestFit="1" customWidth="1"/>
    <col min="2" max="2" width="32" style="124" bestFit="1" customWidth="1"/>
    <col min="3" max="3" width="12.42578125" bestFit="1" customWidth="1"/>
    <col min="4" max="4" width="29.7109375" bestFit="1" customWidth="1"/>
    <col min="5" max="5" width="29" bestFit="1" customWidth="1"/>
    <col min="6" max="6" width="17.7109375" bestFit="1" customWidth="1"/>
    <col min="7" max="7" width="7" bestFit="1" customWidth="1"/>
    <col min="8" max="8" width="10.7109375" bestFit="1" customWidth="1"/>
    <col min="9" max="10" width="6.42578125" customWidth="1"/>
    <col min="11" max="11" width="7" customWidth="1"/>
    <col min="12" max="12" width="40.140625" bestFit="1" customWidth="1"/>
    <col min="13" max="13" width="47.140625" bestFit="1" customWidth="1"/>
  </cols>
  <sheetData>
    <row r="1" spans="1:13" ht="15" x14ac:dyDescent="0.25">
      <c r="A1" s="123" t="s">
        <v>1697</v>
      </c>
      <c r="B1" s="123" t="s">
        <v>1698</v>
      </c>
      <c r="C1" s="123" t="s">
        <v>110</v>
      </c>
      <c r="D1" s="120" t="s">
        <v>1115</v>
      </c>
      <c r="E1" s="120" t="s">
        <v>1116</v>
      </c>
      <c r="F1" s="120" t="s">
        <v>212</v>
      </c>
      <c r="G1" s="120" t="s">
        <v>213</v>
      </c>
      <c r="H1" s="120" t="s">
        <v>214</v>
      </c>
      <c r="I1" s="120" t="s">
        <v>1117</v>
      </c>
      <c r="J1" s="120" t="s">
        <v>548</v>
      </c>
      <c r="K1" s="120" t="s">
        <v>549</v>
      </c>
      <c r="L1" s="120" t="s">
        <v>411</v>
      </c>
      <c r="M1" s="120" t="s">
        <v>1118</v>
      </c>
    </row>
    <row r="2" spans="1:13" x14ac:dyDescent="0.2">
      <c r="A2" s="124" t="s">
        <v>1119</v>
      </c>
      <c r="B2" s="124" t="s">
        <v>412</v>
      </c>
      <c r="C2" s="125">
        <v>17602.95</v>
      </c>
      <c r="D2" t="s">
        <v>740</v>
      </c>
      <c r="F2" t="s">
        <v>151</v>
      </c>
      <c r="G2" t="s">
        <v>148</v>
      </c>
      <c r="H2" t="s">
        <v>327</v>
      </c>
      <c r="I2">
        <v>1</v>
      </c>
      <c r="J2" t="s">
        <v>321</v>
      </c>
      <c r="K2" t="s">
        <v>322</v>
      </c>
      <c r="L2" t="s">
        <v>323</v>
      </c>
      <c r="M2" t="s">
        <v>341</v>
      </c>
    </row>
    <row r="3" spans="1:13" x14ac:dyDescent="0.2">
      <c r="A3" s="124" t="s">
        <v>1120</v>
      </c>
      <c r="B3" s="124" t="s">
        <v>741</v>
      </c>
      <c r="C3" s="125">
        <v>33473.65</v>
      </c>
      <c r="D3" t="s">
        <v>742</v>
      </c>
      <c r="F3" t="s">
        <v>743</v>
      </c>
      <c r="G3" t="s">
        <v>146</v>
      </c>
      <c r="H3" t="s">
        <v>744</v>
      </c>
      <c r="I3">
        <v>1</v>
      </c>
      <c r="J3" t="s">
        <v>321</v>
      </c>
      <c r="K3" t="s">
        <v>322</v>
      </c>
      <c r="L3" t="s">
        <v>323</v>
      </c>
      <c r="M3" t="s">
        <v>341</v>
      </c>
    </row>
    <row r="4" spans="1:13" x14ac:dyDescent="0.2">
      <c r="A4" s="124" t="s">
        <v>1121</v>
      </c>
      <c r="B4" s="124" t="s">
        <v>413</v>
      </c>
      <c r="C4" s="125">
        <v>111821.41</v>
      </c>
      <c r="D4" t="s">
        <v>1122</v>
      </c>
      <c r="F4" t="s">
        <v>154</v>
      </c>
      <c r="G4" t="s">
        <v>149</v>
      </c>
      <c r="H4" t="s">
        <v>1123</v>
      </c>
      <c r="I4">
        <v>1</v>
      </c>
      <c r="J4" t="s">
        <v>321</v>
      </c>
      <c r="K4" t="s">
        <v>322</v>
      </c>
      <c r="L4" t="s">
        <v>340</v>
      </c>
      <c r="M4" t="s">
        <v>341</v>
      </c>
    </row>
    <row r="5" spans="1:13" x14ac:dyDescent="0.2">
      <c r="A5" s="124" t="s">
        <v>1124</v>
      </c>
      <c r="B5" s="124" t="s">
        <v>414</v>
      </c>
      <c r="C5" s="125">
        <v>64044.72</v>
      </c>
      <c r="D5" t="s">
        <v>324</v>
      </c>
      <c r="F5" t="s">
        <v>325</v>
      </c>
      <c r="G5" t="s">
        <v>155</v>
      </c>
      <c r="H5" t="s">
        <v>326</v>
      </c>
      <c r="I5">
        <v>1</v>
      </c>
      <c r="J5" t="s">
        <v>321</v>
      </c>
      <c r="K5" t="s">
        <v>322</v>
      </c>
      <c r="L5" t="s">
        <v>323</v>
      </c>
      <c r="M5" t="s">
        <v>341</v>
      </c>
    </row>
    <row r="6" spans="1:13" x14ac:dyDescent="0.2">
      <c r="A6" s="124" t="s">
        <v>1125</v>
      </c>
      <c r="B6" s="124" t="s">
        <v>1126</v>
      </c>
      <c r="C6" s="125">
        <v>1234</v>
      </c>
      <c r="D6" t="s">
        <v>1127</v>
      </c>
      <c r="F6" t="s">
        <v>375</v>
      </c>
      <c r="G6" t="s">
        <v>156</v>
      </c>
      <c r="H6" t="s">
        <v>1128</v>
      </c>
      <c r="I6">
        <v>1</v>
      </c>
      <c r="J6" t="s">
        <v>321</v>
      </c>
      <c r="K6" t="s">
        <v>322</v>
      </c>
      <c r="L6" t="s">
        <v>1129</v>
      </c>
      <c r="M6" t="s">
        <v>341</v>
      </c>
    </row>
    <row r="7" spans="1:13" x14ac:dyDescent="0.2">
      <c r="A7" s="124" t="s">
        <v>1130</v>
      </c>
      <c r="B7" s="124" t="s">
        <v>415</v>
      </c>
      <c r="C7" s="125">
        <v>164475.4</v>
      </c>
      <c r="D7" t="s">
        <v>328</v>
      </c>
      <c r="F7" t="s">
        <v>329</v>
      </c>
      <c r="G7" t="s">
        <v>148</v>
      </c>
      <c r="H7" t="s">
        <v>330</v>
      </c>
      <c r="I7">
        <v>1</v>
      </c>
      <c r="J7" t="s">
        <v>321</v>
      </c>
      <c r="K7" t="s">
        <v>322</v>
      </c>
      <c r="L7" t="s">
        <v>323</v>
      </c>
      <c r="M7" t="s">
        <v>341</v>
      </c>
    </row>
    <row r="8" spans="1:13" x14ac:dyDescent="0.2">
      <c r="A8" s="124" t="s">
        <v>1131</v>
      </c>
      <c r="B8" s="124" t="s">
        <v>1132</v>
      </c>
      <c r="C8" s="125">
        <v>24640</v>
      </c>
      <c r="D8" t="s">
        <v>1035</v>
      </c>
      <c r="F8" t="s">
        <v>201</v>
      </c>
      <c r="G8" t="s">
        <v>168</v>
      </c>
      <c r="H8" t="s">
        <v>1036</v>
      </c>
      <c r="I8">
        <v>1</v>
      </c>
      <c r="J8" t="s">
        <v>321</v>
      </c>
      <c r="K8" t="s">
        <v>322</v>
      </c>
      <c r="L8" t="s">
        <v>46</v>
      </c>
      <c r="M8" t="s">
        <v>341</v>
      </c>
    </row>
    <row r="9" spans="1:13" x14ac:dyDescent="0.2">
      <c r="A9" s="124" t="s">
        <v>1133</v>
      </c>
      <c r="B9" s="124" t="s">
        <v>416</v>
      </c>
      <c r="C9" s="125">
        <v>462816.6</v>
      </c>
      <c r="D9" t="s">
        <v>335</v>
      </c>
      <c r="F9" t="s">
        <v>336</v>
      </c>
      <c r="G9" t="s">
        <v>157</v>
      </c>
      <c r="H9" t="s">
        <v>337</v>
      </c>
      <c r="I9">
        <v>1</v>
      </c>
      <c r="J9" t="s">
        <v>321</v>
      </c>
      <c r="K9" t="s">
        <v>322</v>
      </c>
      <c r="L9" t="s">
        <v>331</v>
      </c>
      <c r="M9" t="s">
        <v>341</v>
      </c>
    </row>
    <row r="10" spans="1:13" x14ac:dyDescent="0.2">
      <c r="A10" s="124" t="s">
        <v>1134</v>
      </c>
      <c r="B10" s="124" t="s">
        <v>1135</v>
      </c>
      <c r="C10" s="125">
        <v>2966.75</v>
      </c>
      <c r="D10" t="s">
        <v>1136</v>
      </c>
      <c r="E10" t="s">
        <v>1137</v>
      </c>
      <c r="F10" t="s">
        <v>1138</v>
      </c>
      <c r="G10" t="s">
        <v>146</v>
      </c>
      <c r="H10" t="s">
        <v>1139</v>
      </c>
      <c r="I10">
        <v>1</v>
      </c>
      <c r="J10" t="s">
        <v>321</v>
      </c>
      <c r="K10" t="s">
        <v>322</v>
      </c>
      <c r="L10" t="s">
        <v>1140</v>
      </c>
      <c r="M10" t="s">
        <v>341</v>
      </c>
    </row>
    <row r="11" spans="1:13" x14ac:dyDescent="0.2">
      <c r="A11" s="124" t="s">
        <v>1141</v>
      </c>
      <c r="B11" s="124" t="s">
        <v>417</v>
      </c>
      <c r="C11" s="125">
        <v>87173.25</v>
      </c>
      <c r="D11" s="126" t="s">
        <v>418</v>
      </c>
      <c r="E11" s="126"/>
      <c r="F11" s="126" t="s">
        <v>161</v>
      </c>
      <c r="G11" s="126" t="s">
        <v>155</v>
      </c>
      <c r="H11" s="126" t="s">
        <v>339</v>
      </c>
      <c r="I11" s="126">
        <v>1</v>
      </c>
      <c r="J11" s="126" t="s">
        <v>321</v>
      </c>
      <c r="K11" s="126" t="s">
        <v>322</v>
      </c>
      <c r="L11" s="126" t="s">
        <v>331</v>
      </c>
      <c r="M11" s="126" t="s">
        <v>341</v>
      </c>
    </row>
    <row r="12" spans="1:13" x14ac:dyDescent="0.2">
      <c r="A12" s="124" t="s">
        <v>1142</v>
      </c>
      <c r="B12" s="124" t="s">
        <v>746</v>
      </c>
      <c r="C12" s="125">
        <v>5755.61</v>
      </c>
      <c r="D12" s="126" t="s">
        <v>747</v>
      </c>
      <c r="E12" s="126"/>
      <c r="F12" s="126" t="s">
        <v>195</v>
      </c>
      <c r="G12" s="126" t="s">
        <v>149</v>
      </c>
      <c r="H12" s="126" t="s">
        <v>233</v>
      </c>
      <c r="I12" s="126">
        <v>1</v>
      </c>
      <c r="J12" s="126" t="s">
        <v>321</v>
      </c>
      <c r="K12" s="126" t="s">
        <v>322</v>
      </c>
      <c r="L12" s="126" t="s">
        <v>784</v>
      </c>
      <c r="M12" s="126" t="s">
        <v>341</v>
      </c>
    </row>
    <row r="13" spans="1:13" x14ac:dyDescent="0.2">
      <c r="A13" s="124" t="s">
        <v>1143</v>
      </c>
      <c r="B13" s="124" t="s">
        <v>419</v>
      </c>
      <c r="C13" s="125">
        <v>3484</v>
      </c>
      <c r="D13" s="126" t="s">
        <v>332</v>
      </c>
      <c r="E13" s="126"/>
      <c r="F13" s="126" t="s">
        <v>333</v>
      </c>
      <c r="G13" s="126" t="s">
        <v>146</v>
      </c>
      <c r="H13" s="126" t="s">
        <v>334</v>
      </c>
      <c r="I13" s="126">
        <v>1</v>
      </c>
      <c r="J13" s="126" t="s">
        <v>321</v>
      </c>
      <c r="K13" s="126" t="s">
        <v>322</v>
      </c>
      <c r="L13" s="126" t="s">
        <v>331</v>
      </c>
      <c r="M13" s="126" t="s">
        <v>341</v>
      </c>
    </row>
    <row r="14" spans="1:13" x14ac:dyDescent="0.2">
      <c r="A14" s="124" t="s">
        <v>1144</v>
      </c>
      <c r="B14" s="124" t="s">
        <v>984</v>
      </c>
      <c r="C14" s="125">
        <v>10536.81</v>
      </c>
      <c r="D14" s="126" t="s">
        <v>1145</v>
      </c>
      <c r="E14" s="126"/>
      <c r="F14" s="126" t="s">
        <v>1146</v>
      </c>
      <c r="G14" s="126" t="s">
        <v>179</v>
      </c>
      <c r="H14" s="126" t="s">
        <v>1147</v>
      </c>
      <c r="I14" s="126">
        <v>1</v>
      </c>
      <c r="J14" s="126" t="s">
        <v>321</v>
      </c>
      <c r="K14" s="126" t="s">
        <v>322</v>
      </c>
      <c r="L14" s="126" t="s">
        <v>331</v>
      </c>
      <c r="M14" s="126" t="s">
        <v>341</v>
      </c>
    </row>
    <row r="15" spans="1:13" x14ac:dyDescent="0.2">
      <c r="A15" s="124" t="s">
        <v>1148</v>
      </c>
      <c r="B15" s="124" t="s">
        <v>1037</v>
      </c>
      <c r="C15" s="125">
        <v>6900</v>
      </c>
      <c r="D15" s="126" t="s">
        <v>1038</v>
      </c>
      <c r="E15" s="126"/>
      <c r="F15" s="126" t="s">
        <v>1039</v>
      </c>
      <c r="G15" s="126" t="s">
        <v>155</v>
      </c>
      <c r="H15" s="126" t="s">
        <v>1040</v>
      </c>
      <c r="I15" s="126">
        <v>1</v>
      </c>
      <c r="J15" s="126" t="s">
        <v>321</v>
      </c>
      <c r="K15" s="126" t="s">
        <v>322</v>
      </c>
      <c r="L15" s="126" t="s">
        <v>46</v>
      </c>
      <c r="M15" s="126" t="s">
        <v>341</v>
      </c>
    </row>
    <row r="16" spans="1:13" x14ac:dyDescent="0.2">
      <c r="A16" s="124" t="s">
        <v>1149</v>
      </c>
      <c r="B16" s="124" t="s">
        <v>1150</v>
      </c>
      <c r="C16" s="125">
        <v>7475</v>
      </c>
      <c r="D16" s="126" t="s">
        <v>1151</v>
      </c>
      <c r="E16" s="126"/>
      <c r="F16" s="126" t="s">
        <v>1152</v>
      </c>
      <c r="G16" s="126" t="s">
        <v>146</v>
      </c>
      <c r="H16" s="126" t="s">
        <v>1153</v>
      </c>
      <c r="I16" s="126">
        <v>1</v>
      </c>
      <c r="J16" s="126" t="s">
        <v>321</v>
      </c>
      <c r="K16" s="126" t="s">
        <v>322</v>
      </c>
      <c r="L16" s="126" t="s">
        <v>331</v>
      </c>
      <c r="M16" s="126" t="s">
        <v>341</v>
      </c>
    </row>
    <row r="17" spans="1:13" x14ac:dyDescent="0.2">
      <c r="A17" s="124" t="s">
        <v>1154</v>
      </c>
      <c r="B17" s="124" t="s">
        <v>422</v>
      </c>
      <c r="C17" s="125">
        <v>96866.89</v>
      </c>
      <c r="D17" s="126" t="s">
        <v>423</v>
      </c>
      <c r="E17" s="126"/>
      <c r="F17" s="126" t="s">
        <v>176</v>
      </c>
      <c r="G17" s="126" t="s">
        <v>148</v>
      </c>
      <c r="H17" s="126" t="s">
        <v>424</v>
      </c>
      <c r="I17" s="126">
        <v>1</v>
      </c>
      <c r="J17" s="126" t="s">
        <v>321</v>
      </c>
      <c r="K17" s="126" t="s">
        <v>322</v>
      </c>
      <c r="L17" s="126" t="s">
        <v>425</v>
      </c>
      <c r="M17" s="126" t="s">
        <v>341</v>
      </c>
    </row>
    <row r="18" spans="1:13" x14ac:dyDescent="0.2">
      <c r="A18" s="124" t="s">
        <v>1406</v>
      </c>
      <c r="B18" s="124" t="s">
        <v>935</v>
      </c>
      <c r="C18" s="125">
        <v>14000</v>
      </c>
      <c r="D18" t="s">
        <v>936</v>
      </c>
      <c r="F18" t="s">
        <v>937</v>
      </c>
      <c r="G18" t="s">
        <v>21</v>
      </c>
      <c r="H18" t="s">
        <v>938</v>
      </c>
      <c r="I18">
        <v>1</v>
      </c>
      <c r="J18" t="s">
        <v>321</v>
      </c>
      <c r="K18" t="s">
        <v>322</v>
      </c>
      <c r="L18" s="126" t="s">
        <v>939</v>
      </c>
      <c r="M18" t="s">
        <v>341</v>
      </c>
    </row>
    <row r="19" spans="1:13" x14ac:dyDescent="0.2">
      <c r="A19" s="124" t="s">
        <v>1430</v>
      </c>
      <c r="B19" s="124" t="s">
        <v>673</v>
      </c>
      <c r="C19" s="125">
        <v>10980</v>
      </c>
      <c r="D19" t="s">
        <v>674</v>
      </c>
      <c r="E19" t="s">
        <v>675</v>
      </c>
      <c r="F19" t="s">
        <v>171</v>
      </c>
      <c r="G19" t="s">
        <v>166</v>
      </c>
      <c r="H19" t="s">
        <v>676</v>
      </c>
      <c r="I19">
        <v>1</v>
      </c>
      <c r="J19" t="s">
        <v>321</v>
      </c>
      <c r="K19" t="s">
        <v>322</v>
      </c>
      <c r="L19" s="126" t="s">
        <v>46</v>
      </c>
      <c r="M19" t="s">
        <v>341</v>
      </c>
    </row>
    <row r="20" spans="1:13" x14ac:dyDescent="0.2">
      <c r="A20" s="124" t="s">
        <v>1497</v>
      </c>
      <c r="B20" s="124" t="s">
        <v>1498</v>
      </c>
      <c r="C20" s="125">
        <v>2725</v>
      </c>
      <c r="D20" t="s">
        <v>1499</v>
      </c>
      <c r="F20" t="s">
        <v>1699</v>
      </c>
      <c r="G20" t="s">
        <v>1700</v>
      </c>
      <c r="H20" t="s">
        <v>1500</v>
      </c>
      <c r="I20">
        <v>1</v>
      </c>
      <c r="J20" t="s">
        <v>321</v>
      </c>
      <c r="K20" t="s">
        <v>322</v>
      </c>
      <c r="L20" s="126" t="s">
        <v>1501</v>
      </c>
      <c r="M20" t="s">
        <v>341</v>
      </c>
    </row>
    <row r="21" spans="1:13" x14ac:dyDescent="0.2">
      <c r="A21" s="124" t="s">
        <v>1520</v>
      </c>
      <c r="B21" s="124" t="s">
        <v>941</v>
      </c>
      <c r="C21" s="125">
        <v>24443.8</v>
      </c>
      <c r="D21" s="126" t="s">
        <v>942</v>
      </c>
      <c r="E21" s="126" t="s">
        <v>635</v>
      </c>
      <c r="F21" s="126" t="s">
        <v>196</v>
      </c>
      <c r="G21" s="126" t="s">
        <v>149</v>
      </c>
      <c r="H21" s="126" t="s">
        <v>234</v>
      </c>
      <c r="I21">
        <v>1</v>
      </c>
      <c r="J21" t="s">
        <v>321</v>
      </c>
      <c r="K21" t="s">
        <v>322</v>
      </c>
      <c r="L21" s="126" t="s">
        <v>943</v>
      </c>
      <c r="M21" t="s">
        <v>341</v>
      </c>
    </row>
    <row r="22" spans="1:13" x14ac:dyDescent="0.2">
      <c r="A22" s="124" t="s">
        <v>1535</v>
      </c>
      <c r="B22" s="124" t="s">
        <v>1536</v>
      </c>
      <c r="C22" s="125">
        <v>8942</v>
      </c>
      <c r="D22" s="126" t="s">
        <v>1537</v>
      </c>
      <c r="E22" s="126" t="s">
        <v>1004</v>
      </c>
      <c r="F22" s="126" t="s">
        <v>171</v>
      </c>
      <c r="G22" s="126" t="s">
        <v>166</v>
      </c>
      <c r="H22" s="126" t="s">
        <v>1538</v>
      </c>
      <c r="I22">
        <v>1</v>
      </c>
      <c r="J22" t="s">
        <v>321</v>
      </c>
      <c r="K22" t="s">
        <v>322</v>
      </c>
      <c r="L22" s="126" t="s">
        <v>1539</v>
      </c>
      <c r="M22" t="s">
        <v>341</v>
      </c>
    </row>
    <row r="23" spans="1:13" x14ac:dyDescent="0.2">
      <c r="A23" s="124" t="s">
        <v>1545</v>
      </c>
      <c r="B23" s="124" t="s">
        <v>1546</v>
      </c>
      <c r="C23" s="125">
        <v>1450</v>
      </c>
      <c r="D23" s="126" t="s">
        <v>1547</v>
      </c>
      <c r="E23" s="126"/>
      <c r="F23" s="126" t="s">
        <v>1548</v>
      </c>
      <c r="G23" s="126" t="s">
        <v>148</v>
      </c>
      <c r="H23" s="126" t="s">
        <v>1549</v>
      </c>
      <c r="I23">
        <v>1</v>
      </c>
      <c r="J23" t="s">
        <v>321</v>
      </c>
      <c r="K23" t="s">
        <v>322</v>
      </c>
      <c r="L23" s="126" t="s">
        <v>1550</v>
      </c>
      <c r="M23" t="s">
        <v>341</v>
      </c>
    </row>
    <row r="24" spans="1:13" x14ac:dyDescent="0.2">
      <c r="A24" s="124" t="s">
        <v>1551</v>
      </c>
      <c r="B24" s="124" t="s">
        <v>1552</v>
      </c>
      <c r="C24" s="125">
        <v>10125</v>
      </c>
      <c r="D24" s="126" t="s">
        <v>1553</v>
      </c>
      <c r="E24" s="126"/>
      <c r="F24" s="126" t="s">
        <v>1554</v>
      </c>
      <c r="G24" s="126" t="s">
        <v>168</v>
      </c>
      <c r="H24" s="126" t="s">
        <v>1555</v>
      </c>
      <c r="I24">
        <v>1</v>
      </c>
      <c r="J24" t="s">
        <v>321</v>
      </c>
      <c r="K24" t="s">
        <v>322</v>
      </c>
      <c r="L24" s="126" t="s">
        <v>1129</v>
      </c>
      <c r="M24" t="s">
        <v>341</v>
      </c>
    </row>
    <row r="25" spans="1:13" x14ac:dyDescent="0.2">
      <c r="A25" s="124" t="s">
        <v>1701</v>
      </c>
      <c r="B25" s="124" t="s">
        <v>1702</v>
      </c>
      <c r="C25" s="125">
        <v>2225.8000000000002</v>
      </c>
      <c r="D25" t="s">
        <v>1703</v>
      </c>
      <c r="E25" t="s">
        <v>1704</v>
      </c>
      <c r="F25" t="s">
        <v>169</v>
      </c>
      <c r="G25" t="s">
        <v>170</v>
      </c>
      <c r="H25" t="s">
        <v>1705</v>
      </c>
      <c r="I25">
        <v>1</v>
      </c>
      <c r="J25" t="s">
        <v>321</v>
      </c>
      <c r="K25" t="s">
        <v>322</v>
      </c>
      <c r="L25" s="126" t="s">
        <v>1706</v>
      </c>
      <c r="M25" s="126" t="s">
        <v>341</v>
      </c>
    </row>
    <row r="26" spans="1:13" x14ac:dyDescent="0.2">
      <c r="A26" s="124" t="s">
        <v>1707</v>
      </c>
      <c r="B26" s="124" t="s">
        <v>1708</v>
      </c>
      <c r="C26" s="125">
        <v>4414</v>
      </c>
      <c r="D26" t="s">
        <v>1709</v>
      </c>
      <c r="E26" t="s">
        <v>657</v>
      </c>
      <c r="F26" t="s">
        <v>1710</v>
      </c>
      <c r="H26" t="s">
        <v>1711</v>
      </c>
      <c r="I26">
        <v>1</v>
      </c>
      <c r="J26" t="s">
        <v>321</v>
      </c>
      <c r="K26" t="s">
        <v>322</v>
      </c>
      <c r="L26" s="126" t="s">
        <v>939</v>
      </c>
      <c r="M26" s="126" t="s">
        <v>341</v>
      </c>
    </row>
    <row r="27" spans="1:13" x14ac:dyDescent="0.2">
      <c r="A27" s="124" t="s">
        <v>1712</v>
      </c>
      <c r="B27" s="124" t="s">
        <v>1713</v>
      </c>
      <c r="C27" s="125">
        <v>7500</v>
      </c>
      <c r="D27" t="s">
        <v>1714</v>
      </c>
      <c r="F27" t="s">
        <v>1715</v>
      </c>
      <c r="G27" t="s">
        <v>157</v>
      </c>
      <c r="H27" t="s">
        <v>1716</v>
      </c>
      <c r="I27">
        <v>1</v>
      </c>
      <c r="J27" t="s">
        <v>321</v>
      </c>
      <c r="K27" t="s">
        <v>322</v>
      </c>
      <c r="L27" s="126" t="s">
        <v>939</v>
      </c>
      <c r="M27" s="126" t="s">
        <v>341</v>
      </c>
    </row>
    <row r="28" spans="1:13" x14ac:dyDescent="0.2">
      <c r="A28" s="124" t="s">
        <v>1717</v>
      </c>
      <c r="B28" s="124" t="s">
        <v>1718</v>
      </c>
      <c r="C28" s="125">
        <v>1492</v>
      </c>
      <c r="D28" s="126" t="s">
        <v>1719</v>
      </c>
      <c r="E28" s="126"/>
      <c r="F28" s="126" t="s">
        <v>599</v>
      </c>
      <c r="G28" s="126" t="s">
        <v>166</v>
      </c>
      <c r="H28" s="126" t="s">
        <v>1481</v>
      </c>
      <c r="I28">
        <v>1</v>
      </c>
      <c r="J28" t="s">
        <v>321</v>
      </c>
      <c r="K28" t="s">
        <v>322</v>
      </c>
      <c r="L28" s="126" t="s">
        <v>939</v>
      </c>
      <c r="M28" s="126" t="s">
        <v>341</v>
      </c>
    </row>
    <row r="29" spans="1:13" x14ac:dyDescent="0.2">
      <c r="A29" s="124" t="s">
        <v>1720</v>
      </c>
      <c r="B29" s="124" t="s">
        <v>1721</v>
      </c>
      <c r="C29" s="125">
        <v>6500</v>
      </c>
      <c r="D29" s="126" t="s">
        <v>1722</v>
      </c>
      <c r="E29" s="126"/>
      <c r="F29" s="126" t="s">
        <v>632</v>
      </c>
      <c r="G29" s="126" t="s">
        <v>185</v>
      </c>
      <c r="H29" s="126" t="s">
        <v>1723</v>
      </c>
      <c r="I29">
        <v>1</v>
      </c>
      <c r="J29" t="s">
        <v>321</v>
      </c>
      <c r="K29" t="s">
        <v>322</v>
      </c>
      <c r="L29" s="126" t="s">
        <v>331</v>
      </c>
      <c r="M29" s="126" t="s">
        <v>341</v>
      </c>
    </row>
    <row r="30" spans="1:13" x14ac:dyDescent="0.2">
      <c r="A30" s="124" t="s">
        <v>1724</v>
      </c>
      <c r="B30" s="124" t="s">
        <v>1725</v>
      </c>
      <c r="C30" s="125">
        <v>1017</v>
      </c>
      <c r="D30" s="126" t="s">
        <v>1726</v>
      </c>
      <c r="E30" s="126" t="s">
        <v>1727</v>
      </c>
      <c r="F30" s="126" t="s">
        <v>372</v>
      </c>
      <c r="G30" s="126" t="s">
        <v>146</v>
      </c>
      <c r="H30" s="126" t="s">
        <v>766</v>
      </c>
      <c r="I30">
        <v>1</v>
      </c>
      <c r="J30" t="s">
        <v>321</v>
      </c>
      <c r="K30" t="s">
        <v>322</v>
      </c>
      <c r="L30" s="126" t="s">
        <v>331</v>
      </c>
      <c r="M30" s="126" t="s">
        <v>341</v>
      </c>
    </row>
    <row r="31" spans="1:13" x14ac:dyDescent="0.2">
      <c r="A31" s="124" t="s">
        <v>1728</v>
      </c>
      <c r="B31" s="124" t="s">
        <v>1729</v>
      </c>
      <c r="C31" s="125">
        <v>11572.87</v>
      </c>
      <c r="D31" s="126" t="s">
        <v>1730</v>
      </c>
      <c r="E31" s="126" t="s">
        <v>1004</v>
      </c>
      <c r="F31" s="126" t="s">
        <v>710</v>
      </c>
      <c r="G31" s="126" t="s">
        <v>174</v>
      </c>
      <c r="H31" s="126" t="s">
        <v>1731</v>
      </c>
      <c r="I31">
        <v>1</v>
      </c>
      <c r="J31" t="s">
        <v>321</v>
      </c>
      <c r="K31" t="s">
        <v>322</v>
      </c>
      <c r="L31" s="126" t="s">
        <v>331</v>
      </c>
      <c r="M31" s="126" t="s">
        <v>341</v>
      </c>
    </row>
    <row r="32" spans="1:13" x14ac:dyDescent="0.2">
      <c r="A32" s="124" t="s">
        <v>1155</v>
      </c>
      <c r="B32" s="124" t="s">
        <v>1041</v>
      </c>
      <c r="C32" s="125">
        <v>39736.36</v>
      </c>
      <c r="D32" t="s">
        <v>1042</v>
      </c>
      <c r="F32" t="s">
        <v>164</v>
      </c>
      <c r="G32" t="s">
        <v>153</v>
      </c>
      <c r="H32" t="s">
        <v>1043</v>
      </c>
      <c r="I32">
        <v>2</v>
      </c>
      <c r="J32" t="s">
        <v>321</v>
      </c>
      <c r="K32" t="s">
        <v>342</v>
      </c>
      <c r="L32" t="s">
        <v>343</v>
      </c>
      <c r="M32" t="s">
        <v>377</v>
      </c>
    </row>
    <row r="33" spans="1:13" x14ac:dyDescent="0.2">
      <c r="A33" s="124" t="s">
        <v>1156</v>
      </c>
      <c r="B33" s="124" t="s">
        <v>1157</v>
      </c>
      <c r="C33" s="125">
        <v>25090</v>
      </c>
      <c r="D33" t="s">
        <v>426</v>
      </c>
      <c r="F33" t="s">
        <v>427</v>
      </c>
      <c r="G33" t="s">
        <v>187</v>
      </c>
      <c r="H33" t="s">
        <v>428</v>
      </c>
      <c r="I33">
        <v>2</v>
      </c>
      <c r="J33" t="s">
        <v>321</v>
      </c>
      <c r="K33" t="s">
        <v>342</v>
      </c>
      <c r="L33" t="s">
        <v>343</v>
      </c>
      <c r="M33" t="s">
        <v>377</v>
      </c>
    </row>
    <row r="34" spans="1:13" x14ac:dyDescent="0.2">
      <c r="A34" s="124" t="s">
        <v>1158</v>
      </c>
      <c r="B34" s="124" t="s">
        <v>1159</v>
      </c>
      <c r="C34" s="125">
        <v>24216.66</v>
      </c>
      <c r="D34" t="s">
        <v>344</v>
      </c>
      <c r="F34" t="s">
        <v>169</v>
      </c>
      <c r="G34" t="s">
        <v>170</v>
      </c>
      <c r="H34" t="s">
        <v>345</v>
      </c>
      <c r="I34">
        <v>2</v>
      </c>
      <c r="J34" t="s">
        <v>321</v>
      </c>
      <c r="K34" t="s">
        <v>342</v>
      </c>
      <c r="L34" t="s">
        <v>343</v>
      </c>
      <c r="M34" t="s">
        <v>377</v>
      </c>
    </row>
    <row r="35" spans="1:13" x14ac:dyDescent="0.2">
      <c r="A35" s="124" t="s">
        <v>1160</v>
      </c>
      <c r="B35" s="124" t="s">
        <v>429</v>
      </c>
      <c r="C35" s="125">
        <v>6655.9</v>
      </c>
      <c r="D35" t="s">
        <v>1161</v>
      </c>
      <c r="F35" t="s">
        <v>370</v>
      </c>
      <c r="G35" t="s">
        <v>146</v>
      </c>
      <c r="H35" t="s">
        <v>371</v>
      </c>
      <c r="I35">
        <v>2</v>
      </c>
      <c r="J35" t="s">
        <v>321</v>
      </c>
      <c r="K35" t="s">
        <v>342</v>
      </c>
      <c r="L35" t="s">
        <v>550</v>
      </c>
      <c r="M35" t="s">
        <v>377</v>
      </c>
    </row>
    <row r="36" spans="1:13" x14ac:dyDescent="0.2">
      <c r="A36" s="124" t="s">
        <v>1162</v>
      </c>
      <c r="B36" s="124" t="s">
        <v>748</v>
      </c>
      <c r="C36" s="125">
        <v>6507.57</v>
      </c>
      <c r="D36" t="s">
        <v>749</v>
      </c>
      <c r="F36" t="s">
        <v>750</v>
      </c>
      <c r="G36" t="s">
        <v>149</v>
      </c>
      <c r="H36" t="s">
        <v>751</v>
      </c>
      <c r="I36">
        <v>2</v>
      </c>
      <c r="J36" t="s">
        <v>321</v>
      </c>
      <c r="K36" t="s">
        <v>342</v>
      </c>
      <c r="L36" t="s">
        <v>752</v>
      </c>
      <c r="M36" t="s">
        <v>377</v>
      </c>
    </row>
    <row r="37" spans="1:13" x14ac:dyDescent="0.2">
      <c r="A37" s="124" t="s">
        <v>1163</v>
      </c>
      <c r="B37" s="124" t="s">
        <v>1044</v>
      </c>
      <c r="C37" s="125">
        <v>45091.97</v>
      </c>
      <c r="D37" t="s">
        <v>1045</v>
      </c>
      <c r="F37" t="s">
        <v>1046</v>
      </c>
      <c r="G37" t="s">
        <v>155</v>
      </c>
      <c r="H37" t="s">
        <v>1047</v>
      </c>
      <c r="I37">
        <v>2</v>
      </c>
      <c r="J37" t="s">
        <v>321</v>
      </c>
      <c r="K37" t="s">
        <v>342</v>
      </c>
      <c r="L37" t="s">
        <v>1048</v>
      </c>
      <c r="M37" t="s">
        <v>377</v>
      </c>
    </row>
    <row r="38" spans="1:13" x14ac:dyDescent="0.2">
      <c r="A38" s="124" t="s">
        <v>1164</v>
      </c>
      <c r="B38" s="124" t="s">
        <v>430</v>
      </c>
      <c r="C38" s="125">
        <v>3422.11</v>
      </c>
      <c r="D38" t="s">
        <v>374</v>
      </c>
      <c r="F38" t="s">
        <v>375</v>
      </c>
      <c r="G38" t="s">
        <v>165</v>
      </c>
      <c r="H38" t="s">
        <v>376</v>
      </c>
      <c r="I38">
        <v>2</v>
      </c>
      <c r="J38" t="s">
        <v>321</v>
      </c>
      <c r="K38" t="s">
        <v>342</v>
      </c>
      <c r="L38" t="s">
        <v>373</v>
      </c>
      <c r="M38" t="s">
        <v>377</v>
      </c>
    </row>
    <row r="39" spans="1:13" x14ac:dyDescent="0.2">
      <c r="A39" s="124" t="s">
        <v>1165</v>
      </c>
      <c r="B39" s="124" t="s">
        <v>431</v>
      </c>
      <c r="C39" s="125">
        <v>3205</v>
      </c>
      <c r="D39" t="s">
        <v>753</v>
      </c>
      <c r="E39" t="s">
        <v>754</v>
      </c>
      <c r="F39" t="s">
        <v>365</v>
      </c>
      <c r="G39" t="s">
        <v>174</v>
      </c>
      <c r="H39" t="s">
        <v>366</v>
      </c>
      <c r="I39">
        <v>2</v>
      </c>
      <c r="J39" t="s">
        <v>321</v>
      </c>
      <c r="K39" t="s">
        <v>342</v>
      </c>
      <c r="L39" t="s">
        <v>364</v>
      </c>
      <c r="M39" t="s">
        <v>377</v>
      </c>
    </row>
    <row r="40" spans="1:13" x14ac:dyDescent="0.2">
      <c r="A40" s="124" t="s">
        <v>1166</v>
      </c>
      <c r="B40" s="124" t="s">
        <v>432</v>
      </c>
      <c r="C40" s="125">
        <v>53992</v>
      </c>
      <c r="D40" t="s">
        <v>755</v>
      </c>
      <c r="F40" t="s">
        <v>285</v>
      </c>
      <c r="G40" t="s">
        <v>286</v>
      </c>
      <c r="H40" t="s">
        <v>756</v>
      </c>
      <c r="I40">
        <v>2</v>
      </c>
      <c r="J40" t="s">
        <v>321</v>
      </c>
      <c r="K40" t="s">
        <v>342</v>
      </c>
      <c r="L40" t="s">
        <v>359</v>
      </c>
      <c r="M40" t="s">
        <v>377</v>
      </c>
    </row>
    <row r="41" spans="1:13" x14ac:dyDescent="0.2">
      <c r="A41" s="124" t="s">
        <v>1167</v>
      </c>
      <c r="B41" s="124" t="s">
        <v>1049</v>
      </c>
      <c r="C41" s="125">
        <v>27996.79</v>
      </c>
      <c r="D41" t="s">
        <v>757</v>
      </c>
      <c r="F41" t="s">
        <v>154</v>
      </c>
      <c r="G41" t="s">
        <v>149</v>
      </c>
      <c r="H41" t="s">
        <v>758</v>
      </c>
      <c r="I41">
        <v>2</v>
      </c>
      <c r="J41" t="s">
        <v>321</v>
      </c>
      <c r="K41" t="s">
        <v>342</v>
      </c>
      <c r="L41" t="s">
        <v>354</v>
      </c>
      <c r="M41" t="s">
        <v>377</v>
      </c>
    </row>
    <row r="42" spans="1:13" x14ac:dyDescent="0.2">
      <c r="A42" s="124" t="s">
        <v>1168</v>
      </c>
      <c r="B42" s="124" t="s">
        <v>1169</v>
      </c>
      <c r="C42" s="125">
        <v>1403.05</v>
      </c>
      <c r="D42" t="s">
        <v>551</v>
      </c>
      <c r="F42" t="s">
        <v>197</v>
      </c>
      <c r="G42" t="s">
        <v>149</v>
      </c>
      <c r="H42" t="s">
        <v>235</v>
      </c>
      <c r="I42">
        <v>2</v>
      </c>
      <c r="J42" t="s">
        <v>321</v>
      </c>
      <c r="K42" t="s">
        <v>342</v>
      </c>
      <c r="L42" t="s">
        <v>347</v>
      </c>
      <c r="M42" t="s">
        <v>377</v>
      </c>
    </row>
    <row r="43" spans="1:13" x14ac:dyDescent="0.2">
      <c r="A43" s="124" t="s">
        <v>1170</v>
      </c>
      <c r="B43" s="124" t="s">
        <v>1050</v>
      </c>
      <c r="C43" s="125">
        <v>7803.45</v>
      </c>
      <c r="D43" t="s">
        <v>1051</v>
      </c>
      <c r="F43" t="s">
        <v>1052</v>
      </c>
      <c r="G43" t="s">
        <v>170</v>
      </c>
      <c r="H43" t="s">
        <v>1053</v>
      </c>
      <c r="I43">
        <v>2</v>
      </c>
      <c r="J43" t="s">
        <v>321</v>
      </c>
      <c r="K43" t="s">
        <v>342</v>
      </c>
      <c r="L43" t="s">
        <v>1054</v>
      </c>
      <c r="M43" t="s">
        <v>377</v>
      </c>
    </row>
    <row r="44" spans="1:13" x14ac:dyDescent="0.2">
      <c r="A44" s="124" t="s">
        <v>1171</v>
      </c>
      <c r="B44" s="124" t="s">
        <v>1055</v>
      </c>
      <c r="C44" s="125">
        <v>1304.4000000000001</v>
      </c>
      <c r="D44" t="s">
        <v>1056</v>
      </c>
      <c r="F44" t="s">
        <v>1057</v>
      </c>
      <c r="G44" t="s">
        <v>177</v>
      </c>
      <c r="H44" t="s">
        <v>1058</v>
      </c>
      <c r="I44">
        <v>2</v>
      </c>
      <c r="J44" t="s">
        <v>321</v>
      </c>
      <c r="K44" t="s">
        <v>342</v>
      </c>
      <c r="L44" t="s">
        <v>1172</v>
      </c>
      <c r="M44" t="s">
        <v>377</v>
      </c>
    </row>
    <row r="45" spans="1:13" x14ac:dyDescent="0.2">
      <c r="A45" s="124" t="s">
        <v>1173</v>
      </c>
      <c r="B45" s="124" t="s">
        <v>759</v>
      </c>
      <c r="C45" s="125">
        <v>2570.73</v>
      </c>
      <c r="D45" t="s">
        <v>355</v>
      </c>
      <c r="F45" t="s">
        <v>356</v>
      </c>
      <c r="G45" t="s">
        <v>149</v>
      </c>
      <c r="H45" t="s">
        <v>357</v>
      </c>
      <c r="I45">
        <v>2</v>
      </c>
      <c r="J45" t="s">
        <v>321</v>
      </c>
      <c r="K45" t="s">
        <v>342</v>
      </c>
      <c r="L45" t="s">
        <v>358</v>
      </c>
      <c r="M45" t="s">
        <v>377</v>
      </c>
    </row>
    <row r="46" spans="1:13" x14ac:dyDescent="0.2">
      <c r="A46" s="124" t="s">
        <v>1174</v>
      </c>
      <c r="B46" s="124" t="s">
        <v>433</v>
      </c>
      <c r="C46" s="125">
        <v>4880</v>
      </c>
      <c r="D46" t="s">
        <v>352</v>
      </c>
      <c r="F46" t="s">
        <v>348</v>
      </c>
      <c r="G46" t="s">
        <v>179</v>
      </c>
      <c r="H46" t="s">
        <v>353</v>
      </c>
      <c r="I46">
        <v>2</v>
      </c>
      <c r="J46" t="s">
        <v>321</v>
      </c>
      <c r="K46" t="s">
        <v>342</v>
      </c>
      <c r="L46" t="s">
        <v>351</v>
      </c>
      <c r="M46" t="s">
        <v>377</v>
      </c>
    </row>
    <row r="47" spans="1:13" x14ac:dyDescent="0.2">
      <c r="A47" s="124" t="s">
        <v>1175</v>
      </c>
      <c r="B47" s="124" t="s">
        <v>434</v>
      </c>
      <c r="C47" s="125">
        <v>14147.5</v>
      </c>
      <c r="D47" t="s">
        <v>346</v>
      </c>
      <c r="F47" t="s">
        <v>163</v>
      </c>
      <c r="G47" t="s">
        <v>149</v>
      </c>
      <c r="H47" t="s">
        <v>219</v>
      </c>
      <c r="I47">
        <v>2</v>
      </c>
      <c r="J47" t="s">
        <v>321</v>
      </c>
      <c r="K47" t="s">
        <v>342</v>
      </c>
      <c r="L47" t="s">
        <v>347</v>
      </c>
      <c r="M47" t="s">
        <v>377</v>
      </c>
    </row>
    <row r="48" spans="1:13" x14ac:dyDescent="0.2">
      <c r="A48" s="124" t="s">
        <v>1176</v>
      </c>
      <c r="B48" s="124" t="s">
        <v>760</v>
      </c>
      <c r="C48" s="125">
        <v>1696</v>
      </c>
      <c r="D48" t="s">
        <v>761</v>
      </c>
      <c r="E48" t="s">
        <v>762</v>
      </c>
      <c r="F48" t="s">
        <v>763</v>
      </c>
      <c r="G48" t="s">
        <v>149</v>
      </c>
      <c r="H48" t="s">
        <v>764</v>
      </c>
      <c r="I48">
        <v>2</v>
      </c>
      <c r="J48" t="s">
        <v>321</v>
      </c>
      <c r="K48" t="s">
        <v>342</v>
      </c>
      <c r="L48" t="s">
        <v>1059</v>
      </c>
      <c r="M48" t="s">
        <v>377</v>
      </c>
    </row>
    <row r="49" spans="1:13" x14ac:dyDescent="0.2">
      <c r="A49" s="124" t="s">
        <v>1177</v>
      </c>
      <c r="B49" s="124" t="s">
        <v>436</v>
      </c>
      <c r="C49" s="125">
        <v>9833.64</v>
      </c>
      <c r="D49" t="s">
        <v>437</v>
      </c>
      <c r="F49" t="s">
        <v>171</v>
      </c>
      <c r="G49" t="s">
        <v>166</v>
      </c>
      <c r="H49" t="s">
        <v>363</v>
      </c>
      <c r="I49">
        <v>2</v>
      </c>
      <c r="J49" t="s">
        <v>321</v>
      </c>
      <c r="K49" t="s">
        <v>342</v>
      </c>
      <c r="L49" t="s">
        <v>362</v>
      </c>
      <c r="M49" t="s">
        <v>377</v>
      </c>
    </row>
    <row r="50" spans="1:13" x14ac:dyDescent="0.2">
      <c r="A50" s="124" t="s">
        <v>1178</v>
      </c>
      <c r="B50" s="124" t="s">
        <v>1179</v>
      </c>
      <c r="C50" s="125">
        <v>48839.35</v>
      </c>
      <c r="D50" t="s">
        <v>1180</v>
      </c>
      <c r="F50" t="s">
        <v>169</v>
      </c>
      <c r="G50" t="s">
        <v>170</v>
      </c>
      <c r="H50" t="s">
        <v>1181</v>
      </c>
      <c r="I50">
        <v>2</v>
      </c>
      <c r="J50" t="s">
        <v>321</v>
      </c>
      <c r="K50" t="s">
        <v>342</v>
      </c>
      <c r="L50" t="s">
        <v>1182</v>
      </c>
      <c r="M50" t="s">
        <v>377</v>
      </c>
    </row>
    <row r="51" spans="1:13" x14ac:dyDescent="0.2">
      <c r="A51" s="124" t="s">
        <v>1183</v>
      </c>
      <c r="B51" s="124" t="s">
        <v>1060</v>
      </c>
      <c r="C51" s="125">
        <v>19226.63</v>
      </c>
      <c r="D51" t="s">
        <v>1061</v>
      </c>
      <c r="E51" t="s">
        <v>367</v>
      </c>
      <c r="F51" t="s">
        <v>368</v>
      </c>
      <c r="G51" t="s">
        <v>173</v>
      </c>
      <c r="H51" t="s">
        <v>369</v>
      </c>
      <c r="I51">
        <v>2</v>
      </c>
      <c r="J51" t="s">
        <v>321</v>
      </c>
      <c r="K51" t="s">
        <v>342</v>
      </c>
      <c r="L51" t="s">
        <v>550</v>
      </c>
      <c r="M51" t="s">
        <v>377</v>
      </c>
    </row>
    <row r="52" spans="1:13" x14ac:dyDescent="0.2">
      <c r="A52" s="124" t="s">
        <v>1184</v>
      </c>
      <c r="B52" s="124" t="s">
        <v>446</v>
      </c>
      <c r="C52" s="125">
        <v>1351397.41</v>
      </c>
      <c r="D52" s="126" t="s">
        <v>447</v>
      </c>
      <c r="E52" s="126"/>
      <c r="F52" s="126" t="s">
        <v>158</v>
      </c>
      <c r="G52" s="126" t="s">
        <v>149</v>
      </c>
      <c r="H52" s="126" t="s">
        <v>380</v>
      </c>
      <c r="I52" s="126">
        <v>2</v>
      </c>
      <c r="J52" s="126" t="s">
        <v>321</v>
      </c>
      <c r="K52" s="126" t="s">
        <v>342</v>
      </c>
      <c r="L52" s="126" t="s">
        <v>351</v>
      </c>
      <c r="M52" s="126" t="s">
        <v>377</v>
      </c>
    </row>
    <row r="53" spans="1:13" x14ac:dyDescent="0.2">
      <c r="A53" s="124" t="s">
        <v>1185</v>
      </c>
      <c r="B53" s="124" t="s">
        <v>1186</v>
      </c>
      <c r="C53" s="125">
        <v>5017</v>
      </c>
      <c r="D53" s="126" t="s">
        <v>1187</v>
      </c>
      <c r="E53" s="126"/>
      <c r="F53" s="126" t="s">
        <v>161</v>
      </c>
      <c r="G53" s="126" t="s">
        <v>155</v>
      </c>
      <c r="H53" s="126" t="s">
        <v>1188</v>
      </c>
      <c r="I53" s="126">
        <v>2</v>
      </c>
      <c r="J53" s="126" t="s">
        <v>321</v>
      </c>
      <c r="K53" s="126" t="s">
        <v>342</v>
      </c>
      <c r="L53" s="126" t="s">
        <v>1189</v>
      </c>
      <c r="M53" s="126" t="s">
        <v>377</v>
      </c>
    </row>
    <row r="54" spans="1:13" x14ac:dyDescent="0.2">
      <c r="A54" s="124" t="s">
        <v>1190</v>
      </c>
      <c r="B54" s="124" t="s">
        <v>1191</v>
      </c>
      <c r="C54" s="125">
        <v>1041.75</v>
      </c>
      <c r="D54" s="126" t="s">
        <v>1192</v>
      </c>
      <c r="E54" s="126"/>
      <c r="F54" s="126" t="s">
        <v>1193</v>
      </c>
      <c r="G54" s="126" t="s">
        <v>184</v>
      </c>
      <c r="H54" s="126" t="s">
        <v>1194</v>
      </c>
      <c r="I54" s="126">
        <v>2</v>
      </c>
      <c r="J54" s="126" t="s">
        <v>321</v>
      </c>
      <c r="K54" s="126" t="s">
        <v>342</v>
      </c>
      <c r="L54" s="126" t="s">
        <v>1172</v>
      </c>
      <c r="M54" s="126" t="s">
        <v>377</v>
      </c>
    </row>
    <row r="55" spans="1:13" x14ac:dyDescent="0.2">
      <c r="A55" s="124" t="s">
        <v>1195</v>
      </c>
      <c r="B55" s="124" t="s">
        <v>1196</v>
      </c>
      <c r="C55" s="125">
        <v>1126.96</v>
      </c>
      <c r="D55" s="126" t="s">
        <v>1197</v>
      </c>
      <c r="E55" s="126"/>
      <c r="F55" s="126" t="s">
        <v>1198</v>
      </c>
      <c r="G55" s="126" t="s">
        <v>177</v>
      </c>
      <c r="H55" s="126" t="s">
        <v>1199</v>
      </c>
      <c r="I55" s="126">
        <v>2</v>
      </c>
      <c r="J55" s="126" t="s">
        <v>321</v>
      </c>
      <c r="K55" s="126" t="s">
        <v>342</v>
      </c>
      <c r="L55" s="126" t="s">
        <v>1200</v>
      </c>
      <c r="M55" s="126" t="s">
        <v>377</v>
      </c>
    </row>
    <row r="56" spans="1:13" x14ac:dyDescent="0.2">
      <c r="A56" s="124" t="s">
        <v>1202</v>
      </c>
      <c r="B56" s="124" t="s">
        <v>552</v>
      </c>
      <c r="C56" s="125">
        <v>5680.24</v>
      </c>
      <c r="D56" s="126" t="s">
        <v>553</v>
      </c>
      <c r="E56" s="126"/>
      <c r="F56" s="126" t="s">
        <v>163</v>
      </c>
      <c r="G56" s="126" t="s">
        <v>149</v>
      </c>
      <c r="H56" s="126" t="s">
        <v>218</v>
      </c>
      <c r="I56" s="126">
        <v>2</v>
      </c>
      <c r="J56" s="126" t="s">
        <v>321</v>
      </c>
      <c r="K56" s="126" t="s">
        <v>342</v>
      </c>
      <c r="L56" s="126" t="s">
        <v>569</v>
      </c>
      <c r="M56" s="126" t="s">
        <v>377</v>
      </c>
    </row>
    <row r="57" spans="1:13" x14ac:dyDescent="0.2">
      <c r="A57" s="124" t="s">
        <v>1203</v>
      </c>
      <c r="B57" s="124" t="s">
        <v>438</v>
      </c>
      <c r="C57" s="125">
        <v>34787.03</v>
      </c>
      <c r="D57" s="126" t="s">
        <v>1063</v>
      </c>
      <c r="E57" s="126"/>
      <c r="F57" s="126" t="s">
        <v>191</v>
      </c>
      <c r="G57" s="126" t="s">
        <v>149</v>
      </c>
      <c r="H57" s="126" t="s">
        <v>230</v>
      </c>
      <c r="I57" s="126">
        <v>2</v>
      </c>
      <c r="J57" s="126" t="s">
        <v>321</v>
      </c>
      <c r="K57" s="126" t="s">
        <v>342</v>
      </c>
      <c r="L57" s="126" t="s">
        <v>343</v>
      </c>
      <c r="M57" s="126" t="s">
        <v>377</v>
      </c>
    </row>
    <row r="58" spans="1:13" x14ac:dyDescent="0.2">
      <c r="A58" s="124" t="s">
        <v>1204</v>
      </c>
      <c r="B58" s="124" t="s">
        <v>1064</v>
      </c>
      <c r="C58" s="125">
        <v>1316.03</v>
      </c>
      <c r="D58" s="126" t="s">
        <v>1065</v>
      </c>
      <c r="E58" s="126" t="s">
        <v>1066</v>
      </c>
      <c r="F58" s="126" t="s">
        <v>1024</v>
      </c>
      <c r="G58" s="126" t="s">
        <v>149</v>
      </c>
      <c r="H58" s="126" t="s">
        <v>626</v>
      </c>
      <c r="I58" s="126">
        <v>2</v>
      </c>
      <c r="J58" s="126" t="s">
        <v>321</v>
      </c>
      <c r="K58" s="126" t="s">
        <v>342</v>
      </c>
      <c r="L58" s="126" t="s">
        <v>351</v>
      </c>
      <c r="M58" s="126" t="s">
        <v>377</v>
      </c>
    </row>
    <row r="59" spans="1:13" x14ac:dyDescent="0.2">
      <c r="A59" s="124" t="s">
        <v>1732</v>
      </c>
      <c r="B59" s="124" t="s">
        <v>1733</v>
      </c>
      <c r="C59" s="125">
        <v>1524.42</v>
      </c>
      <c r="D59" t="s">
        <v>1734</v>
      </c>
      <c r="F59" t="s">
        <v>1735</v>
      </c>
      <c r="G59" t="s">
        <v>166</v>
      </c>
      <c r="H59" t="s">
        <v>1736</v>
      </c>
      <c r="I59" s="126">
        <v>2</v>
      </c>
      <c r="J59" s="126" t="s">
        <v>321</v>
      </c>
      <c r="K59" s="126" t="s">
        <v>342</v>
      </c>
      <c r="L59" s="126" t="s">
        <v>351</v>
      </c>
      <c r="M59" s="126" t="s">
        <v>377</v>
      </c>
    </row>
    <row r="60" spans="1:13" x14ac:dyDescent="0.2">
      <c r="A60" s="124" t="s">
        <v>1737</v>
      </c>
      <c r="B60" s="124" t="s">
        <v>1738</v>
      </c>
      <c r="C60" s="125">
        <v>3342.25</v>
      </c>
      <c r="D60" t="s">
        <v>1739</v>
      </c>
      <c r="E60" t="s">
        <v>1740</v>
      </c>
      <c r="F60" t="s">
        <v>1741</v>
      </c>
      <c r="G60" t="s">
        <v>172</v>
      </c>
      <c r="H60" t="s">
        <v>1742</v>
      </c>
      <c r="I60" s="126">
        <v>2</v>
      </c>
      <c r="J60" s="126" t="s">
        <v>321</v>
      </c>
      <c r="K60" s="126" t="s">
        <v>342</v>
      </c>
      <c r="L60" s="126" t="s">
        <v>1743</v>
      </c>
      <c r="M60" s="126" t="s">
        <v>377</v>
      </c>
    </row>
    <row r="61" spans="1:13" x14ac:dyDescent="0.2">
      <c r="A61" s="124" t="s">
        <v>1744</v>
      </c>
      <c r="B61" s="124" t="s">
        <v>1745</v>
      </c>
      <c r="C61" s="125">
        <v>6900</v>
      </c>
      <c r="D61" t="s">
        <v>1746</v>
      </c>
      <c r="F61" t="s">
        <v>1747</v>
      </c>
      <c r="G61" t="s">
        <v>172</v>
      </c>
      <c r="H61" t="s">
        <v>1748</v>
      </c>
      <c r="I61" s="126">
        <v>2</v>
      </c>
      <c r="J61" s="126" t="s">
        <v>321</v>
      </c>
      <c r="K61" s="126" t="s">
        <v>342</v>
      </c>
      <c r="L61" s="126" t="s">
        <v>1749</v>
      </c>
      <c r="M61" s="126" t="s">
        <v>377</v>
      </c>
    </row>
    <row r="62" spans="1:13" x14ac:dyDescent="0.2">
      <c r="A62" s="124" t="s">
        <v>1750</v>
      </c>
      <c r="B62" s="124" t="s">
        <v>1751</v>
      </c>
      <c r="C62" s="125">
        <v>1035.93</v>
      </c>
      <c r="D62" t="s">
        <v>1752</v>
      </c>
      <c r="F62" t="s">
        <v>1575</v>
      </c>
      <c r="G62" t="s">
        <v>350</v>
      </c>
      <c r="H62" t="s">
        <v>1753</v>
      </c>
      <c r="I62" s="126">
        <v>2</v>
      </c>
      <c r="J62" s="126" t="s">
        <v>321</v>
      </c>
      <c r="K62" s="126" t="s">
        <v>342</v>
      </c>
      <c r="L62" s="126" t="s">
        <v>1754</v>
      </c>
      <c r="M62" s="126" t="s">
        <v>377</v>
      </c>
    </row>
    <row r="63" spans="1:13" x14ac:dyDescent="0.2">
      <c r="A63" s="124" t="s">
        <v>1755</v>
      </c>
      <c r="B63" s="124" t="s">
        <v>1756</v>
      </c>
      <c r="C63" s="125">
        <v>5818.78</v>
      </c>
      <c r="D63" t="s">
        <v>1757</v>
      </c>
      <c r="F63" t="s">
        <v>1758</v>
      </c>
      <c r="G63" t="s">
        <v>185</v>
      </c>
      <c r="H63" t="s">
        <v>1759</v>
      </c>
      <c r="I63" s="126">
        <v>2</v>
      </c>
      <c r="J63" s="126" t="s">
        <v>321</v>
      </c>
      <c r="K63" s="126" t="s">
        <v>342</v>
      </c>
      <c r="L63" s="126" t="s">
        <v>1760</v>
      </c>
      <c r="M63" s="126" t="s">
        <v>377</v>
      </c>
    </row>
    <row r="64" spans="1:13" x14ac:dyDescent="0.2">
      <c r="A64" s="124" t="s">
        <v>1761</v>
      </c>
      <c r="B64" s="124" t="s">
        <v>1762</v>
      </c>
      <c r="C64" s="125">
        <v>1930.34</v>
      </c>
      <c r="D64" t="s">
        <v>1763</v>
      </c>
      <c r="F64" t="s">
        <v>1764</v>
      </c>
      <c r="G64" t="s">
        <v>149</v>
      </c>
      <c r="H64" t="s">
        <v>1765</v>
      </c>
      <c r="I64" s="126">
        <v>2</v>
      </c>
      <c r="J64" s="126" t="s">
        <v>321</v>
      </c>
      <c r="K64" s="126" t="s">
        <v>342</v>
      </c>
      <c r="L64" s="126" t="s">
        <v>1766</v>
      </c>
      <c r="M64" s="126" t="s">
        <v>377</v>
      </c>
    </row>
    <row r="65" spans="1:13" x14ac:dyDescent="0.2">
      <c r="A65" s="124" t="s">
        <v>1767</v>
      </c>
      <c r="B65" s="124" t="s">
        <v>1768</v>
      </c>
      <c r="C65" s="125">
        <v>50962</v>
      </c>
      <c r="D65" t="s">
        <v>1769</v>
      </c>
      <c r="E65" t="s">
        <v>1770</v>
      </c>
      <c r="F65" t="s">
        <v>17</v>
      </c>
      <c r="G65" t="s">
        <v>170</v>
      </c>
      <c r="H65" t="s">
        <v>1771</v>
      </c>
      <c r="I65" s="126">
        <v>2</v>
      </c>
      <c r="J65" s="126" t="s">
        <v>321</v>
      </c>
      <c r="K65" s="126" t="s">
        <v>342</v>
      </c>
      <c r="L65" s="126" t="s">
        <v>351</v>
      </c>
      <c r="M65" s="126" t="s">
        <v>377</v>
      </c>
    </row>
    <row r="66" spans="1:13" x14ac:dyDescent="0.2">
      <c r="A66" s="124" t="s">
        <v>1772</v>
      </c>
      <c r="B66" s="124" t="s">
        <v>1773</v>
      </c>
      <c r="C66" s="125">
        <v>1141.0899999999999</v>
      </c>
      <c r="D66" t="s">
        <v>1774</v>
      </c>
      <c r="E66" t="s">
        <v>1775</v>
      </c>
      <c r="F66" t="s">
        <v>1776</v>
      </c>
      <c r="G66" t="s">
        <v>156</v>
      </c>
      <c r="H66" t="s">
        <v>1777</v>
      </c>
      <c r="I66" s="126">
        <v>2</v>
      </c>
      <c r="J66" s="126" t="s">
        <v>321</v>
      </c>
      <c r="K66" s="126" t="s">
        <v>342</v>
      </c>
      <c r="L66" s="126" t="s">
        <v>351</v>
      </c>
      <c r="M66" s="126" t="s">
        <v>377</v>
      </c>
    </row>
    <row r="67" spans="1:13" x14ac:dyDescent="0.2">
      <c r="A67" s="124" t="s">
        <v>1778</v>
      </c>
      <c r="B67" s="124" t="s">
        <v>1779</v>
      </c>
      <c r="C67" s="125">
        <v>5582.52</v>
      </c>
      <c r="D67" t="s">
        <v>1780</v>
      </c>
      <c r="F67" t="s">
        <v>317</v>
      </c>
      <c r="G67" t="s">
        <v>1</v>
      </c>
      <c r="H67" t="s">
        <v>1781</v>
      </c>
      <c r="I67" s="126">
        <v>2</v>
      </c>
      <c r="J67" s="126" t="s">
        <v>321</v>
      </c>
      <c r="K67" s="126" t="s">
        <v>342</v>
      </c>
      <c r="L67" s="126" t="s">
        <v>351</v>
      </c>
      <c r="M67" s="126" t="s">
        <v>377</v>
      </c>
    </row>
    <row r="68" spans="1:13" x14ac:dyDescent="0.2">
      <c r="A68" s="124" t="s">
        <v>1782</v>
      </c>
      <c r="B68" s="124" t="s">
        <v>1783</v>
      </c>
      <c r="C68" s="125">
        <v>4182.75</v>
      </c>
      <c r="D68" t="s">
        <v>1784</v>
      </c>
      <c r="F68" t="s">
        <v>375</v>
      </c>
      <c r="G68" t="s">
        <v>156</v>
      </c>
      <c r="H68" t="s">
        <v>1128</v>
      </c>
      <c r="I68" s="126">
        <v>2</v>
      </c>
      <c r="J68" s="126" t="s">
        <v>321</v>
      </c>
      <c r="K68" s="126" t="s">
        <v>342</v>
      </c>
      <c r="L68" s="126" t="s">
        <v>351</v>
      </c>
      <c r="M68" s="126" t="s">
        <v>377</v>
      </c>
    </row>
    <row r="69" spans="1:13" x14ac:dyDescent="0.2">
      <c r="A69" s="124" t="s">
        <v>1785</v>
      </c>
      <c r="B69" s="124" t="s">
        <v>1786</v>
      </c>
      <c r="C69" s="125">
        <v>2240</v>
      </c>
      <c r="D69" t="s">
        <v>1787</v>
      </c>
      <c r="F69" t="s">
        <v>1788</v>
      </c>
      <c r="G69" t="s">
        <v>350</v>
      </c>
      <c r="H69" t="s">
        <v>1789</v>
      </c>
      <c r="I69" s="126">
        <v>2</v>
      </c>
      <c r="J69" s="126" t="s">
        <v>321</v>
      </c>
      <c r="K69" s="126" t="s">
        <v>342</v>
      </c>
      <c r="L69" s="126" t="s">
        <v>351</v>
      </c>
      <c r="M69" s="126" t="s">
        <v>377</v>
      </c>
    </row>
    <row r="70" spans="1:13" x14ac:dyDescent="0.2">
      <c r="A70" s="124" t="s">
        <v>1790</v>
      </c>
      <c r="B70" s="124" t="s">
        <v>435</v>
      </c>
      <c r="C70" s="125">
        <v>1796.5</v>
      </c>
      <c r="D70" t="s">
        <v>765</v>
      </c>
      <c r="F70" t="s">
        <v>372</v>
      </c>
      <c r="G70" t="s">
        <v>146</v>
      </c>
      <c r="H70" t="s">
        <v>766</v>
      </c>
      <c r="I70" s="126">
        <v>2</v>
      </c>
      <c r="J70" s="126" t="s">
        <v>321</v>
      </c>
      <c r="K70" s="126" t="s">
        <v>342</v>
      </c>
      <c r="L70" s="126" t="s">
        <v>351</v>
      </c>
      <c r="M70" s="126" t="s">
        <v>377</v>
      </c>
    </row>
    <row r="71" spans="1:13" x14ac:dyDescent="0.2">
      <c r="A71" s="124" t="s">
        <v>1791</v>
      </c>
      <c r="B71" s="124" t="s">
        <v>1792</v>
      </c>
      <c r="C71" s="125">
        <v>1275</v>
      </c>
      <c r="D71" t="s">
        <v>1793</v>
      </c>
      <c r="F71" t="s">
        <v>1794</v>
      </c>
      <c r="G71" t="s">
        <v>1795</v>
      </c>
      <c r="H71" t="s">
        <v>1796</v>
      </c>
      <c r="I71" s="126">
        <v>2</v>
      </c>
      <c r="J71" s="126" t="s">
        <v>321</v>
      </c>
      <c r="K71" s="126" t="s">
        <v>342</v>
      </c>
      <c r="L71" s="126" t="s">
        <v>1797</v>
      </c>
      <c r="M71" s="126" t="s">
        <v>377</v>
      </c>
    </row>
    <row r="72" spans="1:13" x14ac:dyDescent="0.2">
      <c r="A72" s="124" t="s">
        <v>1798</v>
      </c>
      <c r="B72" s="124" t="s">
        <v>1799</v>
      </c>
      <c r="C72" s="125">
        <v>1071</v>
      </c>
      <c r="D72" s="126" t="s">
        <v>1800</v>
      </c>
      <c r="E72" s="126"/>
      <c r="F72" s="126" t="s">
        <v>1801</v>
      </c>
      <c r="G72" s="126" t="s">
        <v>179</v>
      </c>
      <c r="H72" s="126" t="s">
        <v>1802</v>
      </c>
      <c r="I72" s="126">
        <v>2</v>
      </c>
      <c r="J72" s="126" t="s">
        <v>321</v>
      </c>
      <c r="K72" s="126" t="s">
        <v>342</v>
      </c>
      <c r="L72" s="126" t="s">
        <v>351</v>
      </c>
      <c r="M72" s="126" t="s">
        <v>377</v>
      </c>
    </row>
    <row r="73" spans="1:13" x14ac:dyDescent="0.2">
      <c r="A73" s="124" t="s">
        <v>1803</v>
      </c>
      <c r="B73" s="124" t="s">
        <v>1804</v>
      </c>
      <c r="C73" s="125">
        <v>5000</v>
      </c>
      <c r="D73" s="126" t="s">
        <v>1805</v>
      </c>
      <c r="E73" s="126"/>
      <c r="F73" s="126" t="s">
        <v>42</v>
      </c>
      <c r="G73" s="126" t="s">
        <v>43</v>
      </c>
      <c r="H73" s="126" t="s">
        <v>1806</v>
      </c>
      <c r="I73" s="126">
        <v>2</v>
      </c>
      <c r="J73" s="126" t="s">
        <v>321</v>
      </c>
      <c r="K73" s="126" t="s">
        <v>342</v>
      </c>
      <c r="L73" s="126" t="s">
        <v>1807</v>
      </c>
      <c r="M73" s="126" t="s">
        <v>377</v>
      </c>
    </row>
    <row r="74" spans="1:13" x14ac:dyDescent="0.2">
      <c r="A74" s="124" t="s">
        <v>1808</v>
      </c>
      <c r="B74" s="124" t="s">
        <v>1809</v>
      </c>
      <c r="C74" s="125">
        <v>1663</v>
      </c>
      <c r="D74" s="126" t="s">
        <v>1810</v>
      </c>
      <c r="E74" s="126"/>
      <c r="F74" s="126" t="s">
        <v>57</v>
      </c>
      <c r="G74" s="126" t="s">
        <v>174</v>
      </c>
      <c r="H74" s="126" t="s">
        <v>1811</v>
      </c>
      <c r="I74" s="126">
        <v>2</v>
      </c>
      <c r="J74" s="126" t="s">
        <v>321</v>
      </c>
      <c r="K74" s="126" t="s">
        <v>342</v>
      </c>
      <c r="L74" s="126" t="s">
        <v>351</v>
      </c>
      <c r="M74" s="126" t="s">
        <v>377</v>
      </c>
    </row>
    <row r="75" spans="1:13" x14ac:dyDescent="0.2">
      <c r="A75" s="124" t="s">
        <v>1812</v>
      </c>
      <c r="B75" s="124" t="s">
        <v>1813</v>
      </c>
      <c r="C75" s="125">
        <v>1125</v>
      </c>
      <c r="D75" s="126" t="s">
        <v>1814</v>
      </c>
      <c r="E75" s="126"/>
      <c r="F75" s="126" t="s">
        <v>1815</v>
      </c>
      <c r="G75" s="126" t="s">
        <v>168</v>
      </c>
      <c r="H75" s="126" t="s">
        <v>1816</v>
      </c>
      <c r="I75" s="126">
        <v>2</v>
      </c>
      <c r="J75" s="126" t="s">
        <v>321</v>
      </c>
      <c r="K75" s="126" t="s">
        <v>342</v>
      </c>
      <c r="L75" s="126" t="s">
        <v>1817</v>
      </c>
      <c r="M75" s="126" t="s">
        <v>377</v>
      </c>
    </row>
    <row r="76" spans="1:13" x14ac:dyDescent="0.2">
      <c r="A76" s="124" t="s">
        <v>1818</v>
      </c>
      <c r="B76" s="124" t="s">
        <v>1819</v>
      </c>
      <c r="C76" s="125">
        <v>37359.39</v>
      </c>
      <c r="D76" s="126" t="s">
        <v>1820</v>
      </c>
      <c r="E76" s="126"/>
      <c r="F76" s="126" t="s">
        <v>1821</v>
      </c>
      <c r="G76" s="126" t="s">
        <v>168</v>
      </c>
      <c r="H76" s="126" t="s">
        <v>1822</v>
      </c>
      <c r="I76" s="126">
        <v>2</v>
      </c>
      <c r="J76" s="126" t="s">
        <v>321</v>
      </c>
      <c r="K76" s="126" t="s">
        <v>342</v>
      </c>
      <c r="L76" s="126" t="s">
        <v>1823</v>
      </c>
      <c r="M76" s="126" t="s">
        <v>377</v>
      </c>
    </row>
    <row r="77" spans="1:13" x14ac:dyDescent="0.2">
      <c r="A77" s="124" t="s">
        <v>1213</v>
      </c>
      <c r="B77" s="124" t="s">
        <v>439</v>
      </c>
      <c r="C77" s="125">
        <v>259297.98</v>
      </c>
      <c r="D77" t="s">
        <v>440</v>
      </c>
      <c r="F77" t="s">
        <v>164</v>
      </c>
      <c r="G77" t="s">
        <v>153</v>
      </c>
      <c r="H77" t="s">
        <v>258</v>
      </c>
      <c r="I77">
        <v>3</v>
      </c>
      <c r="J77" t="s">
        <v>321</v>
      </c>
      <c r="K77" t="s">
        <v>378</v>
      </c>
      <c r="L77" t="s">
        <v>554</v>
      </c>
      <c r="M77" t="s">
        <v>392</v>
      </c>
    </row>
    <row r="78" spans="1:13" x14ac:dyDescent="0.2">
      <c r="A78" s="124" t="s">
        <v>1218</v>
      </c>
      <c r="B78" s="124" t="s">
        <v>441</v>
      </c>
      <c r="C78" s="125">
        <v>1110.4000000000001</v>
      </c>
      <c r="D78" t="s">
        <v>1219</v>
      </c>
      <c r="F78" t="s">
        <v>599</v>
      </c>
      <c r="G78" t="s">
        <v>166</v>
      </c>
      <c r="H78" t="s">
        <v>1220</v>
      </c>
      <c r="I78">
        <v>3</v>
      </c>
      <c r="J78" t="s">
        <v>321</v>
      </c>
      <c r="K78" t="s">
        <v>378</v>
      </c>
      <c r="L78" t="s">
        <v>554</v>
      </c>
      <c r="M78" t="s">
        <v>392</v>
      </c>
    </row>
    <row r="79" spans="1:13" x14ac:dyDescent="0.2">
      <c r="A79" s="124" t="s">
        <v>1221</v>
      </c>
      <c r="B79" s="124" t="s">
        <v>442</v>
      </c>
      <c r="C79" s="125">
        <v>9846.4599999999991</v>
      </c>
      <c r="D79" t="s">
        <v>443</v>
      </c>
      <c r="F79" t="s">
        <v>198</v>
      </c>
      <c r="G79" t="s">
        <v>156</v>
      </c>
      <c r="H79" t="s">
        <v>379</v>
      </c>
      <c r="I79">
        <v>3</v>
      </c>
      <c r="J79" t="s">
        <v>321</v>
      </c>
      <c r="K79" t="s">
        <v>378</v>
      </c>
      <c r="L79" t="s">
        <v>769</v>
      </c>
      <c r="M79" t="s">
        <v>392</v>
      </c>
    </row>
    <row r="80" spans="1:13" x14ac:dyDescent="0.2">
      <c r="A80" s="124" t="s">
        <v>1222</v>
      </c>
      <c r="B80" s="124" t="s">
        <v>445</v>
      </c>
      <c r="C80" s="125">
        <v>5147.58</v>
      </c>
      <c r="D80" t="s">
        <v>386</v>
      </c>
      <c r="F80" t="s">
        <v>387</v>
      </c>
      <c r="G80" t="s">
        <v>149</v>
      </c>
      <c r="H80" t="s">
        <v>388</v>
      </c>
      <c r="I80">
        <v>3</v>
      </c>
      <c r="J80" t="s">
        <v>321</v>
      </c>
      <c r="K80" t="s">
        <v>378</v>
      </c>
      <c r="L80" t="s">
        <v>389</v>
      </c>
      <c r="M80" t="s">
        <v>392</v>
      </c>
    </row>
    <row r="81" spans="1:13" x14ac:dyDescent="0.2">
      <c r="A81" s="124" t="s">
        <v>1229</v>
      </c>
      <c r="B81" s="124" t="s">
        <v>1230</v>
      </c>
      <c r="C81" s="125">
        <v>5778.72</v>
      </c>
      <c r="D81" s="126" t="s">
        <v>390</v>
      </c>
      <c r="E81" s="126" t="s">
        <v>1231</v>
      </c>
      <c r="F81" s="126" t="s">
        <v>204</v>
      </c>
      <c r="G81" s="126" t="s">
        <v>205</v>
      </c>
      <c r="H81" s="126" t="s">
        <v>1232</v>
      </c>
      <c r="I81" s="126">
        <v>3</v>
      </c>
      <c r="J81" s="126" t="s">
        <v>321</v>
      </c>
      <c r="K81" s="126" t="s">
        <v>378</v>
      </c>
      <c r="L81" s="126" t="s">
        <v>391</v>
      </c>
      <c r="M81" s="126" t="s">
        <v>392</v>
      </c>
    </row>
    <row r="82" spans="1:13" x14ac:dyDescent="0.2">
      <c r="A82" s="124" t="s">
        <v>1233</v>
      </c>
      <c r="B82" s="124" t="s">
        <v>770</v>
      </c>
      <c r="C82" s="125">
        <v>5149</v>
      </c>
      <c r="D82" s="126" t="s">
        <v>771</v>
      </c>
      <c r="E82" s="126" t="s">
        <v>772</v>
      </c>
      <c r="F82" s="126" t="s">
        <v>195</v>
      </c>
      <c r="G82" s="126" t="s">
        <v>149</v>
      </c>
      <c r="H82" s="126" t="s">
        <v>233</v>
      </c>
      <c r="I82" s="126">
        <v>3</v>
      </c>
      <c r="J82" s="126" t="s">
        <v>321</v>
      </c>
      <c r="K82" s="126" t="s">
        <v>378</v>
      </c>
      <c r="L82" s="126" t="s">
        <v>1067</v>
      </c>
      <c r="M82" s="126" t="s">
        <v>392</v>
      </c>
    </row>
    <row r="83" spans="1:13" x14ac:dyDescent="0.2">
      <c r="A83" s="124" t="s">
        <v>1239</v>
      </c>
      <c r="B83" s="124" t="s">
        <v>773</v>
      </c>
      <c r="C83" s="125">
        <v>1830.68</v>
      </c>
      <c r="D83" s="126" t="s">
        <v>774</v>
      </c>
      <c r="E83" s="126"/>
      <c r="F83" s="126" t="s">
        <v>194</v>
      </c>
      <c r="G83" s="126" t="s">
        <v>149</v>
      </c>
      <c r="H83" s="126" t="s">
        <v>228</v>
      </c>
      <c r="I83" s="126">
        <v>3</v>
      </c>
      <c r="J83" s="126" t="s">
        <v>321</v>
      </c>
      <c r="K83" s="126" t="s">
        <v>378</v>
      </c>
      <c r="L83" s="126" t="s">
        <v>1068</v>
      </c>
      <c r="M83" s="126" t="s">
        <v>392</v>
      </c>
    </row>
    <row r="84" spans="1:13" x14ac:dyDescent="0.2">
      <c r="A84" s="124" t="s">
        <v>1240</v>
      </c>
      <c r="B84" s="124" t="s">
        <v>775</v>
      </c>
      <c r="C84" s="125">
        <v>14908</v>
      </c>
      <c r="D84" s="126" t="s">
        <v>776</v>
      </c>
      <c r="E84" s="126"/>
      <c r="F84" s="126" t="s">
        <v>192</v>
      </c>
      <c r="G84" s="126" t="s">
        <v>149</v>
      </c>
      <c r="H84" s="126" t="s">
        <v>267</v>
      </c>
      <c r="I84" s="126">
        <v>3</v>
      </c>
      <c r="J84" s="126" t="s">
        <v>321</v>
      </c>
      <c r="K84" s="126" t="s">
        <v>378</v>
      </c>
      <c r="L84" s="126" t="s">
        <v>783</v>
      </c>
      <c r="M84" s="126" t="s">
        <v>392</v>
      </c>
    </row>
    <row r="85" spans="1:13" x14ac:dyDescent="0.2">
      <c r="A85" s="124" t="s">
        <v>1241</v>
      </c>
      <c r="B85" s="124" t="s">
        <v>556</v>
      </c>
      <c r="C85" s="125">
        <v>18229.099999999999</v>
      </c>
      <c r="D85" s="126" t="s">
        <v>557</v>
      </c>
      <c r="E85" s="126"/>
      <c r="F85" s="126" t="s">
        <v>199</v>
      </c>
      <c r="G85" s="126" t="s">
        <v>149</v>
      </c>
      <c r="H85" s="126" t="s">
        <v>259</v>
      </c>
      <c r="I85" s="126">
        <v>3</v>
      </c>
      <c r="J85" s="126" t="s">
        <v>321</v>
      </c>
      <c r="K85" s="126" t="s">
        <v>378</v>
      </c>
      <c r="L85" s="126" t="s">
        <v>385</v>
      </c>
      <c r="M85" s="126" t="s">
        <v>392</v>
      </c>
    </row>
    <row r="86" spans="1:13" x14ac:dyDescent="0.2">
      <c r="A86" s="124" t="s">
        <v>1824</v>
      </c>
      <c r="B86" s="124" t="s">
        <v>1825</v>
      </c>
      <c r="C86" s="125">
        <v>2769.72</v>
      </c>
      <c r="D86" t="s">
        <v>1826</v>
      </c>
      <c r="F86" t="s">
        <v>1827</v>
      </c>
      <c r="G86" t="s">
        <v>149</v>
      </c>
      <c r="H86" t="s">
        <v>1828</v>
      </c>
      <c r="I86" s="126">
        <v>3</v>
      </c>
      <c r="J86" s="126" t="s">
        <v>321</v>
      </c>
      <c r="K86" s="126" t="s">
        <v>378</v>
      </c>
      <c r="L86" s="126" t="s">
        <v>769</v>
      </c>
      <c r="M86" s="126" t="s">
        <v>392</v>
      </c>
    </row>
    <row r="87" spans="1:13" x14ac:dyDescent="0.2">
      <c r="A87" s="124" t="s">
        <v>1829</v>
      </c>
      <c r="B87" s="124" t="s">
        <v>1830</v>
      </c>
      <c r="C87" s="125">
        <v>8263.01</v>
      </c>
      <c r="D87" s="126" t="s">
        <v>1831</v>
      </c>
      <c r="E87" s="126"/>
      <c r="F87" s="126" t="s">
        <v>190</v>
      </c>
      <c r="G87" s="126" t="s">
        <v>155</v>
      </c>
      <c r="H87" s="126" t="s">
        <v>1832</v>
      </c>
      <c r="I87" s="126">
        <v>3</v>
      </c>
      <c r="J87" s="126" t="s">
        <v>321</v>
      </c>
      <c r="K87" s="126" t="s">
        <v>378</v>
      </c>
      <c r="L87" s="126" t="s">
        <v>1833</v>
      </c>
      <c r="M87" s="126" t="s">
        <v>392</v>
      </c>
    </row>
    <row r="88" spans="1:13" x14ac:dyDescent="0.2">
      <c r="A88" s="124" t="s">
        <v>1201</v>
      </c>
      <c r="B88" s="124" t="s">
        <v>1089</v>
      </c>
      <c r="C88" s="125">
        <v>1960</v>
      </c>
      <c r="D88" s="126" t="s">
        <v>1090</v>
      </c>
      <c r="E88" s="126"/>
      <c r="F88" s="126" t="s">
        <v>1091</v>
      </c>
      <c r="G88" s="126" t="s">
        <v>146</v>
      </c>
      <c r="H88" s="126" t="s">
        <v>1092</v>
      </c>
      <c r="I88">
        <v>4</v>
      </c>
      <c r="J88" t="s">
        <v>321</v>
      </c>
      <c r="K88" t="s">
        <v>393</v>
      </c>
      <c r="L88" s="126" t="s">
        <v>347</v>
      </c>
      <c r="M88" s="126" t="s">
        <v>410</v>
      </c>
    </row>
    <row r="89" spans="1:13" x14ac:dyDescent="0.2">
      <c r="A89" s="124" t="s">
        <v>1205</v>
      </c>
      <c r="B89" s="124" t="s">
        <v>1206</v>
      </c>
      <c r="C89" s="125">
        <v>1078.5</v>
      </c>
      <c r="D89" t="s">
        <v>1207</v>
      </c>
      <c r="E89" t="s">
        <v>1208</v>
      </c>
      <c r="F89" t="s">
        <v>182</v>
      </c>
      <c r="G89" t="s">
        <v>168</v>
      </c>
      <c r="H89" t="s">
        <v>1209</v>
      </c>
      <c r="I89">
        <v>4</v>
      </c>
      <c r="J89" t="s">
        <v>321</v>
      </c>
      <c r="K89" t="s">
        <v>393</v>
      </c>
      <c r="L89" t="s">
        <v>1210</v>
      </c>
      <c r="M89" t="s">
        <v>410</v>
      </c>
    </row>
    <row r="90" spans="1:13" x14ac:dyDescent="0.2">
      <c r="A90" s="124" t="s">
        <v>1214</v>
      </c>
      <c r="B90" s="124" t="s">
        <v>1215</v>
      </c>
      <c r="C90" s="125">
        <v>10757.3</v>
      </c>
      <c r="D90" t="s">
        <v>1216</v>
      </c>
      <c r="F90" t="s">
        <v>194</v>
      </c>
      <c r="G90" t="s">
        <v>149</v>
      </c>
      <c r="H90" t="s">
        <v>228</v>
      </c>
      <c r="I90">
        <v>4</v>
      </c>
      <c r="J90" t="s">
        <v>321</v>
      </c>
      <c r="K90" t="s">
        <v>393</v>
      </c>
      <c r="L90" t="s">
        <v>1217</v>
      </c>
      <c r="M90" t="s">
        <v>410</v>
      </c>
    </row>
    <row r="91" spans="1:13" x14ac:dyDescent="0.2">
      <c r="A91" s="124" t="s">
        <v>1223</v>
      </c>
      <c r="B91" s="124" t="s">
        <v>1224</v>
      </c>
      <c r="C91" s="125">
        <v>4233.7</v>
      </c>
      <c r="D91" t="s">
        <v>1225</v>
      </c>
      <c r="F91" t="s">
        <v>1226</v>
      </c>
      <c r="G91" t="s">
        <v>149</v>
      </c>
      <c r="H91" t="s">
        <v>1227</v>
      </c>
      <c r="I91">
        <v>4</v>
      </c>
      <c r="J91" t="s">
        <v>321</v>
      </c>
      <c r="K91" t="s">
        <v>393</v>
      </c>
      <c r="L91" t="s">
        <v>1228</v>
      </c>
      <c r="M91" t="s">
        <v>410</v>
      </c>
    </row>
    <row r="92" spans="1:13" x14ac:dyDescent="0.2">
      <c r="A92" s="124" t="s">
        <v>1234</v>
      </c>
      <c r="B92" s="124" t="s">
        <v>1235</v>
      </c>
      <c r="C92" s="125">
        <v>1733.3</v>
      </c>
      <c r="D92" s="126" t="s">
        <v>1236</v>
      </c>
      <c r="E92" s="126"/>
      <c r="F92" s="126" t="s">
        <v>160</v>
      </c>
      <c r="G92" s="126" t="s">
        <v>146</v>
      </c>
      <c r="H92" s="126" t="s">
        <v>1237</v>
      </c>
      <c r="I92">
        <v>4</v>
      </c>
      <c r="J92" t="s">
        <v>321</v>
      </c>
      <c r="K92" t="s">
        <v>393</v>
      </c>
      <c r="L92" s="126" t="s">
        <v>1238</v>
      </c>
      <c r="M92" s="126" t="s">
        <v>410</v>
      </c>
    </row>
    <row r="93" spans="1:13" x14ac:dyDescent="0.2">
      <c r="A93" s="124" t="s">
        <v>1242</v>
      </c>
      <c r="B93" s="124" t="s">
        <v>1069</v>
      </c>
      <c r="C93" s="125">
        <v>17181.41</v>
      </c>
      <c r="D93" t="s">
        <v>777</v>
      </c>
      <c r="F93" t="s">
        <v>778</v>
      </c>
      <c r="G93" t="s">
        <v>350</v>
      </c>
      <c r="H93" t="s">
        <v>779</v>
      </c>
      <c r="I93">
        <v>4</v>
      </c>
      <c r="J93" t="s">
        <v>321</v>
      </c>
      <c r="K93" t="s">
        <v>393</v>
      </c>
      <c r="L93" t="s">
        <v>399</v>
      </c>
      <c r="M93" t="s">
        <v>410</v>
      </c>
    </row>
    <row r="94" spans="1:13" x14ac:dyDescent="0.2">
      <c r="A94" s="124" t="s">
        <v>1243</v>
      </c>
      <c r="B94" s="124" t="s">
        <v>1070</v>
      </c>
      <c r="C94" s="125">
        <v>1239.6099999999999</v>
      </c>
      <c r="D94" t="s">
        <v>1071</v>
      </c>
      <c r="F94" t="s">
        <v>1072</v>
      </c>
      <c r="G94" t="s">
        <v>170</v>
      </c>
      <c r="H94" t="s">
        <v>1073</v>
      </c>
      <c r="I94">
        <v>4</v>
      </c>
      <c r="J94" t="s">
        <v>321</v>
      </c>
      <c r="K94" t="s">
        <v>393</v>
      </c>
      <c r="L94" t="s">
        <v>1074</v>
      </c>
      <c r="M94" t="s">
        <v>410</v>
      </c>
    </row>
    <row r="95" spans="1:13" x14ac:dyDescent="0.2">
      <c r="A95" s="124" t="s">
        <v>1244</v>
      </c>
      <c r="B95" s="124" t="s">
        <v>448</v>
      </c>
      <c r="C95" s="125">
        <v>2352.86</v>
      </c>
      <c r="D95" t="s">
        <v>396</v>
      </c>
      <c r="F95" t="s">
        <v>349</v>
      </c>
      <c r="G95" t="s">
        <v>185</v>
      </c>
      <c r="H95" t="s">
        <v>397</v>
      </c>
      <c r="I95">
        <v>4</v>
      </c>
      <c r="J95" t="s">
        <v>321</v>
      </c>
      <c r="K95" t="s">
        <v>393</v>
      </c>
      <c r="L95" t="s">
        <v>395</v>
      </c>
      <c r="M95" t="s">
        <v>410</v>
      </c>
    </row>
    <row r="96" spans="1:13" x14ac:dyDescent="0.2">
      <c r="A96" s="124" t="s">
        <v>1245</v>
      </c>
      <c r="B96" s="124" t="s">
        <v>449</v>
      </c>
      <c r="C96" s="125">
        <v>1365.1</v>
      </c>
      <c r="D96" t="s">
        <v>405</v>
      </c>
      <c r="F96" t="s">
        <v>186</v>
      </c>
      <c r="G96" t="s">
        <v>149</v>
      </c>
      <c r="H96" t="s">
        <v>243</v>
      </c>
      <c r="I96">
        <v>4</v>
      </c>
      <c r="J96" t="s">
        <v>321</v>
      </c>
      <c r="K96" t="s">
        <v>393</v>
      </c>
      <c r="L96" t="s">
        <v>406</v>
      </c>
      <c r="M96" t="s">
        <v>410</v>
      </c>
    </row>
    <row r="97" spans="1:13" x14ac:dyDescent="0.2">
      <c r="A97" s="124" t="s">
        <v>1246</v>
      </c>
      <c r="B97" s="124" t="s">
        <v>1247</v>
      </c>
      <c r="C97" s="125">
        <v>1951.09</v>
      </c>
      <c r="D97" t="s">
        <v>1248</v>
      </c>
      <c r="F97" t="s">
        <v>1249</v>
      </c>
      <c r="G97" t="s">
        <v>1250</v>
      </c>
      <c r="H97" t="s">
        <v>1251</v>
      </c>
      <c r="I97">
        <v>4</v>
      </c>
      <c r="J97" t="s">
        <v>321</v>
      </c>
      <c r="K97" t="s">
        <v>393</v>
      </c>
      <c r="L97" t="s">
        <v>1252</v>
      </c>
      <c r="M97" t="s">
        <v>410</v>
      </c>
    </row>
    <row r="98" spans="1:13" x14ac:dyDescent="0.2">
      <c r="A98" s="124" t="s">
        <v>1253</v>
      </c>
      <c r="B98" s="124" t="s">
        <v>558</v>
      </c>
      <c r="C98" s="125">
        <v>7497.25</v>
      </c>
      <c r="D98" t="s">
        <v>559</v>
      </c>
      <c r="F98" t="s">
        <v>560</v>
      </c>
      <c r="G98" t="s">
        <v>155</v>
      </c>
      <c r="H98" t="s">
        <v>561</v>
      </c>
      <c r="I98">
        <v>4</v>
      </c>
      <c r="J98" t="s">
        <v>321</v>
      </c>
      <c r="K98" t="s">
        <v>393</v>
      </c>
      <c r="L98" t="s">
        <v>562</v>
      </c>
      <c r="M98" t="s">
        <v>410</v>
      </c>
    </row>
    <row r="99" spans="1:13" x14ac:dyDescent="0.2">
      <c r="A99" s="124" t="s">
        <v>1254</v>
      </c>
      <c r="B99" s="124" t="s">
        <v>563</v>
      </c>
      <c r="C99" s="125">
        <v>3318.04</v>
      </c>
      <c r="D99" t="s">
        <v>1075</v>
      </c>
      <c r="F99" t="s">
        <v>1076</v>
      </c>
      <c r="G99" t="s">
        <v>170</v>
      </c>
      <c r="H99" t="s">
        <v>1077</v>
      </c>
      <c r="I99">
        <v>4</v>
      </c>
      <c r="J99" t="s">
        <v>321</v>
      </c>
      <c r="K99" t="s">
        <v>393</v>
      </c>
      <c r="L99" t="s">
        <v>399</v>
      </c>
      <c r="M99" t="s">
        <v>410</v>
      </c>
    </row>
    <row r="100" spans="1:13" x14ac:dyDescent="0.2">
      <c r="A100" s="124" t="s">
        <v>1255</v>
      </c>
      <c r="B100" s="124" t="s">
        <v>564</v>
      </c>
      <c r="C100" s="125">
        <v>13937.5</v>
      </c>
      <c r="D100" t="s">
        <v>565</v>
      </c>
      <c r="E100" t="s">
        <v>780</v>
      </c>
      <c r="F100" t="s">
        <v>566</v>
      </c>
      <c r="G100" t="s">
        <v>168</v>
      </c>
      <c r="H100" t="s">
        <v>567</v>
      </c>
      <c r="I100">
        <v>4</v>
      </c>
      <c r="J100" t="s">
        <v>321</v>
      </c>
      <c r="K100" t="s">
        <v>393</v>
      </c>
      <c r="L100" t="s">
        <v>399</v>
      </c>
      <c r="M100" t="s">
        <v>410</v>
      </c>
    </row>
    <row r="101" spans="1:13" x14ac:dyDescent="0.2">
      <c r="A101" s="124" t="s">
        <v>1257</v>
      </c>
      <c r="B101" s="124" t="s">
        <v>781</v>
      </c>
      <c r="C101" s="125">
        <v>8020.75</v>
      </c>
      <c r="D101" t="s">
        <v>1078</v>
      </c>
      <c r="F101" t="s">
        <v>194</v>
      </c>
      <c r="G101" t="s">
        <v>149</v>
      </c>
      <c r="H101" t="s">
        <v>228</v>
      </c>
      <c r="I101">
        <v>4</v>
      </c>
      <c r="J101" t="s">
        <v>321</v>
      </c>
      <c r="K101" t="s">
        <v>393</v>
      </c>
      <c r="L101" t="s">
        <v>395</v>
      </c>
      <c r="M101" t="s">
        <v>410</v>
      </c>
    </row>
    <row r="102" spans="1:13" x14ac:dyDescent="0.2">
      <c r="A102" s="124" t="s">
        <v>1258</v>
      </c>
      <c r="B102" s="124" t="s">
        <v>568</v>
      </c>
      <c r="C102" s="125">
        <v>52643.23</v>
      </c>
      <c r="D102" t="s">
        <v>404</v>
      </c>
      <c r="F102" t="s">
        <v>220</v>
      </c>
      <c r="G102" t="s">
        <v>149</v>
      </c>
      <c r="H102" t="s">
        <v>221</v>
      </c>
      <c r="I102">
        <v>4</v>
      </c>
      <c r="J102" t="s">
        <v>321</v>
      </c>
      <c r="K102" t="s">
        <v>393</v>
      </c>
      <c r="L102" t="s">
        <v>399</v>
      </c>
      <c r="M102" t="s">
        <v>410</v>
      </c>
    </row>
    <row r="103" spans="1:13" x14ac:dyDescent="0.2">
      <c r="A103" s="124" t="s">
        <v>1259</v>
      </c>
      <c r="B103" s="124" t="s">
        <v>1260</v>
      </c>
      <c r="C103" s="125">
        <v>8225</v>
      </c>
      <c r="D103" t="s">
        <v>1261</v>
      </c>
      <c r="F103" t="s">
        <v>645</v>
      </c>
      <c r="G103" t="s">
        <v>149</v>
      </c>
      <c r="H103" t="s">
        <v>646</v>
      </c>
      <c r="I103">
        <v>4</v>
      </c>
      <c r="J103" t="s">
        <v>321</v>
      </c>
      <c r="K103" t="s">
        <v>393</v>
      </c>
      <c r="L103" t="s">
        <v>1262</v>
      </c>
      <c r="M103" t="s">
        <v>410</v>
      </c>
    </row>
    <row r="104" spans="1:13" x14ac:dyDescent="0.2">
      <c r="A104" s="124" t="s">
        <v>1263</v>
      </c>
      <c r="B104" s="124" t="s">
        <v>1079</v>
      </c>
      <c r="C104" s="125">
        <v>12068.67</v>
      </c>
      <c r="D104" t="s">
        <v>1080</v>
      </c>
      <c r="F104" t="s">
        <v>1081</v>
      </c>
      <c r="G104" t="s">
        <v>170</v>
      </c>
      <c r="H104" t="s">
        <v>1082</v>
      </c>
      <c r="I104">
        <v>4</v>
      </c>
      <c r="J104" t="s">
        <v>321</v>
      </c>
      <c r="K104" t="s">
        <v>393</v>
      </c>
      <c r="L104" t="s">
        <v>394</v>
      </c>
      <c r="M104" t="s">
        <v>410</v>
      </c>
    </row>
    <row r="105" spans="1:13" x14ac:dyDescent="0.2">
      <c r="A105" s="124" t="s">
        <v>1264</v>
      </c>
      <c r="B105" s="124" t="s">
        <v>1083</v>
      </c>
      <c r="C105" s="125">
        <v>24288.23</v>
      </c>
      <c r="D105" t="s">
        <v>1084</v>
      </c>
      <c r="F105" t="s">
        <v>1085</v>
      </c>
      <c r="G105" t="s">
        <v>170</v>
      </c>
      <c r="H105" t="s">
        <v>1086</v>
      </c>
      <c r="I105">
        <v>4</v>
      </c>
      <c r="J105" t="s">
        <v>321</v>
      </c>
      <c r="K105" t="s">
        <v>393</v>
      </c>
      <c r="L105" t="s">
        <v>394</v>
      </c>
      <c r="M105" t="s">
        <v>410</v>
      </c>
    </row>
    <row r="106" spans="1:13" x14ac:dyDescent="0.2">
      <c r="A106" s="124" t="s">
        <v>1267</v>
      </c>
      <c r="B106" s="124" t="s">
        <v>452</v>
      </c>
      <c r="C106" s="125">
        <v>31791.56</v>
      </c>
      <c r="D106" s="126" t="s">
        <v>453</v>
      </c>
      <c r="E106" s="126" t="s">
        <v>454</v>
      </c>
      <c r="F106" s="126" t="s">
        <v>154</v>
      </c>
      <c r="G106" s="126" t="s">
        <v>149</v>
      </c>
      <c r="H106" s="126" t="s">
        <v>455</v>
      </c>
      <c r="I106" s="126">
        <v>4</v>
      </c>
      <c r="J106" s="126" t="s">
        <v>321</v>
      </c>
      <c r="K106" s="126" t="s">
        <v>393</v>
      </c>
      <c r="L106" s="126" t="s">
        <v>398</v>
      </c>
      <c r="M106" s="126" t="s">
        <v>410</v>
      </c>
    </row>
    <row r="107" spans="1:13" x14ac:dyDescent="0.2">
      <c r="A107" s="124" t="s">
        <v>1268</v>
      </c>
      <c r="B107" s="124" t="s">
        <v>456</v>
      </c>
      <c r="C107" s="125">
        <v>2439.92</v>
      </c>
      <c r="D107" s="126" t="s">
        <v>402</v>
      </c>
      <c r="E107" s="126"/>
      <c r="F107" s="126" t="s">
        <v>202</v>
      </c>
      <c r="G107" s="126" t="s">
        <v>149</v>
      </c>
      <c r="H107" s="126" t="s">
        <v>403</v>
      </c>
      <c r="I107" s="126">
        <v>4</v>
      </c>
      <c r="J107" s="126" t="s">
        <v>321</v>
      </c>
      <c r="K107" s="126" t="s">
        <v>393</v>
      </c>
      <c r="L107" s="126" t="s">
        <v>399</v>
      </c>
      <c r="M107" s="126" t="s">
        <v>410</v>
      </c>
    </row>
    <row r="108" spans="1:13" x14ac:dyDescent="0.2">
      <c r="A108" s="124" t="s">
        <v>1269</v>
      </c>
      <c r="B108" s="124" t="s">
        <v>1087</v>
      </c>
      <c r="C108" s="125">
        <v>7843.21</v>
      </c>
      <c r="D108" s="126" t="s">
        <v>782</v>
      </c>
      <c r="E108" s="126"/>
      <c r="F108" s="126" t="s">
        <v>194</v>
      </c>
      <c r="G108" s="126" t="s">
        <v>149</v>
      </c>
      <c r="H108" s="126" t="s">
        <v>228</v>
      </c>
      <c r="I108" s="126">
        <v>4</v>
      </c>
      <c r="J108" s="126" t="s">
        <v>321</v>
      </c>
      <c r="K108" s="126" t="s">
        <v>393</v>
      </c>
      <c r="L108" s="126" t="s">
        <v>450</v>
      </c>
      <c r="M108" s="126" t="s">
        <v>410</v>
      </c>
    </row>
    <row r="109" spans="1:13" x14ac:dyDescent="0.2">
      <c r="A109" s="124" t="s">
        <v>1270</v>
      </c>
      <c r="B109" s="124" t="s">
        <v>1271</v>
      </c>
      <c r="C109" s="125">
        <v>7251.98</v>
      </c>
      <c r="D109" s="126" t="s">
        <v>1272</v>
      </c>
      <c r="E109" s="126"/>
      <c r="F109" s="126" t="s">
        <v>194</v>
      </c>
      <c r="G109" s="126" t="s">
        <v>149</v>
      </c>
      <c r="H109" s="126" t="s">
        <v>228</v>
      </c>
      <c r="I109" s="126">
        <v>4</v>
      </c>
      <c r="J109" s="126" t="s">
        <v>321</v>
      </c>
      <c r="K109" s="126" t="s">
        <v>393</v>
      </c>
      <c r="L109" s="126" t="s">
        <v>1273</v>
      </c>
      <c r="M109" s="126" t="s">
        <v>410</v>
      </c>
    </row>
    <row r="110" spans="1:13" x14ac:dyDescent="0.2">
      <c r="A110" s="124" t="s">
        <v>1274</v>
      </c>
      <c r="B110" s="124" t="s">
        <v>1275</v>
      </c>
      <c r="C110" s="125">
        <v>5207.3500000000004</v>
      </c>
      <c r="D110" s="126" t="s">
        <v>1276</v>
      </c>
      <c r="E110" s="126"/>
      <c r="F110" s="126" t="s">
        <v>161</v>
      </c>
      <c r="G110" s="126" t="s">
        <v>155</v>
      </c>
      <c r="H110" s="126" t="s">
        <v>215</v>
      </c>
      <c r="I110" s="126">
        <v>4</v>
      </c>
      <c r="J110" s="126" t="s">
        <v>321</v>
      </c>
      <c r="K110" s="126" t="s">
        <v>393</v>
      </c>
      <c r="L110" s="126" t="s">
        <v>1277</v>
      </c>
      <c r="M110" s="126" t="s">
        <v>410</v>
      </c>
    </row>
    <row r="111" spans="1:13" x14ac:dyDescent="0.2">
      <c r="A111" s="124" t="s">
        <v>1278</v>
      </c>
      <c r="B111" s="124" t="s">
        <v>1279</v>
      </c>
      <c r="C111" s="125">
        <v>116493.09</v>
      </c>
      <c r="D111" s="126" t="s">
        <v>1280</v>
      </c>
      <c r="E111" s="126"/>
      <c r="F111" s="126" t="s">
        <v>1281</v>
      </c>
      <c r="G111" s="126" t="s">
        <v>149</v>
      </c>
      <c r="H111" s="126" t="s">
        <v>1282</v>
      </c>
      <c r="I111" s="126">
        <v>4</v>
      </c>
      <c r="J111" s="126" t="s">
        <v>321</v>
      </c>
      <c r="K111" s="126" t="s">
        <v>393</v>
      </c>
      <c r="L111" s="126" t="s">
        <v>1283</v>
      </c>
      <c r="M111" s="126" t="s">
        <v>410</v>
      </c>
    </row>
    <row r="112" spans="1:13" x14ac:dyDescent="0.2">
      <c r="A112" s="124" t="s">
        <v>1284</v>
      </c>
      <c r="B112" s="124" t="s">
        <v>457</v>
      </c>
      <c r="C112" s="125">
        <v>10170</v>
      </c>
      <c r="D112" s="126" t="s">
        <v>408</v>
      </c>
      <c r="E112" s="126"/>
      <c r="F112" s="126" t="s">
        <v>164</v>
      </c>
      <c r="G112" s="126" t="s">
        <v>153</v>
      </c>
      <c r="H112" s="126" t="s">
        <v>409</v>
      </c>
      <c r="I112" s="126">
        <v>4</v>
      </c>
      <c r="J112" s="126" t="s">
        <v>321</v>
      </c>
      <c r="K112" s="126" t="s">
        <v>393</v>
      </c>
      <c r="L112" s="126" t="s">
        <v>407</v>
      </c>
      <c r="M112" s="126" t="s">
        <v>410</v>
      </c>
    </row>
    <row r="113" spans="1:13" x14ac:dyDescent="0.2">
      <c r="A113" s="124" t="s">
        <v>1285</v>
      </c>
      <c r="B113" s="124" t="s">
        <v>1093</v>
      </c>
      <c r="C113" s="125">
        <v>1121.52</v>
      </c>
      <c r="D113" s="126" t="s">
        <v>1094</v>
      </c>
      <c r="E113" s="126" t="s">
        <v>1095</v>
      </c>
      <c r="F113" s="126" t="s">
        <v>1096</v>
      </c>
      <c r="G113" s="126" t="s">
        <v>172</v>
      </c>
      <c r="H113" s="126" t="s">
        <v>1097</v>
      </c>
      <c r="I113" s="126">
        <v>4</v>
      </c>
      <c r="J113" s="126" t="s">
        <v>321</v>
      </c>
      <c r="K113" s="126" t="s">
        <v>393</v>
      </c>
      <c r="L113" s="126" t="s">
        <v>1088</v>
      </c>
      <c r="M113" s="126" t="s">
        <v>410</v>
      </c>
    </row>
    <row r="114" spans="1:13" x14ac:dyDescent="0.2">
      <c r="A114" s="124" t="s">
        <v>1286</v>
      </c>
      <c r="B114" s="124" t="s">
        <v>1287</v>
      </c>
      <c r="C114" s="125">
        <v>76169.710000000006</v>
      </c>
      <c r="D114" s="126" t="s">
        <v>1288</v>
      </c>
      <c r="E114" s="126"/>
      <c r="F114" s="126" t="s">
        <v>1289</v>
      </c>
      <c r="G114" s="126" t="s">
        <v>156</v>
      </c>
      <c r="H114" s="126" t="s">
        <v>1290</v>
      </c>
      <c r="I114" s="126">
        <v>4</v>
      </c>
      <c r="J114" s="126" t="s">
        <v>321</v>
      </c>
      <c r="K114" s="126" t="s">
        <v>393</v>
      </c>
      <c r="L114" s="126" t="s">
        <v>458</v>
      </c>
      <c r="M114" s="126" t="s">
        <v>410</v>
      </c>
    </row>
    <row r="115" spans="1:13" x14ac:dyDescent="0.2">
      <c r="A115" s="124" t="s">
        <v>1291</v>
      </c>
      <c r="B115" s="124" t="s">
        <v>1099</v>
      </c>
      <c r="C115" s="125">
        <v>1441.95</v>
      </c>
      <c r="D115" s="126" t="s">
        <v>1100</v>
      </c>
      <c r="E115" s="126"/>
      <c r="F115" s="126" t="s">
        <v>1098</v>
      </c>
      <c r="G115" s="126" t="s">
        <v>179</v>
      </c>
      <c r="H115" s="126" t="s">
        <v>1101</v>
      </c>
      <c r="I115" s="126">
        <v>4</v>
      </c>
      <c r="J115" s="126" t="s">
        <v>321</v>
      </c>
      <c r="K115" s="126" t="s">
        <v>393</v>
      </c>
      <c r="L115" s="126" t="s">
        <v>1102</v>
      </c>
      <c r="M115" s="126" t="s">
        <v>410</v>
      </c>
    </row>
    <row r="116" spans="1:13" x14ac:dyDescent="0.2">
      <c r="A116" s="124" t="s">
        <v>1834</v>
      </c>
      <c r="B116" s="124" t="s">
        <v>1835</v>
      </c>
      <c r="C116" s="125">
        <v>18863.27</v>
      </c>
      <c r="D116" t="s">
        <v>1836</v>
      </c>
      <c r="F116" t="s">
        <v>158</v>
      </c>
      <c r="G116" t="s">
        <v>149</v>
      </c>
      <c r="H116" t="s">
        <v>1460</v>
      </c>
      <c r="I116" s="126">
        <v>4</v>
      </c>
      <c r="J116" s="126" t="s">
        <v>321</v>
      </c>
      <c r="K116" s="126" t="s">
        <v>393</v>
      </c>
      <c r="L116" s="126" t="s">
        <v>1837</v>
      </c>
      <c r="M116" s="126" t="s">
        <v>410</v>
      </c>
    </row>
    <row r="117" spans="1:13" x14ac:dyDescent="0.2">
      <c r="A117" s="124" t="s">
        <v>1838</v>
      </c>
      <c r="B117" s="124" t="s">
        <v>1839</v>
      </c>
      <c r="C117" s="125">
        <v>1072.42</v>
      </c>
      <c r="D117" t="s">
        <v>1840</v>
      </c>
      <c r="F117" t="s">
        <v>632</v>
      </c>
      <c r="G117" t="s">
        <v>185</v>
      </c>
      <c r="H117" t="s">
        <v>1841</v>
      </c>
      <c r="I117" s="126">
        <v>4</v>
      </c>
      <c r="J117" s="126" t="s">
        <v>321</v>
      </c>
      <c r="K117" s="126" t="s">
        <v>393</v>
      </c>
      <c r="L117" s="126" t="s">
        <v>1842</v>
      </c>
      <c r="M117" s="126" t="s">
        <v>410</v>
      </c>
    </row>
    <row r="118" spans="1:13" x14ac:dyDescent="0.2">
      <c r="A118" s="124" t="s">
        <v>1843</v>
      </c>
      <c r="B118" s="124" t="s">
        <v>1844</v>
      </c>
      <c r="C118" s="125">
        <v>1500</v>
      </c>
      <c r="D118" t="s">
        <v>1845</v>
      </c>
      <c r="F118" t="s">
        <v>198</v>
      </c>
      <c r="G118" t="s">
        <v>156</v>
      </c>
      <c r="H118" t="s">
        <v>1846</v>
      </c>
      <c r="I118" s="126">
        <v>4</v>
      </c>
      <c r="J118" s="126" t="s">
        <v>321</v>
      </c>
      <c r="K118" s="126" t="s">
        <v>393</v>
      </c>
      <c r="L118" s="126" t="s">
        <v>318</v>
      </c>
      <c r="M118" s="126" t="s">
        <v>410</v>
      </c>
    </row>
    <row r="119" spans="1:13" x14ac:dyDescent="0.2">
      <c r="A119" s="124" t="s">
        <v>1847</v>
      </c>
      <c r="B119" s="124" t="s">
        <v>1848</v>
      </c>
      <c r="C119" s="125">
        <v>10347.31</v>
      </c>
      <c r="D119" t="s">
        <v>1849</v>
      </c>
      <c r="F119" t="s">
        <v>154</v>
      </c>
      <c r="G119" t="s">
        <v>149</v>
      </c>
      <c r="H119" t="s">
        <v>1850</v>
      </c>
      <c r="I119" s="126">
        <v>4</v>
      </c>
      <c r="J119" s="126" t="s">
        <v>321</v>
      </c>
      <c r="K119" s="126" t="s">
        <v>393</v>
      </c>
      <c r="L119" s="126" t="s">
        <v>1837</v>
      </c>
      <c r="M119" s="126" t="s">
        <v>410</v>
      </c>
    </row>
    <row r="120" spans="1:13" x14ac:dyDescent="0.2">
      <c r="A120" s="124" t="s">
        <v>1851</v>
      </c>
      <c r="B120" s="124" t="s">
        <v>1852</v>
      </c>
      <c r="C120" s="125">
        <v>85786.74</v>
      </c>
      <c r="D120" t="s">
        <v>1853</v>
      </c>
      <c r="F120" t="s">
        <v>164</v>
      </c>
      <c r="G120" t="s">
        <v>153</v>
      </c>
      <c r="H120" t="s">
        <v>246</v>
      </c>
      <c r="I120" s="126">
        <v>4</v>
      </c>
      <c r="J120" s="126" t="s">
        <v>321</v>
      </c>
      <c r="K120" s="126" t="s">
        <v>393</v>
      </c>
      <c r="L120" s="126" t="s">
        <v>1854</v>
      </c>
      <c r="M120" s="126" t="s">
        <v>410</v>
      </c>
    </row>
    <row r="121" spans="1:13" x14ac:dyDescent="0.2">
      <c r="A121" s="124" t="s">
        <v>1855</v>
      </c>
      <c r="B121" s="124" t="s">
        <v>1856</v>
      </c>
      <c r="C121" s="125">
        <v>6186.04</v>
      </c>
      <c r="D121" t="s">
        <v>1857</v>
      </c>
      <c r="E121" t="s">
        <v>1858</v>
      </c>
      <c r="F121" t="s">
        <v>469</v>
      </c>
      <c r="G121" t="s">
        <v>76</v>
      </c>
      <c r="H121" t="s">
        <v>1859</v>
      </c>
      <c r="I121" s="126">
        <v>4</v>
      </c>
      <c r="J121" s="126" t="s">
        <v>321</v>
      </c>
      <c r="K121" s="126" t="s">
        <v>393</v>
      </c>
      <c r="L121" s="126" t="s">
        <v>394</v>
      </c>
      <c r="M121" s="126" t="s">
        <v>410</v>
      </c>
    </row>
    <row r="122" spans="1:13" x14ac:dyDescent="0.2">
      <c r="A122" s="124" t="s">
        <v>1860</v>
      </c>
      <c r="B122" s="124" t="s">
        <v>1861</v>
      </c>
      <c r="C122" s="125">
        <v>2500</v>
      </c>
      <c r="D122" t="s">
        <v>1862</v>
      </c>
      <c r="E122" t="s">
        <v>1863</v>
      </c>
      <c r="F122" t="s">
        <v>158</v>
      </c>
      <c r="G122" t="s">
        <v>149</v>
      </c>
      <c r="H122" t="s">
        <v>1864</v>
      </c>
      <c r="I122" s="126">
        <v>4</v>
      </c>
      <c r="J122" s="126" t="s">
        <v>321</v>
      </c>
      <c r="K122" s="126" t="s">
        <v>393</v>
      </c>
      <c r="L122" s="126" t="s">
        <v>1865</v>
      </c>
      <c r="M122" s="126" t="s">
        <v>410</v>
      </c>
    </row>
    <row r="123" spans="1:13" x14ac:dyDescent="0.2">
      <c r="A123" s="124" t="s">
        <v>1866</v>
      </c>
      <c r="B123" s="124" t="s">
        <v>1867</v>
      </c>
      <c r="C123" s="125">
        <v>282804.75</v>
      </c>
      <c r="D123" t="s">
        <v>1868</v>
      </c>
      <c r="F123" t="s">
        <v>57</v>
      </c>
      <c r="G123" t="s">
        <v>174</v>
      </c>
      <c r="H123" t="s">
        <v>1869</v>
      </c>
      <c r="I123" s="126">
        <v>4</v>
      </c>
      <c r="J123" s="126" t="s">
        <v>321</v>
      </c>
      <c r="K123" s="126" t="s">
        <v>393</v>
      </c>
      <c r="L123" s="126" t="s">
        <v>1837</v>
      </c>
      <c r="M123" s="126" t="s">
        <v>410</v>
      </c>
    </row>
    <row r="124" spans="1:13" x14ac:dyDescent="0.2">
      <c r="A124" s="124" t="s">
        <v>1870</v>
      </c>
      <c r="B124" s="124" t="s">
        <v>1871</v>
      </c>
      <c r="C124" s="125">
        <v>1187.17</v>
      </c>
      <c r="D124" t="s">
        <v>1872</v>
      </c>
      <c r="F124" t="s">
        <v>171</v>
      </c>
      <c r="G124" t="s">
        <v>166</v>
      </c>
      <c r="H124" t="s">
        <v>1873</v>
      </c>
      <c r="I124" s="126">
        <v>4</v>
      </c>
      <c r="J124" s="126" t="s">
        <v>321</v>
      </c>
      <c r="K124" s="126" t="s">
        <v>393</v>
      </c>
      <c r="L124" s="126" t="s">
        <v>1837</v>
      </c>
      <c r="M124" s="126" t="s">
        <v>410</v>
      </c>
    </row>
    <row r="125" spans="1:13" x14ac:dyDescent="0.2">
      <c r="A125" s="124" t="s">
        <v>1874</v>
      </c>
      <c r="B125" s="124" t="s">
        <v>1875</v>
      </c>
      <c r="C125" s="125">
        <v>1329.55</v>
      </c>
      <c r="D125" t="s">
        <v>1876</v>
      </c>
      <c r="F125" t="s">
        <v>178</v>
      </c>
      <c r="G125" t="s">
        <v>149</v>
      </c>
      <c r="H125" t="s">
        <v>222</v>
      </c>
      <c r="I125" s="126">
        <v>4</v>
      </c>
      <c r="J125" s="126" t="s">
        <v>321</v>
      </c>
      <c r="K125" s="126" t="s">
        <v>393</v>
      </c>
      <c r="L125" s="126" t="s">
        <v>1904</v>
      </c>
      <c r="M125" s="126" t="s">
        <v>410</v>
      </c>
    </row>
    <row r="126" spans="1:13" x14ac:dyDescent="0.2">
      <c r="A126" s="124" t="s">
        <v>1877</v>
      </c>
      <c r="B126" s="124" t="s">
        <v>1256</v>
      </c>
      <c r="C126" s="125">
        <v>6055.89</v>
      </c>
      <c r="D126" t="s">
        <v>1878</v>
      </c>
      <c r="E126" t="s">
        <v>1879</v>
      </c>
      <c r="F126" t="s">
        <v>1880</v>
      </c>
      <c r="G126" t="s">
        <v>149</v>
      </c>
      <c r="H126" t="s">
        <v>1881</v>
      </c>
      <c r="I126" s="126">
        <v>4</v>
      </c>
      <c r="J126" s="126" t="s">
        <v>321</v>
      </c>
      <c r="K126" s="126" t="s">
        <v>393</v>
      </c>
      <c r="L126" s="126" t="s">
        <v>1904</v>
      </c>
      <c r="M126" s="126" t="s">
        <v>410</v>
      </c>
    </row>
    <row r="127" spans="1:13" x14ac:dyDescent="0.2">
      <c r="A127" s="124" t="s">
        <v>1877</v>
      </c>
      <c r="B127" s="124" t="s">
        <v>1256</v>
      </c>
      <c r="C127" s="125">
        <v>32338.34</v>
      </c>
      <c r="D127" t="s">
        <v>1878</v>
      </c>
      <c r="E127" t="s">
        <v>1879</v>
      </c>
      <c r="F127" t="s">
        <v>1880</v>
      </c>
      <c r="G127" t="s">
        <v>149</v>
      </c>
      <c r="H127" t="s">
        <v>1881</v>
      </c>
      <c r="I127" s="126">
        <v>4</v>
      </c>
      <c r="J127" s="126" t="s">
        <v>321</v>
      </c>
      <c r="K127" s="126" t="s">
        <v>393</v>
      </c>
      <c r="L127" s="126" t="s">
        <v>1904</v>
      </c>
      <c r="M127" s="126" t="s">
        <v>410</v>
      </c>
    </row>
    <row r="128" spans="1:13" x14ac:dyDescent="0.2">
      <c r="A128" s="124" t="s">
        <v>1882</v>
      </c>
      <c r="B128" s="124" t="s">
        <v>1883</v>
      </c>
      <c r="C128" s="125">
        <v>7923.29</v>
      </c>
      <c r="D128" t="s">
        <v>1884</v>
      </c>
      <c r="F128" t="s">
        <v>35</v>
      </c>
      <c r="G128" t="s">
        <v>149</v>
      </c>
      <c r="H128" t="s">
        <v>266</v>
      </c>
      <c r="I128" s="126">
        <v>4</v>
      </c>
      <c r="J128" s="126" t="s">
        <v>321</v>
      </c>
      <c r="K128" s="126" t="s">
        <v>393</v>
      </c>
      <c r="L128" s="126" t="s">
        <v>1904</v>
      </c>
      <c r="M128" s="126" t="s">
        <v>410</v>
      </c>
    </row>
    <row r="129" spans="1:13" x14ac:dyDescent="0.2">
      <c r="A129" s="124" t="s">
        <v>1885</v>
      </c>
      <c r="B129" s="124" t="s">
        <v>1886</v>
      </c>
      <c r="C129" s="125">
        <v>3559.73</v>
      </c>
      <c r="D129" t="s">
        <v>1887</v>
      </c>
      <c r="F129" t="s">
        <v>421</v>
      </c>
      <c r="G129" t="s">
        <v>149</v>
      </c>
      <c r="H129" t="s">
        <v>1888</v>
      </c>
      <c r="I129" s="126">
        <v>4</v>
      </c>
      <c r="J129" s="126" t="s">
        <v>321</v>
      </c>
      <c r="K129" s="126" t="s">
        <v>393</v>
      </c>
      <c r="L129" s="126" t="s">
        <v>1904</v>
      </c>
      <c r="M129" s="126" t="s">
        <v>410</v>
      </c>
    </row>
    <row r="130" spans="1:13" x14ac:dyDescent="0.2">
      <c r="A130" s="124" t="s">
        <v>1889</v>
      </c>
      <c r="B130" s="124" t="s">
        <v>1890</v>
      </c>
      <c r="C130" s="125">
        <v>9747.08</v>
      </c>
      <c r="D130" t="s">
        <v>1891</v>
      </c>
      <c r="F130" t="s">
        <v>1574</v>
      </c>
      <c r="G130" t="s">
        <v>148</v>
      </c>
      <c r="H130" t="s">
        <v>1892</v>
      </c>
      <c r="I130" s="126">
        <v>4</v>
      </c>
      <c r="J130" s="126" t="s">
        <v>321</v>
      </c>
      <c r="K130" s="126" t="s">
        <v>393</v>
      </c>
      <c r="L130" s="126" t="s">
        <v>1904</v>
      </c>
      <c r="M130" s="126" t="s">
        <v>410</v>
      </c>
    </row>
    <row r="131" spans="1:13" x14ac:dyDescent="0.2">
      <c r="A131" s="124" t="s">
        <v>1893</v>
      </c>
      <c r="B131" s="124" t="s">
        <v>1894</v>
      </c>
      <c r="C131" s="125">
        <v>14335.28</v>
      </c>
      <c r="D131" s="126" t="s">
        <v>1895</v>
      </c>
      <c r="E131" s="126"/>
      <c r="F131" s="126" t="s">
        <v>1896</v>
      </c>
      <c r="G131" s="126" t="s">
        <v>159</v>
      </c>
      <c r="H131" s="126" t="s">
        <v>1897</v>
      </c>
      <c r="I131" s="126">
        <v>4</v>
      </c>
      <c r="J131" s="126" t="s">
        <v>321</v>
      </c>
      <c r="K131" s="126" t="s">
        <v>393</v>
      </c>
      <c r="L131" s="126" t="s">
        <v>1898</v>
      </c>
      <c r="M131" s="126" t="s">
        <v>410</v>
      </c>
    </row>
    <row r="132" spans="1:13" x14ac:dyDescent="0.2">
      <c r="A132" s="124" t="s">
        <v>1899</v>
      </c>
      <c r="B132" s="124" t="s">
        <v>1900</v>
      </c>
      <c r="C132" s="125">
        <v>4180.17</v>
      </c>
      <c r="D132" s="126" t="s">
        <v>1901</v>
      </c>
      <c r="E132" s="126"/>
      <c r="F132" s="126" t="s">
        <v>1902</v>
      </c>
      <c r="G132" s="126" t="s">
        <v>184</v>
      </c>
      <c r="H132" s="126" t="s">
        <v>1903</v>
      </c>
      <c r="I132" s="126">
        <v>4</v>
      </c>
      <c r="J132" s="126" t="s">
        <v>321</v>
      </c>
      <c r="K132" s="126" t="s">
        <v>393</v>
      </c>
      <c r="L132" s="126" t="s">
        <v>1904</v>
      </c>
      <c r="M132" s="126" t="s">
        <v>410</v>
      </c>
    </row>
    <row r="133" spans="1:13" x14ac:dyDescent="0.2">
      <c r="A133" s="124" t="s">
        <v>1905</v>
      </c>
      <c r="B133" s="124" t="s">
        <v>1906</v>
      </c>
      <c r="C133" s="125">
        <v>3123.02</v>
      </c>
      <c r="D133" s="126" t="s">
        <v>1907</v>
      </c>
      <c r="E133" s="126"/>
      <c r="F133" s="126" t="s">
        <v>158</v>
      </c>
      <c r="G133" s="126" t="s">
        <v>149</v>
      </c>
      <c r="H133" s="126" t="s">
        <v>1908</v>
      </c>
      <c r="I133" s="126">
        <v>4</v>
      </c>
      <c r="J133" s="126" t="s">
        <v>321</v>
      </c>
      <c r="K133" s="126" t="s">
        <v>393</v>
      </c>
      <c r="L133" s="126" t="s">
        <v>1904</v>
      </c>
      <c r="M133" s="126" t="s">
        <v>410</v>
      </c>
    </row>
    <row r="134" spans="1:13" x14ac:dyDescent="0.2">
      <c r="A134" s="124" t="s">
        <v>1909</v>
      </c>
      <c r="B134" s="124" t="s">
        <v>1910</v>
      </c>
      <c r="C134" s="125">
        <v>1956.23</v>
      </c>
      <c r="D134" s="126" t="s">
        <v>1911</v>
      </c>
      <c r="E134" s="126"/>
      <c r="F134" s="126" t="s">
        <v>1912</v>
      </c>
      <c r="G134" s="126" t="s">
        <v>177</v>
      </c>
      <c r="H134" s="126" t="s">
        <v>1913</v>
      </c>
      <c r="I134" s="126">
        <v>4</v>
      </c>
      <c r="J134" s="126" t="s">
        <v>321</v>
      </c>
      <c r="K134" s="126" t="s">
        <v>393</v>
      </c>
      <c r="L134" s="126" t="s">
        <v>1904</v>
      </c>
      <c r="M134" s="126" t="s">
        <v>410</v>
      </c>
    </row>
    <row r="135" spans="1:13" x14ac:dyDescent="0.2">
      <c r="A135" s="124" t="s">
        <v>1292</v>
      </c>
      <c r="B135" s="124" t="s">
        <v>535</v>
      </c>
      <c r="C135" s="125">
        <v>19051.3</v>
      </c>
      <c r="D135" t="s">
        <v>74</v>
      </c>
      <c r="F135" t="s">
        <v>192</v>
      </c>
      <c r="G135" t="s">
        <v>149</v>
      </c>
      <c r="H135" t="s">
        <v>290</v>
      </c>
      <c r="I135">
        <v>5</v>
      </c>
      <c r="J135" t="s">
        <v>298</v>
      </c>
      <c r="K135" t="s">
        <v>299</v>
      </c>
      <c r="L135" t="s">
        <v>1293</v>
      </c>
      <c r="M135" t="s">
        <v>293</v>
      </c>
    </row>
    <row r="136" spans="1:13" x14ac:dyDescent="0.2">
      <c r="A136" s="124" t="s">
        <v>1294</v>
      </c>
      <c r="B136" s="124" t="s">
        <v>1295</v>
      </c>
      <c r="C136" s="125">
        <v>1353.75</v>
      </c>
      <c r="D136" t="s">
        <v>1296</v>
      </c>
      <c r="E136" t="s">
        <v>1297</v>
      </c>
      <c r="F136" t="s">
        <v>1298</v>
      </c>
      <c r="G136" t="s">
        <v>153</v>
      </c>
      <c r="H136" t="s">
        <v>1299</v>
      </c>
      <c r="I136">
        <v>5</v>
      </c>
      <c r="J136" t="s">
        <v>298</v>
      </c>
      <c r="K136" t="s">
        <v>299</v>
      </c>
      <c r="L136" t="s">
        <v>1300</v>
      </c>
      <c r="M136" t="s">
        <v>293</v>
      </c>
    </row>
    <row r="137" spans="1:13" x14ac:dyDescent="0.2">
      <c r="A137" s="124" t="s">
        <v>1301</v>
      </c>
      <c r="B137" s="124" t="s">
        <v>459</v>
      </c>
      <c r="C137" s="125">
        <v>143620</v>
      </c>
      <c r="D137" t="s">
        <v>846</v>
      </c>
      <c r="E137" t="s">
        <v>635</v>
      </c>
      <c r="F137" t="s">
        <v>4</v>
      </c>
      <c r="G137" t="s">
        <v>165</v>
      </c>
      <c r="H137" t="s">
        <v>847</v>
      </c>
      <c r="I137">
        <v>5</v>
      </c>
      <c r="J137" t="s">
        <v>298</v>
      </c>
      <c r="K137" t="s">
        <v>299</v>
      </c>
      <c r="L137" t="s">
        <v>460</v>
      </c>
      <c r="M137" t="s">
        <v>293</v>
      </c>
    </row>
    <row r="138" spans="1:13" x14ac:dyDescent="0.2">
      <c r="A138" s="124" t="s">
        <v>1302</v>
      </c>
      <c r="B138" s="124" t="s">
        <v>540</v>
      </c>
      <c r="C138" s="125">
        <v>1439.18</v>
      </c>
      <c r="D138" t="s">
        <v>75</v>
      </c>
      <c r="F138" t="s">
        <v>164</v>
      </c>
      <c r="G138" t="s">
        <v>153</v>
      </c>
      <c r="H138" t="s">
        <v>224</v>
      </c>
      <c r="I138">
        <v>5</v>
      </c>
      <c r="J138" t="s">
        <v>298</v>
      </c>
      <c r="K138" t="s">
        <v>299</v>
      </c>
      <c r="L138" t="s">
        <v>1293</v>
      </c>
      <c r="M138" t="s">
        <v>293</v>
      </c>
    </row>
    <row r="139" spans="1:13" x14ac:dyDescent="0.2">
      <c r="A139" s="124" t="s">
        <v>1306</v>
      </c>
      <c r="B139" s="124" t="s">
        <v>1307</v>
      </c>
      <c r="C139" s="125">
        <v>1800</v>
      </c>
      <c r="D139" t="s">
        <v>1308</v>
      </c>
      <c r="F139" t="s">
        <v>1309</v>
      </c>
      <c r="G139" t="s">
        <v>185</v>
      </c>
      <c r="H139" t="s">
        <v>1310</v>
      </c>
      <c r="I139">
        <v>5</v>
      </c>
      <c r="J139" t="s">
        <v>298</v>
      </c>
      <c r="K139" t="s">
        <v>299</v>
      </c>
      <c r="L139" t="s">
        <v>571</v>
      </c>
      <c r="M139" t="s">
        <v>293</v>
      </c>
    </row>
    <row r="140" spans="1:13" x14ac:dyDescent="0.2">
      <c r="A140" s="124" t="s">
        <v>1311</v>
      </c>
      <c r="B140" s="124" t="s">
        <v>461</v>
      </c>
      <c r="C140" s="125">
        <v>132750</v>
      </c>
      <c r="D140" t="s">
        <v>633</v>
      </c>
      <c r="F140" t="s">
        <v>462</v>
      </c>
      <c r="G140" t="s">
        <v>153</v>
      </c>
      <c r="H140" t="s">
        <v>463</v>
      </c>
      <c r="I140">
        <v>5</v>
      </c>
      <c r="J140" t="s">
        <v>298</v>
      </c>
      <c r="K140" t="s">
        <v>299</v>
      </c>
      <c r="L140" t="s">
        <v>0</v>
      </c>
      <c r="M140" t="s">
        <v>293</v>
      </c>
    </row>
    <row r="141" spans="1:13" x14ac:dyDescent="0.2">
      <c r="A141" s="124" t="s">
        <v>1312</v>
      </c>
      <c r="B141" s="124" t="s">
        <v>464</v>
      </c>
      <c r="C141" s="125">
        <v>4800</v>
      </c>
      <c r="D141" s="126" t="s">
        <v>465</v>
      </c>
      <c r="E141" s="126"/>
      <c r="F141" s="126" t="s">
        <v>301</v>
      </c>
      <c r="G141" s="126" t="s">
        <v>170</v>
      </c>
      <c r="H141" s="126" t="s">
        <v>466</v>
      </c>
      <c r="I141" s="126">
        <v>5</v>
      </c>
      <c r="J141" s="126" t="s">
        <v>298</v>
      </c>
      <c r="K141" s="126" t="s">
        <v>299</v>
      </c>
      <c r="L141" s="126" t="s">
        <v>571</v>
      </c>
      <c r="M141" s="126" t="s">
        <v>293</v>
      </c>
    </row>
    <row r="142" spans="1:13" x14ac:dyDescent="0.2">
      <c r="A142" s="124" t="s">
        <v>1313</v>
      </c>
      <c r="B142" s="124" t="s">
        <v>704</v>
      </c>
      <c r="C142" s="125">
        <v>7393.33</v>
      </c>
      <c r="D142" s="126" t="s">
        <v>705</v>
      </c>
      <c r="E142" s="126"/>
      <c r="F142" s="126" t="s">
        <v>706</v>
      </c>
      <c r="G142" s="126" t="s">
        <v>149</v>
      </c>
      <c r="H142" s="126" t="s">
        <v>238</v>
      </c>
      <c r="I142" s="126">
        <v>5</v>
      </c>
      <c r="J142" s="126" t="s">
        <v>298</v>
      </c>
      <c r="K142" s="126" t="s">
        <v>299</v>
      </c>
      <c r="L142" s="126" t="s">
        <v>707</v>
      </c>
      <c r="M142" s="126" t="s">
        <v>293</v>
      </c>
    </row>
    <row r="143" spans="1:13" x14ac:dyDescent="0.2">
      <c r="A143" s="124" t="s">
        <v>1314</v>
      </c>
      <c r="B143" s="124" t="s">
        <v>572</v>
      </c>
      <c r="C143" s="125">
        <v>1302.5999999999999</v>
      </c>
      <c r="D143" s="126" t="s">
        <v>573</v>
      </c>
      <c r="E143" s="126" t="s">
        <v>635</v>
      </c>
      <c r="F143" s="126" t="s">
        <v>574</v>
      </c>
      <c r="G143" s="126" t="s">
        <v>1917</v>
      </c>
      <c r="H143" s="126" t="s">
        <v>575</v>
      </c>
      <c r="I143" s="126">
        <v>5</v>
      </c>
      <c r="J143" s="126" t="s">
        <v>298</v>
      </c>
      <c r="K143" s="126" t="s">
        <v>299</v>
      </c>
      <c r="L143" s="126" t="s">
        <v>844</v>
      </c>
      <c r="M143" s="126" t="s">
        <v>293</v>
      </c>
    </row>
    <row r="144" spans="1:13" x14ac:dyDescent="0.2">
      <c r="A144" s="124" t="s">
        <v>1315</v>
      </c>
      <c r="B144" s="124" t="s">
        <v>1316</v>
      </c>
      <c r="C144" s="125">
        <v>36000</v>
      </c>
      <c r="D144" s="126" t="s">
        <v>1317</v>
      </c>
      <c r="E144" s="126"/>
      <c r="F144" s="126" t="s">
        <v>682</v>
      </c>
      <c r="G144" s="126" t="s">
        <v>149</v>
      </c>
      <c r="H144" s="126" t="s">
        <v>880</v>
      </c>
      <c r="I144" s="126">
        <v>5</v>
      </c>
      <c r="J144" s="126" t="s">
        <v>298</v>
      </c>
      <c r="K144" s="126" t="s">
        <v>299</v>
      </c>
      <c r="L144" s="126" t="s">
        <v>1318</v>
      </c>
      <c r="M144" s="126" t="s">
        <v>293</v>
      </c>
    </row>
    <row r="145" spans="1:13" x14ac:dyDescent="0.2">
      <c r="A145" s="124" t="s">
        <v>1319</v>
      </c>
      <c r="B145" s="124" t="s">
        <v>637</v>
      </c>
      <c r="C145" s="125">
        <v>7273</v>
      </c>
      <c r="D145" s="126" t="s">
        <v>845</v>
      </c>
      <c r="E145" s="126"/>
      <c r="F145" s="126" t="s">
        <v>158</v>
      </c>
      <c r="G145" s="126" t="s">
        <v>149</v>
      </c>
      <c r="H145" s="126" t="s">
        <v>638</v>
      </c>
      <c r="I145" s="126">
        <v>5</v>
      </c>
      <c r="J145" s="126" t="s">
        <v>298</v>
      </c>
      <c r="K145" s="126" t="s">
        <v>299</v>
      </c>
      <c r="L145" s="126" t="s">
        <v>0</v>
      </c>
      <c r="M145" s="126" t="s">
        <v>293</v>
      </c>
    </row>
    <row r="146" spans="1:13" x14ac:dyDescent="0.2">
      <c r="A146" s="124" t="s">
        <v>1918</v>
      </c>
      <c r="B146" s="124" t="s">
        <v>1919</v>
      </c>
      <c r="C146" s="125">
        <v>15000</v>
      </c>
      <c r="D146" t="s">
        <v>1920</v>
      </c>
      <c r="F146" t="s">
        <v>1921</v>
      </c>
      <c r="G146" t="s">
        <v>177</v>
      </c>
      <c r="H146" t="s">
        <v>1922</v>
      </c>
      <c r="I146" s="126">
        <v>5</v>
      </c>
      <c r="J146" s="126" t="s">
        <v>298</v>
      </c>
      <c r="K146" s="126" t="s">
        <v>299</v>
      </c>
      <c r="L146" s="126" t="s">
        <v>1749</v>
      </c>
      <c r="M146" s="126" t="s">
        <v>293</v>
      </c>
    </row>
    <row r="147" spans="1:13" x14ac:dyDescent="0.2">
      <c r="A147" s="124" t="s">
        <v>1923</v>
      </c>
      <c r="B147" s="124" t="s">
        <v>1924</v>
      </c>
      <c r="C147" s="125">
        <v>1191.5</v>
      </c>
      <c r="D147" t="s">
        <v>1925</v>
      </c>
      <c r="F147" t="s">
        <v>1926</v>
      </c>
      <c r="G147" t="s">
        <v>149</v>
      </c>
      <c r="H147" t="s">
        <v>1927</v>
      </c>
      <c r="I147" s="126">
        <v>5</v>
      </c>
      <c r="J147" s="126" t="s">
        <v>298</v>
      </c>
      <c r="K147" s="126" t="s">
        <v>299</v>
      </c>
      <c r="L147" s="126" t="s">
        <v>571</v>
      </c>
      <c r="M147" s="126" t="s">
        <v>293</v>
      </c>
    </row>
    <row r="148" spans="1:13" x14ac:dyDescent="0.2">
      <c r="A148" s="124" t="s">
        <v>1928</v>
      </c>
      <c r="B148" s="124" t="s">
        <v>1929</v>
      </c>
      <c r="C148" s="125">
        <v>6528</v>
      </c>
      <c r="D148" t="s">
        <v>1930</v>
      </c>
      <c r="F148" t="s">
        <v>1931</v>
      </c>
      <c r="G148" t="s">
        <v>170</v>
      </c>
      <c r="H148" t="s">
        <v>1932</v>
      </c>
      <c r="I148" s="126">
        <v>5</v>
      </c>
      <c r="J148" s="126" t="s">
        <v>298</v>
      </c>
      <c r="K148" s="126" t="s">
        <v>299</v>
      </c>
      <c r="L148" s="126" t="s">
        <v>1933</v>
      </c>
      <c r="M148" s="126" t="s">
        <v>293</v>
      </c>
    </row>
    <row r="149" spans="1:13" x14ac:dyDescent="0.2">
      <c r="A149" s="124" t="s">
        <v>1934</v>
      </c>
      <c r="B149" s="124" t="s">
        <v>1935</v>
      </c>
      <c r="C149" s="125">
        <v>1080</v>
      </c>
      <c r="D149" t="s">
        <v>1936</v>
      </c>
      <c r="F149" t="s">
        <v>878</v>
      </c>
      <c r="G149" t="s">
        <v>149</v>
      </c>
      <c r="H149" t="s">
        <v>879</v>
      </c>
      <c r="I149" s="126">
        <v>5</v>
      </c>
      <c r="J149" s="126" t="s">
        <v>298</v>
      </c>
      <c r="K149" s="126" t="s">
        <v>299</v>
      </c>
      <c r="L149" s="126" t="s">
        <v>571</v>
      </c>
      <c r="M149" s="126" t="s">
        <v>293</v>
      </c>
    </row>
    <row r="150" spans="1:13" x14ac:dyDescent="0.2">
      <c r="A150" s="124" t="s">
        <v>1937</v>
      </c>
      <c r="B150" s="124" t="s">
        <v>1938</v>
      </c>
      <c r="C150" s="125">
        <v>2984</v>
      </c>
      <c r="D150" t="s">
        <v>1939</v>
      </c>
      <c r="E150" t="s">
        <v>694</v>
      </c>
      <c r="F150" t="s">
        <v>42</v>
      </c>
      <c r="G150" t="s">
        <v>43</v>
      </c>
      <c r="H150" t="s">
        <v>1940</v>
      </c>
      <c r="I150" s="126">
        <v>5</v>
      </c>
      <c r="J150" s="126" t="s">
        <v>298</v>
      </c>
      <c r="K150" s="126" t="s">
        <v>299</v>
      </c>
      <c r="L150" s="126" t="s">
        <v>1941</v>
      </c>
      <c r="M150" s="126" t="s">
        <v>293</v>
      </c>
    </row>
    <row r="151" spans="1:13" x14ac:dyDescent="0.2">
      <c r="A151" s="124" t="s">
        <v>1942</v>
      </c>
      <c r="B151" s="124" t="s">
        <v>1943</v>
      </c>
      <c r="C151" s="125">
        <v>11000</v>
      </c>
      <c r="D151" t="s">
        <v>1944</v>
      </c>
      <c r="F151" t="s">
        <v>1945</v>
      </c>
      <c r="G151" t="s">
        <v>170</v>
      </c>
      <c r="H151" t="s">
        <v>1946</v>
      </c>
      <c r="I151" s="126">
        <v>5</v>
      </c>
      <c r="J151" s="126" t="s">
        <v>298</v>
      </c>
      <c r="K151" s="126" t="s">
        <v>299</v>
      </c>
      <c r="L151" s="126" t="s">
        <v>1947</v>
      </c>
      <c r="M151" s="126" t="s">
        <v>293</v>
      </c>
    </row>
    <row r="152" spans="1:13" x14ac:dyDescent="0.2">
      <c r="A152" s="124" t="s">
        <v>1948</v>
      </c>
      <c r="B152" s="124" t="s">
        <v>1949</v>
      </c>
      <c r="C152" s="125">
        <v>2900</v>
      </c>
      <c r="D152" t="s">
        <v>1950</v>
      </c>
      <c r="F152" t="s">
        <v>1951</v>
      </c>
      <c r="G152" t="s">
        <v>168</v>
      </c>
      <c r="H152" t="s">
        <v>1952</v>
      </c>
      <c r="I152" s="126">
        <v>5</v>
      </c>
      <c r="J152" s="126" t="s">
        <v>298</v>
      </c>
      <c r="K152" s="126" t="s">
        <v>299</v>
      </c>
      <c r="L152" s="126" t="s">
        <v>571</v>
      </c>
      <c r="M152" s="126" t="s">
        <v>293</v>
      </c>
    </row>
    <row r="153" spans="1:13" x14ac:dyDescent="0.2">
      <c r="A153" s="124" t="s">
        <v>1953</v>
      </c>
      <c r="B153" s="124" t="s">
        <v>1954</v>
      </c>
      <c r="C153" s="125">
        <v>15000</v>
      </c>
      <c r="D153" t="s">
        <v>1955</v>
      </c>
      <c r="F153" t="s">
        <v>570</v>
      </c>
      <c r="G153" t="s">
        <v>157</v>
      </c>
      <c r="H153" t="s">
        <v>1956</v>
      </c>
      <c r="I153" s="126">
        <v>5</v>
      </c>
      <c r="J153" s="126" t="s">
        <v>298</v>
      </c>
      <c r="K153" s="126" t="s">
        <v>299</v>
      </c>
      <c r="L153" s="126" t="s">
        <v>1807</v>
      </c>
      <c r="M153" s="126" t="s">
        <v>293</v>
      </c>
    </row>
    <row r="154" spans="1:13" x14ac:dyDescent="0.2">
      <c r="A154" s="124" t="s">
        <v>1957</v>
      </c>
      <c r="B154" s="124" t="s">
        <v>1958</v>
      </c>
      <c r="C154" s="125">
        <v>4500</v>
      </c>
      <c r="D154" t="s">
        <v>1959</v>
      </c>
      <c r="F154" t="s">
        <v>1821</v>
      </c>
      <c r="G154" t="s">
        <v>172</v>
      </c>
      <c r="H154" t="s">
        <v>1960</v>
      </c>
      <c r="I154" s="126">
        <v>5</v>
      </c>
      <c r="J154" s="126" t="s">
        <v>298</v>
      </c>
      <c r="K154" s="126" t="s">
        <v>299</v>
      </c>
      <c r="L154" s="126" t="s">
        <v>571</v>
      </c>
      <c r="M154" s="126" t="s">
        <v>293</v>
      </c>
    </row>
    <row r="155" spans="1:13" x14ac:dyDescent="0.2">
      <c r="A155" s="124" t="s">
        <v>1961</v>
      </c>
      <c r="B155" s="124" t="s">
        <v>1962</v>
      </c>
      <c r="C155" s="125">
        <v>10000</v>
      </c>
      <c r="D155" t="s">
        <v>1963</v>
      </c>
      <c r="F155" t="s">
        <v>1964</v>
      </c>
      <c r="G155" t="s">
        <v>170</v>
      </c>
      <c r="H155" t="s">
        <v>1965</v>
      </c>
      <c r="I155" s="126">
        <v>5</v>
      </c>
      <c r="J155" s="126" t="s">
        <v>298</v>
      </c>
      <c r="K155" s="126" t="s">
        <v>299</v>
      </c>
      <c r="L155" s="126" t="s">
        <v>571</v>
      </c>
      <c r="M155" s="126" t="s">
        <v>293</v>
      </c>
    </row>
    <row r="156" spans="1:13" x14ac:dyDescent="0.2">
      <c r="A156" s="124" t="s">
        <v>1966</v>
      </c>
      <c r="B156" s="124" t="s">
        <v>1967</v>
      </c>
      <c r="C156" s="125">
        <v>1021</v>
      </c>
      <c r="D156" t="s">
        <v>1968</v>
      </c>
      <c r="F156" t="s">
        <v>1969</v>
      </c>
      <c r="G156" t="s">
        <v>174</v>
      </c>
      <c r="H156" t="s">
        <v>1970</v>
      </c>
      <c r="I156" s="126">
        <v>5</v>
      </c>
      <c r="J156" s="126" t="s">
        <v>298</v>
      </c>
      <c r="K156" s="126" t="s">
        <v>299</v>
      </c>
      <c r="L156" s="126" t="s">
        <v>571</v>
      </c>
      <c r="M156" s="126" t="s">
        <v>293</v>
      </c>
    </row>
    <row r="157" spans="1:13" x14ac:dyDescent="0.2">
      <c r="A157" s="124" t="s">
        <v>1971</v>
      </c>
      <c r="B157" s="124" t="s">
        <v>1972</v>
      </c>
      <c r="C157" s="125">
        <v>4199.29</v>
      </c>
      <c r="D157" t="s">
        <v>1973</v>
      </c>
      <c r="F157" t="s">
        <v>655</v>
      </c>
      <c r="G157" t="s">
        <v>177</v>
      </c>
      <c r="H157" t="s">
        <v>1974</v>
      </c>
      <c r="I157" s="126">
        <v>5</v>
      </c>
      <c r="J157" s="126" t="s">
        <v>298</v>
      </c>
      <c r="K157" s="126" t="s">
        <v>299</v>
      </c>
      <c r="L157" s="126" t="s">
        <v>1975</v>
      </c>
      <c r="M157" s="126" t="s">
        <v>293</v>
      </c>
    </row>
    <row r="158" spans="1:13" x14ac:dyDescent="0.2">
      <c r="A158" s="124" t="s">
        <v>1976</v>
      </c>
      <c r="B158" s="124" t="s">
        <v>1977</v>
      </c>
      <c r="C158" s="125">
        <v>1200</v>
      </c>
      <c r="D158" t="s">
        <v>1978</v>
      </c>
      <c r="F158" t="s">
        <v>7</v>
      </c>
      <c r="G158" t="s">
        <v>149</v>
      </c>
      <c r="H158" t="s">
        <v>238</v>
      </c>
      <c r="I158" s="126">
        <v>5</v>
      </c>
      <c r="J158" s="126" t="s">
        <v>298</v>
      </c>
      <c r="K158" s="126" t="s">
        <v>299</v>
      </c>
      <c r="L158" s="126" t="s">
        <v>1979</v>
      </c>
      <c r="M158" s="126" t="s">
        <v>293</v>
      </c>
    </row>
    <row r="159" spans="1:13" x14ac:dyDescent="0.2">
      <c r="A159" s="124" t="s">
        <v>1980</v>
      </c>
      <c r="B159" s="124" t="s">
        <v>1981</v>
      </c>
      <c r="C159" s="125">
        <v>9615.2000000000007</v>
      </c>
      <c r="D159" t="s">
        <v>1982</v>
      </c>
      <c r="F159" t="s">
        <v>158</v>
      </c>
      <c r="G159" t="s">
        <v>149</v>
      </c>
      <c r="H159" t="s">
        <v>271</v>
      </c>
      <c r="I159" s="126">
        <v>5</v>
      </c>
      <c r="J159" s="126" t="s">
        <v>298</v>
      </c>
      <c r="K159" s="126" t="s">
        <v>299</v>
      </c>
      <c r="L159" s="126" t="s">
        <v>1983</v>
      </c>
      <c r="M159" s="126" t="s">
        <v>293</v>
      </c>
    </row>
    <row r="160" spans="1:13" x14ac:dyDescent="0.2">
      <c r="A160" s="124" t="s">
        <v>1984</v>
      </c>
      <c r="B160" s="124" t="s">
        <v>1985</v>
      </c>
      <c r="C160" s="125">
        <v>1148</v>
      </c>
      <c r="D160" s="126" t="s">
        <v>1986</v>
      </c>
      <c r="E160" s="126"/>
      <c r="F160" s="126" t="s">
        <v>163</v>
      </c>
      <c r="G160" s="126" t="s">
        <v>149</v>
      </c>
      <c r="H160" s="126" t="s">
        <v>218</v>
      </c>
      <c r="I160" s="126">
        <v>5</v>
      </c>
      <c r="J160" s="126" t="s">
        <v>298</v>
      </c>
      <c r="K160" s="126" t="s">
        <v>299</v>
      </c>
      <c r="L160" s="126" t="s">
        <v>1987</v>
      </c>
      <c r="M160" s="126" t="s">
        <v>293</v>
      </c>
    </row>
    <row r="161" spans="1:13" x14ac:dyDescent="0.2">
      <c r="A161" s="124" t="s">
        <v>1988</v>
      </c>
      <c r="B161" s="124" t="s">
        <v>1989</v>
      </c>
      <c r="C161" s="125">
        <v>3500</v>
      </c>
      <c r="D161" s="126" t="s">
        <v>1990</v>
      </c>
      <c r="E161" s="126"/>
      <c r="F161" s="126" t="s">
        <v>1991</v>
      </c>
      <c r="G161" s="126" t="s">
        <v>172</v>
      </c>
      <c r="H161" s="126" t="s">
        <v>1992</v>
      </c>
      <c r="I161" s="126">
        <v>5</v>
      </c>
      <c r="J161" s="126" t="s">
        <v>298</v>
      </c>
      <c r="K161" s="126" t="s">
        <v>299</v>
      </c>
      <c r="L161" s="126" t="s">
        <v>1993</v>
      </c>
      <c r="M161" s="126" t="s">
        <v>293</v>
      </c>
    </row>
    <row r="162" spans="1:13" x14ac:dyDescent="0.2">
      <c r="A162" s="124" t="s">
        <v>1994</v>
      </c>
      <c r="B162" s="124" t="s">
        <v>1995</v>
      </c>
      <c r="C162" s="125">
        <v>1950</v>
      </c>
      <c r="D162" s="126" t="s">
        <v>1996</v>
      </c>
      <c r="E162" s="126" t="s">
        <v>1997</v>
      </c>
      <c r="F162" s="126" t="s">
        <v>1998</v>
      </c>
      <c r="G162" s="126" t="s">
        <v>146</v>
      </c>
      <c r="H162" s="126" t="s">
        <v>1999</v>
      </c>
      <c r="I162" s="126">
        <v>5</v>
      </c>
      <c r="J162" s="126" t="s">
        <v>298</v>
      </c>
      <c r="K162" s="126" t="s">
        <v>299</v>
      </c>
      <c r="L162" s="126" t="s">
        <v>2000</v>
      </c>
      <c r="M162" s="126" t="s">
        <v>293</v>
      </c>
    </row>
    <row r="163" spans="1:13" x14ac:dyDescent="0.2">
      <c r="A163" s="124" t="s">
        <v>2001</v>
      </c>
      <c r="B163" s="124" t="s">
        <v>2002</v>
      </c>
      <c r="C163" s="125">
        <v>1308</v>
      </c>
      <c r="D163" s="126" t="s">
        <v>2003</v>
      </c>
      <c r="E163" s="126"/>
      <c r="F163" s="126" t="s">
        <v>152</v>
      </c>
      <c r="G163" s="126" t="s">
        <v>153</v>
      </c>
      <c r="H163" s="126" t="s">
        <v>634</v>
      </c>
      <c r="I163" s="126">
        <v>5</v>
      </c>
      <c r="J163" s="126" t="s">
        <v>298</v>
      </c>
      <c r="K163" s="126" t="s">
        <v>299</v>
      </c>
      <c r="L163" s="126" t="s">
        <v>571</v>
      </c>
      <c r="M163" s="126" t="s">
        <v>293</v>
      </c>
    </row>
    <row r="164" spans="1:13" x14ac:dyDescent="0.2">
      <c r="A164" s="124" t="s">
        <v>2004</v>
      </c>
      <c r="B164" s="124" t="s">
        <v>2005</v>
      </c>
      <c r="C164" s="125">
        <v>4800</v>
      </c>
      <c r="D164" s="126" t="s">
        <v>2006</v>
      </c>
      <c r="E164" s="126"/>
      <c r="F164" s="126" t="s">
        <v>169</v>
      </c>
      <c r="G164" s="126" t="s">
        <v>170</v>
      </c>
      <c r="H164" s="126" t="s">
        <v>2007</v>
      </c>
      <c r="I164" s="126">
        <v>5</v>
      </c>
      <c r="J164" s="126" t="s">
        <v>298</v>
      </c>
      <c r="K164" s="126" t="s">
        <v>299</v>
      </c>
      <c r="L164" s="126" t="s">
        <v>2008</v>
      </c>
      <c r="M164" s="126" t="s">
        <v>293</v>
      </c>
    </row>
    <row r="165" spans="1:13" x14ac:dyDescent="0.2">
      <c r="A165" s="124" t="s">
        <v>2009</v>
      </c>
      <c r="B165" s="124" t="s">
        <v>2010</v>
      </c>
      <c r="C165" s="125">
        <v>1170</v>
      </c>
      <c r="D165" s="126" t="s">
        <v>2011</v>
      </c>
      <c r="E165" s="126"/>
      <c r="F165" s="126" t="s">
        <v>194</v>
      </c>
      <c r="G165" s="126" t="s">
        <v>149</v>
      </c>
      <c r="H165" s="126" t="s">
        <v>228</v>
      </c>
      <c r="I165" s="126">
        <v>5</v>
      </c>
      <c r="J165" s="126" t="s">
        <v>298</v>
      </c>
      <c r="K165" s="126" t="s">
        <v>299</v>
      </c>
      <c r="L165" s="126" t="s">
        <v>571</v>
      </c>
      <c r="M165" s="126" t="s">
        <v>293</v>
      </c>
    </row>
    <row r="166" spans="1:13" x14ac:dyDescent="0.2">
      <c r="A166" s="124" t="s">
        <v>2012</v>
      </c>
      <c r="B166" s="124" t="s">
        <v>2013</v>
      </c>
      <c r="C166" s="125">
        <v>1500</v>
      </c>
      <c r="D166" s="126" t="s">
        <v>2014</v>
      </c>
      <c r="E166" s="126"/>
      <c r="F166" s="126" t="s">
        <v>201</v>
      </c>
      <c r="G166" s="126" t="s">
        <v>168</v>
      </c>
      <c r="H166" s="126" t="s">
        <v>2015</v>
      </c>
      <c r="I166" s="126">
        <v>5</v>
      </c>
      <c r="J166" s="126" t="s">
        <v>298</v>
      </c>
      <c r="K166" s="126" t="s">
        <v>299</v>
      </c>
      <c r="L166" s="126" t="s">
        <v>571</v>
      </c>
      <c r="M166" s="126" t="s">
        <v>293</v>
      </c>
    </row>
    <row r="167" spans="1:13" x14ac:dyDescent="0.2">
      <c r="A167" s="124" t="s">
        <v>1320</v>
      </c>
      <c r="B167" s="124" t="s">
        <v>1321</v>
      </c>
      <c r="C167" s="125">
        <v>60227.39</v>
      </c>
      <c r="D167" t="s">
        <v>536</v>
      </c>
      <c r="E167" t="s">
        <v>537</v>
      </c>
      <c r="F167" t="s">
        <v>152</v>
      </c>
      <c r="G167" t="s">
        <v>177</v>
      </c>
      <c r="H167" t="s">
        <v>538</v>
      </c>
      <c r="I167">
        <v>6</v>
      </c>
      <c r="J167" t="s">
        <v>298</v>
      </c>
      <c r="K167" t="s">
        <v>5</v>
      </c>
      <c r="L167" t="s">
        <v>71</v>
      </c>
      <c r="M167" t="s">
        <v>294</v>
      </c>
    </row>
    <row r="168" spans="1:13" x14ac:dyDescent="0.2">
      <c r="A168" s="124" t="s">
        <v>1322</v>
      </c>
      <c r="B168" s="124" t="s">
        <v>914</v>
      </c>
      <c r="C168" s="125">
        <v>12759.16</v>
      </c>
      <c r="D168" t="s">
        <v>915</v>
      </c>
      <c r="F168" t="s">
        <v>25</v>
      </c>
      <c r="G168" t="s">
        <v>149</v>
      </c>
      <c r="H168" t="s">
        <v>262</v>
      </c>
      <c r="I168">
        <v>6</v>
      </c>
      <c r="J168" t="s">
        <v>298</v>
      </c>
      <c r="K168" t="s">
        <v>5</v>
      </c>
      <c r="L168" t="s">
        <v>913</v>
      </c>
      <c r="M168" t="s">
        <v>294</v>
      </c>
    </row>
    <row r="169" spans="1:13" x14ac:dyDescent="0.2">
      <c r="A169" s="124" t="s">
        <v>1323</v>
      </c>
      <c r="B169" s="124" t="s">
        <v>467</v>
      </c>
      <c r="C169" s="125">
        <v>1500</v>
      </c>
      <c r="D169" t="s">
        <v>6</v>
      </c>
      <c r="E169" t="s">
        <v>639</v>
      </c>
      <c r="F169" t="s">
        <v>7</v>
      </c>
      <c r="G169" t="s">
        <v>149</v>
      </c>
      <c r="H169" t="s">
        <v>238</v>
      </c>
      <c r="I169">
        <v>6</v>
      </c>
      <c r="J169" t="s">
        <v>298</v>
      </c>
      <c r="K169" t="s">
        <v>5</v>
      </c>
      <c r="L169" t="s">
        <v>200</v>
      </c>
      <c r="M169" t="s">
        <v>294</v>
      </c>
    </row>
    <row r="170" spans="1:13" x14ac:dyDescent="0.2">
      <c r="A170" s="124" t="s">
        <v>1324</v>
      </c>
      <c r="B170" s="124" t="s">
        <v>640</v>
      </c>
      <c r="C170" s="125">
        <v>1125</v>
      </c>
      <c r="D170" t="s">
        <v>641</v>
      </c>
      <c r="F170" t="s">
        <v>642</v>
      </c>
      <c r="G170" t="s">
        <v>149</v>
      </c>
      <c r="H170" t="s">
        <v>643</v>
      </c>
      <c r="I170">
        <v>6</v>
      </c>
      <c r="J170" t="s">
        <v>298</v>
      </c>
      <c r="K170" t="s">
        <v>5</v>
      </c>
      <c r="L170" t="s">
        <v>892</v>
      </c>
      <c r="M170" t="s">
        <v>294</v>
      </c>
    </row>
    <row r="171" spans="1:13" x14ac:dyDescent="0.2">
      <c r="A171" s="124" t="s">
        <v>1325</v>
      </c>
      <c r="B171" s="124" t="s">
        <v>1326</v>
      </c>
      <c r="C171" s="125">
        <v>206512.42</v>
      </c>
      <c r="D171" t="s">
        <v>578</v>
      </c>
      <c r="F171" t="s">
        <v>53</v>
      </c>
      <c r="G171" t="s">
        <v>173</v>
      </c>
      <c r="H171" t="s">
        <v>579</v>
      </c>
      <c r="I171">
        <v>6</v>
      </c>
      <c r="J171" t="s">
        <v>298</v>
      </c>
      <c r="K171" t="s">
        <v>5</v>
      </c>
      <c r="L171" t="s">
        <v>20</v>
      </c>
      <c r="M171" t="s">
        <v>294</v>
      </c>
    </row>
    <row r="172" spans="1:13" x14ac:dyDescent="0.2">
      <c r="A172" s="124" t="s">
        <v>1327</v>
      </c>
      <c r="B172" s="124" t="s">
        <v>1328</v>
      </c>
      <c r="C172" s="125">
        <v>8742.9500000000007</v>
      </c>
      <c r="D172" t="s">
        <v>867</v>
      </c>
      <c r="F172" t="s">
        <v>869</v>
      </c>
      <c r="G172" t="s">
        <v>149</v>
      </c>
      <c r="H172" t="s">
        <v>870</v>
      </c>
      <c r="I172">
        <v>6</v>
      </c>
      <c r="J172" t="s">
        <v>298</v>
      </c>
      <c r="K172" t="s">
        <v>5</v>
      </c>
      <c r="L172" t="s">
        <v>1329</v>
      </c>
      <c r="M172" t="s">
        <v>294</v>
      </c>
    </row>
    <row r="173" spans="1:13" x14ac:dyDescent="0.2">
      <c r="A173" s="124" t="s">
        <v>1330</v>
      </c>
      <c r="B173" s="124" t="s">
        <v>866</v>
      </c>
      <c r="C173" s="125">
        <v>6880</v>
      </c>
      <c r="D173" t="s">
        <v>867</v>
      </c>
      <c r="E173" t="s">
        <v>868</v>
      </c>
      <c r="F173" t="s">
        <v>869</v>
      </c>
      <c r="G173" t="s">
        <v>149</v>
      </c>
      <c r="H173" t="s">
        <v>870</v>
      </c>
      <c r="I173">
        <v>6</v>
      </c>
      <c r="J173" t="s">
        <v>298</v>
      </c>
      <c r="K173" t="s">
        <v>5</v>
      </c>
      <c r="L173" t="s">
        <v>871</v>
      </c>
      <c r="M173" t="s">
        <v>294</v>
      </c>
    </row>
    <row r="174" spans="1:13" x14ac:dyDescent="0.2">
      <c r="A174" s="124" t="s">
        <v>1331</v>
      </c>
      <c r="B174" s="124" t="s">
        <v>882</v>
      </c>
      <c r="C174" s="125">
        <v>3999.8</v>
      </c>
      <c r="D174" t="s">
        <v>883</v>
      </c>
      <c r="F174" t="s">
        <v>884</v>
      </c>
      <c r="G174" t="s">
        <v>153</v>
      </c>
      <c r="H174" t="s">
        <v>885</v>
      </c>
      <c r="I174">
        <v>6</v>
      </c>
      <c r="J174" t="s">
        <v>298</v>
      </c>
      <c r="K174" t="s">
        <v>5</v>
      </c>
      <c r="L174" t="s">
        <v>8</v>
      </c>
      <c r="M174" t="s">
        <v>294</v>
      </c>
    </row>
    <row r="175" spans="1:13" x14ac:dyDescent="0.2">
      <c r="A175" s="124" t="s">
        <v>1332</v>
      </c>
      <c r="B175" s="124" t="s">
        <v>644</v>
      </c>
      <c r="C175" s="125">
        <v>7137</v>
      </c>
      <c r="D175" t="s">
        <v>10</v>
      </c>
      <c r="F175" t="s">
        <v>261</v>
      </c>
      <c r="G175" t="s">
        <v>177</v>
      </c>
      <c r="H175" t="s">
        <v>250</v>
      </c>
      <c r="I175">
        <v>6</v>
      </c>
      <c r="J175" t="s">
        <v>298</v>
      </c>
      <c r="K175" t="s">
        <v>5</v>
      </c>
      <c r="L175" t="s">
        <v>855</v>
      </c>
      <c r="M175" t="s">
        <v>294</v>
      </c>
    </row>
    <row r="176" spans="1:13" x14ac:dyDescent="0.2">
      <c r="A176" s="124" t="s">
        <v>1333</v>
      </c>
      <c r="B176" s="124" t="s">
        <v>881</v>
      </c>
      <c r="C176" s="125">
        <v>67843</v>
      </c>
      <c r="D176" t="s">
        <v>11</v>
      </c>
      <c r="E176" t="s">
        <v>162</v>
      </c>
      <c r="F176" t="s">
        <v>12</v>
      </c>
      <c r="G176" t="s">
        <v>157</v>
      </c>
      <c r="H176" t="s">
        <v>251</v>
      </c>
      <c r="I176">
        <v>6</v>
      </c>
      <c r="J176" t="s">
        <v>298</v>
      </c>
      <c r="K176" t="s">
        <v>5</v>
      </c>
      <c r="L176" t="s">
        <v>13</v>
      </c>
      <c r="M176" t="s">
        <v>294</v>
      </c>
    </row>
    <row r="177" spans="1:13" x14ac:dyDescent="0.2">
      <c r="A177" s="124" t="s">
        <v>1334</v>
      </c>
      <c r="B177" s="124" t="s">
        <v>904</v>
      </c>
      <c r="C177" s="125">
        <v>9364.39</v>
      </c>
      <c r="D177" t="s">
        <v>23</v>
      </c>
      <c r="E177" t="s">
        <v>468</v>
      </c>
      <c r="F177" t="s">
        <v>469</v>
      </c>
      <c r="G177" t="s">
        <v>76</v>
      </c>
      <c r="H177" t="s">
        <v>470</v>
      </c>
      <c r="I177">
        <v>6</v>
      </c>
      <c r="J177" t="s">
        <v>298</v>
      </c>
      <c r="K177" t="s">
        <v>5</v>
      </c>
      <c r="L177" t="s">
        <v>22</v>
      </c>
      <c r="M177" t="s">
        <v>294</v>
      </c>
    </row>
    <row r="178" spans="1:13" x14ac:dyDescent="0.2">
      <c r="A178" s="124" t="s">
        <v>1335</v>
      </c>
      <c r="B178" s="124" t="s">
        <v>471</v>
      </c>
      <c r="C178" s="125">
        <v>87615.48</v>
      </c>
      <c r="D178" t="s">
        <v>472</v>
      </c>
      <c r="F178" t="s">
        <v>186</v>
      </c>
      <c r="G178" t="s">
        <v>149</v>
      </c>
      <c r="H178" t="s">
        <v>243</v>
      </c>
      <c r="I178">
        <v>6</v>
      </c>
      <c r="J178" t="s">
        <v>298</v>
      </c>
      <c r="K178" t="s">
        <v>5</v>
      </c>
      <c r="L178" t="s">
        <v>14</v>
      </c>
      <c r="M178" t="s">
        <v>294</v>
      </c>
    </row>
    <row r="179" spans="1:13" x14ac:dyDescent="0.2">
      <c r="A179" s="124" t="s">
        <v>1336</v>
      </c>
      <c r="B179" s="124" t="s">
        <v>647</v>
      </c>
      <c r="C179" s="125">
        <v>1928.72</v>
      </c>
      <c r="D179" t="s">
        <v>648</v>
      </c>
      <c r="F179" t="s">
        <v>158</v>
      </c>
      <c r="G179" t="s">
        <v>149</v>
      </c>
      <c r="H179" t="s">
        <v>649</v>
      </c>
      <c r="I179">
        <v>6</v>
      </c>
      <c r="J179" t="s">
        <v>298</v>
      </c>
      <c r="K179" t="s">
        <v>5</v>
      </c>
      <c r="L179" t="s">
        <v>865</v>
      </c>
      <c r="M179" t="s">
        <v>294</v>
      </c>
    </row>
    <row r="180" spans="1:13" x14ac:dyDescent="0.2">
      <c r="A180" s="124" t="s">
        <v>1390</v>
      </c>
      <c r="B180" s="124" t="s">
        <v>1391</v>
      </c>
      <c r="C180" s="125">
        <v>3300</v>
      </c>
      <c r="D180" t="s">
        <v>886</v>
      </c>
      <c r="F180" t="s">
        <v>154</v>
      </c>
      <c r="G180" t="s">
        <v>149</v>
      </c>
      <c r="H180" t="s">
        <v>887</v>
      </c>
      <c r="I180">
        <v>6</v>
      </c>
      <c r="J180" t="s">
        <v>298</v>
      </c>
      <c r="K180" t="s">
        <v>5</v>
      </c>
      <c r="L180" t="s">
        <v>888</v>
      </c>
      <c r="M180" t="s">
        <v>294</v>
      </c>
    </row>
    <row r="181" spans="1:13" x14ac:dyDescent="0.2">
      <c r="A181" s="124" t="s">
        <v>1337</v>
      </c>
      <c r="B181" s="124" t="s">
        <v>580</v>
      </c>
      <c r="C181" s="125">
        <v>3128</v>
      </c>
      <c r="D181" t="s">
        <v>581</v>
      </c>
      <c r="F181" t="s">
        <v>25</v>
      </c>
      <c r="G181" t="s">
        <v>149</v>
      </c>
      <c r="H181" t="s">
        <v>262</v>
      </c>
      <c r="I181">
        <v>6</v>
      </c>
      <c r="J181" t="s">
        <v>298</v>
      </c>
      <c r="K181" t="s">
        <v>576</v>
      </c>
      <c r="L181" t="s">
        <v>577</v>
      </c>
      <c r="M181" t="s">
        <v>294</v>
      </c>
    </row>
    <row r="182" spans="1:13" x14ac:dyDescent="0.2">
      <c r="A182" s="124" t="s">
        <v>1338</v>
      </c>
      <c r="B182" s="124" t="s">
        <v>473</v>
      </c>
      <c r="C182" s="125">
        <v>68090.240000000005</v>
      </c>
      <c r="D182" t="s">
        <v>15</v>
      </c>
      <c r="E182" t="s">
        <v>474</v>
      </c>
      <c r="F182" t="s">
        <v>167</v>
      </c>
      <c r="G182" t="s">
        <v>168</v>
      </c>
      <c r="H182" t="s">
        <v>216</v>
      </c>
      <c r="I182">
        <v>6</v>
      </c>
      <c r="J182" t="s">
        <v>298</v>
      </c>
      <c r="K182" t="s">
        <v>5</v>
      </c>
      <c r="L182" t="s">
        <v>9</v>
      </c>
      <c r="M182" t="s">
        <v>294</v>
      </c>
    </row>
    <row r="183" spans="1:13" x14ac:dyDescent="0.2">
      <c r="A183" s="124" t="s">
        <v>1339</v>
      </c>
      <c r="B183" s="124" t="s">
        <v>893</v>
      </c>
      <c r="C183" s="125">
        <v>24743.18</v>
      </c>
      <c r="D183" t="s">
        <v>894</v>
      </c>
      <c r="E183" t="s">
        <v>895</v>
      </c>
      <c r="F183" t="s">
        <v>451</v>
      </c>
      <c r="G183" t="s">
        <v>177</v>
      </c>
      <c r="H183" t="s">
        <v>896</v>
      </c>
      <c r="I183">
        <v>6</v>
      </c>
      <c r="J183" t="s">
        <v>298</v>
      </c>
      <c r="K183" t="s">
        <v>5</v>
      </c>
      <c r="L183" t="s">
        <v>897</v>
      </c>
      <c r="M183" t="s">
        <v>294</v>
      </c>
    </row>
    <row r="184" spans="1:13" x14ac:dyDescent="0.2">
      <c r="A184" s="124" t="s">
        <v>1340</v>
      </c>
      <c r="B184" s="124" t="s">
        <v>872</v>
      </c>
      <c r="C184" s="125">
        <v>6685</v>
      </c>
      <c r="D184" t="s">
        <v>873</v>
      </c>
      <c r="F184" t="s">
        <v>874</v>
      </c>
      <c r="G184" t="s">
        <v>149</v>
      </c>
      <c r="H184" t="s">
        <v>875</v>
      </c>
      <c r="I184">
        <v>6</v>
      </c>
      <c r="J184" t="s">
        <v>298</v>
      </c>
      <c r="K184" t="s">
        <v>5</v>
      </c>
      <c r="L184" t="s">
        <v>876</v>
      </c>
      <c r="M184" t="s">
        <v>294</v>
      </c>
    </row>
    <row r="185" spans="1:13" x14ac:dyDescent="0.2">
      <c r="A185" s="124" t="s">
        <v>1341</v>
      </c>
      <c r="B185" s="124" t="s">
        <v>650</v>
      </c>
      <c r="C185" s="125">
        <v>1909.55</v>
      </c>
      <c r="D185" t="s">
        <v>16</v>
      </c>
      <c r="F185" t="s">
        <v>189</v>
      </c>
      <c r="G185" t="s">
        <v>149</v>
      </c>
      <c r="H185" t="s">
        <v>229</v>
      </c>
      <c r="I185">
        <v>6</v>
      </c>
      <c r="J185" t="s">
        <v>298</v>
      </c>
      <c r="K185" t="s">
        <v>5</v>
      </c>
      <c r="L185" t="s">
        <v>200</v>
      </c>
      <c r="M185" t="s">
        <v>294</v>
      </c>
    </row>
    <row r="186" spans="1:13" x14ac:dyDescent="0.2">
      <c r="A186" s="124" t="s">
        <v>1342</v>
      </c>
      <c r="B186" s="124" t="s">
        <v>1343</v>
      </c>
      <c r="C186" s="125">
        <v>1092.0999999999999</v>
      </c>
      <c r="D186" t="s">
        <v>1344</v>
      </c>
      <c r="F186" t="s">
        <v>1345</v>
      </c>
      <c r="G186" t="s">
        <v>187</v>
      </c>
      <c r="H186" t="s">
        <v>1346</v>
      </c>
      <c r="I186">
        <v>6</v>
      </c>
      <c r="J186" t="s">
        <v>298</v>
      </c>
      <c r="K186" t="s">
        <v>5</v>
      </c>
      <c r="L186" t="s">
        <v>1347</v>
      </c>
      <c r="M186" t="s">
        <v>294</v>
      </c>
    </row>
    <row r="187" spans="1:13" x14ac:dyDescent="0.2">
      <c r="A187" s="124" t="s">
        <v>1348</v>
      </c>
      <c r="B187" s="124" t="s">
        <v>475</v>
      </c>
      <c r="C187" s="125">
        <v>30327.82</v>
      </c>
      <c r="D187" t="s">
        <v>236</v>
      </c>
      <c r="F187" t="s">
        <v>186</v>
      </c>
      <c r="G187" t="s">
        <v>149</v>
      </c>
      <c r="H187" t="s">
        <v>237</v>
      </c>
      <c r="I187">
        <v>6</v>
      </c>
      <c r="J187" t="s">
        <v>298</v>
      </c>
      <c r="K187" t="s">
        <v>5</v>
      </c>
      <c r="L187" t="s">
        <v>200</v>
      </c>
      <c r="M187" t="s">
        <v>294</v>
      </c>
    </row>
    <row r="188" spans="1:13" x14ac:dyDescent="0.2">
      <c r="A188" s="124" t="s">
        <v>1349</v>
      </c>
      <c r="B188" s="124" t="s">
        <v>652</v>
      </c>
      <c r="C188" s="125">
        <v>38373.279999999999</v>
      </c>
      <c r="D188" t="s">
        <v>476</v>
      </c>
      <c r="E188" t="s">
        <v>420</v>
      </c>
      <c r="F188" t="s">
        <v>158</v>
      </c>
      <c r="G188" t="s">
        <v>149</v>
      </c>
      <c r="H188" t="s">
        <v>257</v>
      </c>
      <c r="I188">
        <v>6</v>
      </c>
      <c r="J188" t="s">
        <v>298</v>
      </c>
      <c r="K188" t="s">
        <v>5</v>
      </c>
      <c r="L188" t="s">
        <v>18</v>
      </c>
      <c r="M188" t="s">
        <v>294</v>
      </c>
    </row>
    <row r="189" spans="1:13" x14ac:dyDescent="0.2">
      <c r="A189" s="124" t="s">
        <v>1350</v>
      </c>
      <c r="B189" s="124" t="s">
        <v>477</v>
      </c>
      <c r="C189" s="125">
        <v>5505</v>
      </c>
      <c r="D189" t="s">
        <v>653</v>
      </c>
      <c r="E189" t="s">
        <v>635</v>
      </c>
      <c r="F189" t="s">
        <v>193</v>
      </c>
      <c r="G189" t="s">
        <v>149</v>
      </c>
      <c r="H189" t="s">
        <v>232</v>
      </c>
      <c r="I189">
        <v>6</v>
      </c>
      <c r="J189" t="s">
        <v>298</v>
      </c>
      <c r="K189" t="s">
        <v>5</v>
      </c>
      <c r="L189" t="s">
        <v>200</v>
      </c>
      <c r="M189" t="s">
        <v>294</v>
      </c>
    </row>
    <row r="190" spans="1:13" x14ac:dyDescent="0.2">
      <c r="A190" s="124" t="s">
        <v>1351</v>
      </c>
      <c r="B190" s="124" t="s">
        <v>860</v>
      </c>
      <c r="C190" s="125">
        <v>27934.5</v>
      </c>
      <c r="D190" t="s">
        <v>861</v>
      </c>
      <c r="F190" t="s">
        <v>862</v>
      </c>
      <c r="G190" t="s">
        <v>149</v>
      </c>
      <c r="H190" t="s">
        <v>863</v>
      </c>
      <c r="I190">
        <v>6</v>
      </c>
      <c r="J190" t="s">
        <v>298</v>
      </c>
      <c r="K190" t="s">
        <v>5</v>
      </c>
      <c r="L190" t="s">
        <v>864</v>
      </c>
      <c r="M190" t="s">
        <v>294</v>
      </c>
    </row>
    <row r="191" spans="1:13" x14ac:dyDescent="0.2">
      <c r="A191" s="124" t="s">
        <v>1352</v>
      </c>
      <c r="B191" s="124" t="s">
        <v>852</v>
      </c>
      <c r="C191" s="125">
        <v>11032.73</v>
      </c>
      <c r="D191" t="s">
        <v>853</v>
      </c>
      <c r="F191" t="s">
        <v>194</v>
      </c>
      <c r="G191" t="s">
        <v>149</v>
      </c>
      <c r="H191" t="s">
        <v>228</v>
      </c>
      <c r="I191">
        <v>6</v>
      </c>
      <c r="J191" t="s">
        <v>298</v>
      </c>
      <c r="K191" t="s">
        <v>5</v>
      </c>
      <c r="L191" t="s">
        <v>854</v>
      </c>
      <c r="M191" t="s">
        <v>294</v>
      </c>
    </row>
    <row r="192" spans="1:13" x14ac:dyDescent="0.2">
      <c r="A192" s="124" t="s">
        <v>1353</v>
      </c>
      <c r="B192" s="124" t="s">
        <v>1354</v>
      </c>
      <c r="C192" s="125">
        <v>22012.400000000001</v>
      </c>
      <c r="D192" t="s">
        <v>1355</v>
      </c>
      <c r="F192" t="s">
        <v>1356</v>
      </c>
      <c r="G192" t="s">
        <v>168</v>
      </c>
      <c r="H192" t="s">
        <v>1357</v>
      </c>
      <c r="I192">
        <v>6</v>
      </c>
      <c r="J192" t="s">
        <v>298</v>
      </c>
      <c r="K192" t="s">
        <v>5</v>
      </c>
      <c r="L192" t="s">
        <v>200</v>
      </c>
      <c r="M192" t="s">
        <v>294</v>
      </c>
    </row>
    <row r="193" spans="1:13" x14ac:dyDescent="0.2">
      <c r="A193" s="124" t="s">
        <v>1358</v>
      </c>
      <c r="B193" s="124" t="s">
        <v>478</v>
      </c>
      <c r="C193" s="125">
        <v>5177.95</v>
      </c>
      <c r="D193" t="s">
        <v>479</v>
      </c>
      <c r="F193" t="s">
        <v>164</v>
      </c>
      <c r="G193" t="s">
        <v>153</v>
      </c>
      <c r="H193" t="s">
        <v>258</v>
      </c>
      <c r="I193">
        <v>6</v>
      </c>
      <c r="J193" t="s">
        <v>298</v>
      </c>
      <c r="K193" t="s">
        <v>5</v>
      </c>
      <c r="L193" t="s">
        <v>19</v>
      </c>
      <c r="M193" t="s">
        <v>294</v>
      </c>
    </row>
    <row r="194" spans="1:13" x14ac:dyDescent="0.2">
      <c r="A194" s="124" t="s">
        <v>1359</v>
      </c>
      <c r="B194" s="124" t="s">
        <v>582</v>
      </c>
      <c r="C194" s="125">
        <v>6515.12</v>
      </c>
      <c r="D194" t="s">
        <v>583</v>
      </c>
      <c r="E194" t="s">
        <v>654</v>
      </c>
      <c r="F194" t="s">
        <v>244</v>
      </c>
      <c r="G194" t="s">
        <v>177</v>
      </c>
      <c r="H194" t="s">
        <v>245</v>
      </c>
      <c r="I194">
        <v>6</v>
      </c>
      <c r="J194" t="s">
        <v>298</v>
      </c>
      <c r="K194" t="s">
        <v>5</v>
      </c>
      <c r="L194" t="s">
        <v>877</v>
      </c>
      <c r="M194" t="s">
        <v>294</v>
      </c>
    </row>
    <row r="195" spans="1:13" x14ac:dyDescent="0.2">
      <c r="A195" s="124" t="s">
        <v>1360</v>
      </c>
      <c r="B195" s="124" t="s">
        <v>909</v>
      </c>
      <c r="C195" s="125">
        <v>1024.6500000000001</v>
      </c>
      <c r="D195" t="s">
        <v>910</v>
      </c>
      <c r="F195" t="s">
        <v>911</v>
      </c>
      <c r="G195" t="s">
        <v>149</v>
      </c>
      <c r="H195" t="s">
        <v>912</v>
      </c>
      <c r="I195">
        <v>6</v>
      </c>
      <c r="J195" t="s">
        <v>298</v>
      </c>
      <c r="K195" t="s">
        <v>5</v>
      </c>
      <c r="L195" t="s">
        <v>913</v>
      </c>
      <c r="M195" t="s">
        <v>294</v>
      </c>
    </row>
    <row r="196" spans="1:13" x14ac:dyDescent="0.2">
      <c r="A196" s="124" t="s">
        <v>1361</v>
      </c>
      <c r="B196" s="124" t="s">
        <v>898</v>
      </c>
      <c r="C196" s="125">
        <v>1979.4</v>
      </c>
      <c r="D196" t="s">
        <v>899</v>
      </c>
      <c r="E196" t="s">
        <v>900</v>
      </c>
      <c r="F196" t="s">
        <v>384</v>
      </c>
      <c r="G196" t="s">
        <v>149</v>
      </c>
      <c r="H196" t="s">
        <v>901</v>
      </c>
      <c r="I196">
        <v>6</v>
      </c>
      <c r="J196" t="s">
        <v>298</v>
      </c>
      <c r="K196" t="s">
        <v>5</v>
      </c>
      <c r="L196" t="s">
        <v>902</v>
      </c>
      <c r="M196" t="s">
        <v>294</v>
      </c>
    </row>
    <row r="197" spans="1:13" x14ac:dyDescent="0.2">
      <c r="A197" s="124" t="s">
        <v>1362</v>
      </c>
      <c r="B197" s="124" t="s">
        <v>1363</v>
      </c>
      <c r="C197" s="125">
        <v>16839.990000000002</v>
      </c>
      <c r="D197" t="s">
        <v>1364</v>
      </c>
      <c r="F197" t="s">
        <v>1365</v>
      </c>
      <c r="G197" t="s">
        <v>149</v>
      </c>
      <c r="H197" t="s">
        <v>444</v>
      </c>
      <c r="I197">
        <v>6</v>
      </c>
      <c r="J197" t="s">
        <v>298</v>
      </c>
      <c r="K197" t="s">
        <v>5</v>
      </c>
      <c r="L197" t="s">
        <v>1366</v>
      </c>
      <c r="M197" t="s">
        <v>294</v>
      </c>
    </row>
    <row r="198" spans="1:13" x14ac:dyDescent="0.2">
      <c r="A198" s="124" t="s">
        <v>1367</v>
      </c>
      <c r="B198" s="124" t="s">
        <v>903</v>
      </c>
      <c r="C198" s="125">
        <v>146034.19</v>
      </c>
      <c r="D198" t="s">
        <v>482</v>
      </c>
      <c r="F198" t="s">
        <v>223</v>
      </c>
      <c r="G198" t="s">
        <v>1</v>
      </c>
      <c r="H198" t="s">
        <v>291</v>
      </c>
      <c r="I198">
        <v>6</v>
      </c>
      <c r="J198" t="s">
        <v>298</v>
      </c>
      <c r="K198" t="s">
        <v>5</v>
      </c>
      <c r="L198" t="s">
        <v>22</v>
      </c>
      <c r="M198" t="s">
        <v>294</v>
      </c>
    </row>
    <row r="199" spans="1:13" x14ac:dyDescent="0.2">
      <c r="A199" s="124" t="s">
        <v>1368</v>
      </c>
      <c r="B199" s="124" t="s">
        <v>1369</v>
      </c>
      <c r="C199" s="125">
        <v>94796.34</v>
      </c>
      <c r="D199" t="s">
        <v>1370</v>
      </c>
      <c r="F199" t="s">
        <v>239</v>
      </c>
      <c r="G199" t="s">
        <v>149</v>
      </c>
      <c r="H199" t="s">
        <v>240</v>
      </c>
      <c r="I199">
        <v>6</v>
      </c>
      <c r="J199" t="s">
        <v>298</v>
      </c>
      <c r="K199" t="s">
        <v>5</v>
      </c>
      <c r="L199" t="s">
        <v>1371</v>
      </c>
      <c r="M199" t="s">
        <v>294</v>
      </c>
    </row>
    <row r="200" spans="1:13" x14ac:dyDescent="0.2">
      <c r="A200" s="124" t="s">
        <v>1372</v>
      </c>
      <c r="B200" s="124" t="s">
        <v>1373</v>
      </c>
      <c r="C200" s="125">
        <v>3719</v>
      </c>
      <c r="D200" t="s">
        <v>1374</v>
      </c>
      <c r="F200" t="s">
        <v>1375</v>
      </c>
      <c r="G200" t="s">
        <v>149</v>
      </c>
      <c r="H200" t="s">
        <v>1376</v>
      </c>
      <c r="I200">
        <v>6</v>
      </c>
      <c r="J200" t="s">
        <v>298</v>
      </c>
      <c r="K200" t="s">
        <v>5</v>
      </c>
      <c r="L200" t="s">
        <v>1377</v>
      </c>
      <c r="M200" t="s">
        <v>294</v>
      </c>
    </row>
    <row r="201" spans="1:13" x14ac:dyDescent="0.2">
      <c r="A201" s="124" t="s">
        <v>1378</v>
      </c>
      <c r="B201" s="124" t="s">
        <v>848</v>
      </c>
      <c r="C201" s="125">
        <v>2760</v>
      </c>
      <c r="D201" t="s">
        <v>849</v>
      </c>
      <c r="F201" t="s">
        <v>850</v>
      </c>
      <c r="G201" t="s">
        <v>146</v>
      </c>
      <c r="H201" t="s">
        <v>851</v>
      </c>
      <c r="I201">
        <v>6</v>
      </c>
      <c r="J201" t="s">
        <v>298</v>
      </c>
      <c r="K201" t="s">
        <v>5</v>
      </c>
      <c r="L201" t="s">
        <v>1329</v>
      </c>
      <c r="M201" t="s">
        <v>294</v>
      </c>
    </row>
    <row r="202" spans="1:13" x14ac:dyDescent="0.2">
      <c r="A202" s="124" t="s">
        <v>1381</v>
      </c>
      <c r="B202" s="124" t="s">
        <v>483</v>
      </c>
      <c r="C202" s="125">
        <v>3234.01</v>
      </c>
      <c r="D202" s="126" t="s">
        <v>305</v>
      </c>
      <c r="E202" s="126"/>
      <c r="F202" s="126" t="s">
        <v>306</v>
      </c>
      <c r="G202" s="126" t="s">
        <v>21</v>
      </c>
      <c r="H202" s="126" t="s">
        <v>307</v>
      </c>
      <c r="I202" s="126">
        <v>6</v>
      </c>
      <c r="J202" s="126" t="s">
        <v>298</v>
      </c>
      <c r="K202" s="126" t="s">
        <v>5</v>
      </c>
      <c r="L202" s="126" t="s">
        <v>22</v>
      </c>
      <c r="M202" s="126" t="s">
        <v>294</v>
      </c>
    </row>
    <row r="203" spans="1:13" x14ac:dyDescent="0.2">
      <c r="A203" s="124" t="s">
        <v>1382</v>
      </c>
      <c r="B203" s="124" t="s">
        <v>856</v>
      </c>
      <c r="C203" s="125">
        <v>17995.71</v>
      </c>
      <c r="D203" s="126" t="s">
        <v>857</v>
      </c>
      <c r="E203" s="126"/>
      <c r="F203" s="126" t="s">
        <v>202</v>
      </c>
      <c r="G203" s="126" t="s">
        <v>149</v>
      </c>
      <c r="H203" s="126" t="s">
        <v>858</v>
      </c>
      <c r="I203" s="126">
        <v>6</v>
      </c>
      <c r="J203" s="126" t="s">
        <v>298</v>
      </c>
      <c r="K203" s="126" t="s">
        <v>5</v>
      </c>
      <c r="L203" s="126" t="s">
        <v>859</v>
      </c>
      <c r="M203" s="126" t="s">
        <v>294</v>
      </c>
    </row>
    <row r="204" spans="1:13" x14ac:dyDescent="0.2">
      <c r="A204" s="124" t="s">
        <v>1383</v>
      </c>
      <c r="B204" s="124" t="s">
        <v>484</v>
      </c>
      <c r="C204" s="125">
        <v>179560.5</v>
      </c>
      <c r="D204" s="126" t="s">
        <v>485</v>
      </c>
      <c r="E204" s="126"/>
      <c r="F204" s="126" t="s">
        <v>203</v>
      </c>
      <c r="G204" s="126" t="s">
        <v>153</v>
      </c>
      <c r="H204" s="126" t="s">
        <v>260</v>
      </c>
      <c r="I204" s="126">
        <v>6</v>
      </c>
      <c r="J204" s="126" t="s">
        <v>298</v>
      </c>
      <c r="K204" s="126" t="s">
        <v>5</v>
      </c>
      <c r="L204" s="126" t="s">
        <v>577</v>
      </c>
      <c r="M204" s="126" t="s">
        <v>294</v>
      </c>
    </row>
    <row r="205" spans="1:13" x14ac:dyDescent="0.2">
      <c r="A205" s="124" t="s">
        <v>1384</v>
      </c>
      <c r="B205" s="124" t="s">
        <v>486</v>
      </c>
      <c r="C205" s="125">
        <v>111284.93</v>
      </c>
      <c r="D205" s="126" t="s">
        <v>487</v>
      </c>
      <c r="E205" s="126" t="s">
        <v>24</v>
      </c>
      <c r="F205" s="126" t="s">
        <v>25</v>
      </c>
      <c r="G205" s="126" t="s">
        <v>149</v>
      </c>
      <c r="H205" s="126" t="s">
        <v>262</v>
      </c>
      <c r="I205" s="126">
        <v>6</v>
      </c>
      <c r="J205" s="126" t="s">
        <v>298</v>
      </c>
      <c r="K205" s="126" t="s">
        <v>5</v>
      </c>
      <c r="L205" s="126" t="s">
        <v>26</v>
      </c>
      <c r="M205" s="126" t="s">
        <v>294</v>
      </c>
    </row>
    <row r="206" spans="1:13" x14ac:dyDescent="0.2">
      <c r="A206" s="124" t="s">
        <v>1385</v>
      </c>
      <c r="B206" s="124" t="s">
        <v>488</v>
      </c>
      <c r="C206" s="125">
        <v>10126.950000000001</v>
      </c>
      <c r="D206" s="126" t="s">
        <v>302</v>
      </c>
      <c r="E206" s="126"/>
      <c r="F206" s="126" t="s">
        <v>190</v>
      </c>
      <c r="G206" s="126" t="s">
        <v>155</v>
      </c>
      <c r="H206" s="126" t="s">
        <v>303</v>
      </c>
      <c r="I206" s="126">
        <v>6</v>
      </c>
      <c r="J206" s="126" t="s">
        <v>298</v>
      </c>
      <c r="K206" s="126" t="s">
        <v>5</v>
      </c>
      <c r="L206" s="126" t="s">
        <v>584</v>
      </c>
      <c r="M206" s="126" t="s">
        <v>294</v>
      </c>
    </row>
    <row r="207" spans="1:13" x14ac:dyDescent="0.2">
      <c r="A207" s="124" t="s">
        <v>1386</v>
      </c>
      <c r="B207" s="124" t="s">
        <v>489</v>
      </c>
      <c r="C207" s="125">
        <v>2105</v>
      </c>
      <c r="D207" s="126" t="s">
        <v>889</v>
      </c>
      <c r="E207" s="126"/>
      <c r="F207" s="126" t="s">
        <v>890</v>
      </c>
      <c r="G207" s="126" t="s">
        <v>168</v>
      </c>
      <c r="H207" s="126" t="s">
        <v>891</v>
      </c>
      <c r="I207" s="126">
        <v>6</v>
      </c>
      <c r="J207" s="126" t="s">
        <v>298</v>
      </c>
      <c r="K207" s="126" t="s">
        <v>5</v>
      </c>
      <c r="L207" s="126" t="s">
        <v>585</v>
      </c>
      <c r="M207" s="126" t="s">
        <v>294</v>
      </c>
    </row>
    <row r="208" spans="1:13" x14ac:dyDescent="0.2">
      <c r="A208" s="124" t="s">
        <v>1387</v>
      </c>
      <c r="B208" s="124" t="s">
        <v>490</v>
      </c>
      <c r="C208" s="125">
        <v>96400.27</v>
      </c>
      <c r="D208" s="126" t="s">
        <v>491</v>
      </c>
      <c r="E208" s="126"/>
      <c r="F208" s="126" t="s">
        <v>164</v>
      </c>
      <c r="G208" s="126" t="s">
        <v>153</v>
      </c>
      <c r="H208" s="126" t="s">
        <v>304</v>
      </c>
      <c r="I208" s="126">
        <v>6</v>
      </c>
      <c r="J208" s="126" t="s">
        <v>298</v>
      </c>
      <c r="K208" s="126" t="s">
        <v>5</v>
      </c>
      <c r="L208" s="126" t="s">
        <v>27</v>
      </c>
      <c r="M208" s="126" t="s">
        <v>294</v>
      </c>
    </row>
    <row r="209" spans="1:13" x14ac:dyDescent="0.2">
      <c r="A209" s="124" t="s">
        <v>1388</v>
      </c>
      <c r="B209" s="124" t="s">
        <v>1389</v>
      </c>
      <c r="C209" s="125">
        <v>579167.92000000004</v>
      </c>
      <c r="D209" s="126" t="s">
        <v>492</v>
      </c>
      <c r="E209" s="126"/>
      <c r="F209" s="126" t="s">
        <v>158</v>
      </c>
      <c r="G209" s="126" t="s">
        <v>149</v>
      </c>
      <c r="H209" s="126" t="s">
        <v>263</v>
      </c>
      <c r="I209" s="126">
        <v>6</v>
      </c>
      <c r="J209" s="126" t="s">
        <v>298</v>
      </c>
      <c r="K209" s="126" t="s">
        <v>5</v>
      </c>
      <c r="L209" s="126" t="s">
        <v>27</v>
      </c>
      <c r="M209" s="126" t="s">
        <v>294</v>
      </c>
    </row>
    <row r="210" spans="1:13" x14ac:dyDescent="0.2">
      <c r="A210" s="124" t="s">
        <v>1392</v>
      </c>
      <c r="B210" s="124" t="s">
        <v>658</v>
      </c>
      <c r="C210" s="125">
        <v>2000</v>
      </c>
      <c r="D210" s="126" t="s">
        <v>28</v>
      </c>
      <c r="E210" s="126"/>
      <c r="F210" s="126" t="s">
        <v>194</v>
      </c>
      <c r="G210" s="126" t="s">
        <v>149</v>
      </c>
      <c r="H210" s="126" t="s">
        <v>228</v>
      </c>
      <c r="I210" s="126">
        <v>6</v>
      </c>
      <c r="J210" s="126" t="s">
        <v>298</v>
      </c>
      <c r="K210" s="126" t="s">
        <v>5</v>
      </c>
      <c r="L210" s="126" t="s">
        <v>29</v>
      </c>
      <c r="M210" s="126" t="s">
        <v>294</v>
      </c>
    </row>
    <row r="211" spans="1:13" x14ac:dyDescent="0.2">
      <c r="A211" s="124" t="s">
        <v>1393</v>
      </c>
      <c r="B211" s="124" t="s">
        <v>493</v>
      </c>
      <c r="C211" s="125">
        <v>6108.58</v>
      </c>
      <c r="D211" s="126" t="s">
        <v>30</v>
      </c>
      <c r="E211" s="126"/>
      <c r="F211" s="126" t="s">
        <v>158</v>
      </c>
      <c r="G211" s="126" t="s">
        <v>149</v>
      </c>
      <c r="H211" s="126" t="s">
        <v>264</v>
      </c>
      <c r="I211" s="126">
        <v>6</v>
      </c>
      <c r="J211" s="126" t="s">
        <v>298</v>
      </c>
      <c r="K211" s="126" t="s">
        <v>5</v>
      </c>
      <c r="L211" s="126" t="s">
        <v>31</v>
      </c>
      <c r="M211" s="126" t="s">
        <v>294</v>
      </c>
    </row>
    <row r="212" spans="1:13" x14ac:dyDescent="0.2">
      <c r="A212" s="124" t="s">
        <v>1394</v>
      </c>
      <c r="B212" s="124" t="s">
        <v>589</v>
      </c>
      <c r="C212" s="125">
        <v>97368</v>
      </c>
      <c r="D212" s="126" t="s">
        <v>590</v>
      </c>
      <c r="E212" s="126" t="s">
        <v>591</v>
      </c>
      <c r="F212" s="126" t="s">
        <v>592</v>
      </c>
      <c r="G212" s="126" t="s">
        <v>149</v>
      </c>
      <c r="H212" s="126" t="s">
        <v>593</v>
      </c>
      <c r="I212" s="126">
        <v>6</v>
      </c>
      <c r="J212" s="126" t="s">
        <v>298</v>
      </c>
      <c r="K212" s="126" t="s">
        <v>5</v>
      </c>
      <c r="L212" s="126" t="s">
        <v>546</v>
      </c>
      <c r="M212" s="126" t="s">
        <v>294</v>
      </c>
    </row>
    <row r="213" spans="1:13" x14ac:dyDescent="0.2">
      <c r="A213" s="124" t="s">
        <v>1395</v>
      </c>
      <c r="B213" s="124" t="s">
        <v>494</v>
      </c>
      <c r="C213" s="125">
        <v>54442.23</v>
      </c>
      <c r="D213" s="126" t="s">
        <v>659</v>
      </c>
      <c r="E213" s="126"/>
      <c r="F213" s="126" t="s">
        <v>247</v>
      </c>
      <c r="G213" s="126" t="s">
        <v>170</v>
      </c>
      <c r="H213" s="126" t="s">
        <v>248</v>
      </c>
      <c r="I213" s="126">
        <v>6</v>
      </c>
      <c r="J213" s="126" t="s">
        <v>298</v>
      </c>
      <c r="K213" s="126" t="s">
        <v>5</v>
      </c>
      <c r="L213" s="126" t="s">
        <v>22</v>
      </c>
      <c r="M213" s="126" t="s">
        <v>294</v>
      </c>
    </row>
    <row r="214" spans="1:13" x14ac:dyDescent="0.2">
      <c r="A214" s="124" t="s">
        <v>1396</v>
      </c>
      <c r="B214" s="124" t="s">
        <v>905</v>
      </c>
      <c r="C214" s="125">
        <v>19720.12</v>
      </c>
      <c r="D214" s="126" t="s">
        <v>906</v>
      </c>
      <c r="E214" s="126"/>
      <c r="F214" s="126" t="s">
        <v>183</v>
      </c>
      <c r="G214" s="126" t="s">
        <v>149</v>
      </c>
      <c r="H214" s="126" t="s">
        <v>907</v>
      </c>
      <c r="I214" s="126">
        <v>6</v>
      </c>
      <c r="J214" s="126" t="s">
        <v>298</v>
      </c>
      <c r="K214" s="126" t="s">
        <v>5</v>
      </c>
      <c r="L214" s="126" t="s">
        <v>908</v>
      </c>
      <c r="M214" s="126" t="s">
        <v>294</v>
      </c>
    </row>
    <row r="215" spans="1:13" x14ac:dyDescent="0.2">
      <c r="A215" s="124" t="s">
        <v>1397</v>
      </c>
      <c r="B215" s="124" t="s">
        <v>495</v>
      </c>
      <c r="C215" s="125">
        <v>7140.4</v>
      </c>
      <c r="D215" s="126" t="s">
        <v>33</v>
      </c>
      <c r="E215" s="126"/>
      <c r="F215" s="126" t="s">
        <v>32</v>
      </c>
      <c r="G215" s="126" t="s">
        <v>149</v>
      </c>
      <c r="H215" s="126" t="s">
        <v>265</v>
      </c>
      <c r="I215" s="126">
        <v>6</v>
      </c>
      <c r="J215" s="126" t="s">
        <v>298</v>
      </c>
      <c r="K215" s="126" t="s">
        <v>5</v>
      </c>
      <c r="L215" s="126" t="s">
        <v>22</v>
      </c>
      <c r="M215" s="126" t="s">
        <v>294</v>
      </c>
    </row>
    <row r="216" spans="1:13" x14ac:dyDescent="0.2">
      <c r="A216" s="124" t="s">
        <v>1398</v>
      </c>
      <c r="B216" s="124" t="s">
        <v>496</v>
      </c>
      <c r="C216" s="125">
        <v>146527.10999999999</v>
      </c>
      <c r="D216" s="126" t="s">
        <v>34</v>
      </c>
      <c r="E216" s="126"/>
      <c r="F216" s="126" t="s">
        <v>164</v>
      </c>
      <c r="G216" s="126" t="s">
        <v>153</v>
      </c>
      <c r="H216" s="126" t="s">
        <v>246</v>
      </c>
      <c r="I216" s="126">
        <v>6</v>
      </c>
      <c r="J216" s="126" t="s">
        <v>298</v>
      </c>
      <c r="K216" s="126" t="s">
        <v>5</v>
      </c>
      <c r="L216" s="126" t="s">
        <v>594</v>
      </c>
      <c r="M216" s="126" t="s">
        <v>294</v>
      </c>
    </row>
    <row r="217" spans="1:13" x14ac:dyDescent="0.2">
      <c r="A217" s="124" t="s">
        <v>1399</v>
      </c>
      <c r="B217" s="124" t="s">
        <v>497</v>
      </c>
      <c r="C217" s="125">
        <v>2900</v>
      </c>
      <c r="D217" s="126" t="s">
        <v>498</v>
      </c>
      <c r="E217" s="126"/>
      <c r="F217" s="126" t="s">
        <v>499</v>
      </c>
      <c r="G217" s="126" t="s">
        <v>155</v>
      </c>
      <c r="H217" s="126" t="s">
        <v>500</v>
      </c>
      <c r="I217" s="126">
        <v>6</v>
      </c>
      <c r="J217" s="126" t="s">
        <v>298</v>
      </c>
      <c r="K217" s="126" t="s">
        <v>5</v>
      </c>
      <c r="L217" s="126" t="s">
        <v>501</v>
      </c>
      <c r="M217" s="126" t="s">
        <v>294</v>
      </c>
    </row>
    <row r="218" spans="1:13" x14ac:dyDescent="0.2">
      <c r="A218" s="124" t="s">
        <v>1400</v>
      </c>
      <c r="B218" s="124" t="s">
        <v>595</v>
      </c>
      <c r="C218" s="125">
        <v>40640.5</v>
      </c>
      <c r="D218" s="126" t="s">
        <v>1401</v>
      </c>
      <c r="E218" s="126"/>
      <c r="F218" s="126" t="s">
        <v>163</v>
      </c>
      <c r="G218" s="126" t="s">
        <v>149</v>
      </c>
      <c r="H218" s="126" t="s">
        <v>219</v>
      </c>
      <c r="I218" s="126">
        <v>6</v>
      </c>
      <c r="J218" s="126" t="s">
        <v>298</v>
      </c>
      <c r="K218" s="126" t="s">
        <v>5</v>
      </c>
      <c r="L218" s="126" t="s">
        <v>36</v>
      </c>
      <c r="M218" s="126" t="s">
        <v>294</v>
      </c>
    </row>
    <row r="219" spans="1:13" x14ac:dyDescent="0.2">
      <c r="A219" s="124" t="s">
        <v>1411</v>
      </c>
      <c r="B219" s="124" t="s">
        <v>1412</v>
      </c>
      <c r="C219" s="125">
        <v>5745556.7800000003</v>
      </c>
      <c r="D219" t="s">
        <v>1413</v>
      </c>
      <c r="F219" t="s">
        <v>158</v>
      </c>
      <c r="G219" t="s">
        <v>149</v>
      </c>
      <c r="H219" t="s">
        <v>1414</v>
      </c>
      <c r="I219" s="126">
        <v>6</v>
      </c>
      <c r="J219" s="126" t="s">
        <v>298</v>
      </c>
      <c r="K219" s="126" t="s">
        <v>5</v>
      </c>
      <c r="L219" s="126" t="s">
        <v>1415</v>
      </c>
      <c r="M219" s="126" t="s">
        <v>294</v>
      </c>
    </row>
    <row r="220" spans="1:13" x14ac:dyDescent="0.2">
      <c r="A220" s="124" t="s">
        <v>2016</v>
      </c>
      <c r="B220" s="124" t="s">
        <v>2017</v>
      </c>
      <c r="C220" s="125">
        <v>29926.31</v>
      </c>
      <c r="D220" t="s">
        <v>2018</v>
      </c>
      <c r="F220" t="s">
        <v>2019</v>
      </c>
      <c r="G220" t="s">
        <v>177</v>
      </c>
      <c r="H220" t="s">
        <v>2020</v>
      </c>
      <c r="I220" s="126">
        <v>6</v>
      </c>
      <c r="J220" s="126" t="s">
        <v>298</v>
      </c>
      <c r="K220" s="126" t="s">
        <v>5</v>
      </c>
      <c r="L220" s="126" t="s">
        <v>577</v>
      </c>
      <c r="M220" s="126" t="s">
        <v>294</v>
      </c>
    </row>
    <row r="221" spans="1:13" x14ac:dyDescent="0.2">
      <c r="A221" s="124" t="s">
        <v>2021</v>
      </c>
      <c r="B221" s="124" t="s">
        <v>2022</v>
      </c>
      <c r="C221" s="125">
        <v>4800</v>
      </c>
      <c r="D221" t="s">
        <v>2023</v>
      </c>
      <c r="F221" t="s">
        <v>2024</v>
      </c>
      <c r="G221" t="s">
        <v>149</v>
      </c>
      <c r="H221" t="s">
        <v>2025</v>
      </c>
      <c r="I221" s="126">
        <v>6</v>
      </c>
      <c r="J221" s="126" t="s">
        <v>298</v>
      </c>
      <c r="K221" s="126" t="s">
        <v>5</v>
      </c>
      <c r="L221" s="126" t="s">
        <v>577</v>
      </c>
      <c r="M221" s="126" t="s">
        <v>294</v>
      </c>
    </row>
    <row r="222" spans="1:13" x14ac:dyDescent="0.2">
      <c r="A222" s="124" t="s">
        <v>2026</v>
      </c>
      <c r="B222" s="124" t="s">
        <v>2027</v>
      </c>
      <c r="C222" s="125">
        <v>1547503.26</v>
      </c>
      <c r="D222" t="s">
        <v>2028</v>
      </c>
      <c r="F222" t="s">
        <v>164</v>
      </c>
      <c r="G222" t="s">
        <v>153</v>
      </c>
      <c r="H222" t="s">
        <v>2029</v>
      </c>
      <c r="I222" s="126">
        <v>6</v>
      </c>
      <c r="J222" s="126" t="s">
        <v>298</v>
      </c>
      <c r="K222" s="126" t="s">
        <v>5</v>
      </c>
      <c r="L222" s="126" t="s">
        <v>2030</v>
      </c>
      <c r="M222" s="126" t="s">
        <v>294</v>
      </c>
    </row>
    <row r="223" spans="1:13" x14ac:dyDescent="0.2">
      <c r="A223" s="124" t="s">
        <v>2031</v>
      </c>
      <c r="B223" s="124" t="s">
        <v>2032</v>
      </c>
      <c r="C223" s="125">
        <v>16298.47</v>
      </c>
      <c r="D223" t="s">
        <v>2033</v>
      </c>
      <c r="F223" t="s">
        <v>152</v>
      </c>
      <c r="G223" t="s">
        <v>153</v>
      </c>
      <c r="H223" t="s">
        <v>249</v>
      </c>
      <c r="I223" s="126">
        <v>6</v>
      </c>
      <c r="J223" s="126" t="s">
        <v>298</v>
      </c>
      <c r="K223" s="126" t="s">
        <v>5</v>
      </c>
      <c r="L223" s="126" t="s">
        <v>2034</v>
      </c>
      <c r="M223" s="126" t="s">
        <v>294</v>
      </c>
    </row>
    <row r="224" spans="1:13" x14ac:dyDescent="0.2">
      <c r="A224" s="124" t="s">
        <v>2035</v>
      </c>
      <c r="B224" s="124" t="s">
        <v>2036</v>
      </c>
      <c r="C224" s="125">
        <v>3523.3</v>
      </c>
      <c r="D224" t="s">
        <v>2037</v>
      </c>
      <c r="F224" t="s">
        <v>188</v>
      </c>
      <c r="G224" t="s">
        <v>149</v>
      </c>
      <c r="H224" t="s">
        <v>242</v>
      </c>
      <c r="I224" s="126">
        <v>6</v>
      </c>
      <c r="J224" s="126" t="s">
        <v>298</v>
      </c>
      <c r="K224" s="126" t="s">
        <v>5</v>
      </c>
      <c r="L224" s="126" t="s">
        <v>2038</v>
      </c>
      <c r="M224" s="126" t="s">
        <v>294</v>
      </c>
    </row>
    <row r="225" spans="1:13" x14ac:dyDescent="0.2">
      <c r="A225" s="124" t="s">
        <v>2039</v>
      </c>
      <c r="B225" s="124" t="s">
        <v>2040</v>
      </c>
      <c r="C225" s="125">
        <v>1300</v>
      </c>
      <c r="D225" t="s">
        <v>2041</v>
      </c>
      <c r="F225" t="s">
        <v>195</v>
      </c>
      <c r="G225" t="s">
        <v>149</v>
      </c>
      <c r="H225" t="s">
        <v>233</v>
      </c>
      <c r="I225" s="126">
        <v>6</v>
      </c>
      <c r="J225" s="126" t="s">
        <v>298</v>
      </c>
      <c r="K225" s="126" t="s">
        <v>5</v>
      </c>
      <c r="L225" s="126" t="s">
        <v>2042</v>
      </c>
      <c r="M225" s="126" t="s">
        <v>294</v>
      </c>
    </row>
    <row r="226" spans="1:13" x14ac:dyDescent="0.2">
      <c r="A226" s="124" t="s">
        <v>2043</v>
      </c>
      <c r="B226" s="124" t="s">
        <v>2044</v>
      </c>
      <c r="C226" s="125">
        <v>20077.759999999998</v>
      </c>
      <c r="D226" t="s">
        <v>2045</v>
      </c>
      <c r="F226" t="s">
        <v>199</v>
      </c>
      <c r="G226" t="s">
        <v>149</v>
      </c>
      <c r="H226" t="s">
        <v>259</v>
      </c>
      <c r="I226" s="126">
        <v>6</v>
      </c>
      <c r="J226" s="126" t="s">
        <v>298</v>
      </c>
      <c r="K226" s="126" t="s">
        <v>5</v>
      </c>
      <c r="L226" s="126" t="s">
        <v>2046</v>
      </c>
      <c r="M226" s="126" t="s">
        <v>294</v>
      </c>
    </row>
    <row r="227" spans="1:13" x14ac:dyDescent="0.2">
      <c r="A227" s="124" t="s">
        <v>2047</v>
      </c>
      <c r="B227" s="124" t="s">
        <v>2048</v>
      </c>
      <c r="C227" s="125">
        <v>2118</v>
      </c>
      <c r="D227" t="s">
        <v>2049</v>
      </c>
      <c r="F227" t="s">
        <v>2050</v>
      </c>
      <c r="G227" t="s">
        <v>149</v>
      </c>
      <c r="H227" t="s">
        <v>2051</v>
      </c>
      <c r="I227" s="126">
        <v>6</v>
      </c>
      <c r="J227" s="126" t="s">
        <v>298</v>
      </c>
      <c r="K227" s="126" t="s">
        <v>5</v>
      </c>
      <c r="L227" s="126" t="s">
        <v>577</v>
      </c>
      <c r="M227" s="126" t="s">
        <v>294</v>
      </c>
    </row>
    <row r="228" spans="1:13" x14ac:dyDescent="0.2">
      <c r="A228" s="124" t="s">
        <v>2052</v>
      </c>
      <c r="B228" s="124" t="s">
        <v>2053</v>
      </c>
      <c r="C228" s="125">
        <v>29436.2</v>
      </c>
      <c r="D228" t="s">
        <v>2054</v>
      </c>
      <c r="F228" t="s">
        <v>199</v>
      </c>
      <c r="G228" t="s">
        <v>149</v>
      </c>
      <c r="H228" t="s">
        <v>259</v>
      </c>
      <c r="I228" s="126">
        <v>6</v>
      </c>
      <c r="J228" s="126" t="s">
        <v>298</v>
      </c>
      <c r="K228" s="126" t="s">
        <v>5</v>
      </c>
      <c r="L228" s="126" t="s">
        <v>2055</v>
      </c>
      <c r="M228" s="126" t="s">
        <v>294</v>
      </c>
    </row>
    <row r="229" spans="1:13" x14ac:dyDescent="0.2">
      <c r="A229" s="124" t="s">
        <v>2056</v>
      </c>
      <c r="B229" s="124" t="s">
        <v>2057</v>
      </c>
      <c r="C229" s="125">
        <v>500559.4</v>
      </c>
      <c r="D229" t="s">
        <v>2058</v>
      </c>
      <c r="F229" t="s">
        <v>163</v>
      </c>
      <c r="G229" t="s">
        <v>149</v>
      </c>
      <c r="H229" t="s">
        <v>218</v>
      </c>
      <c r="I229" s="126">
        <v>6</v>
      </c>
      <c r="J229" s="126" t="s">
        <v>298</v>
      </c>
      <c r="K229" s="126" t="s">
        <v>5</v>
      </c>
      <c r="L229" s="126" t="s">
        <v>2030</v>
      </c>
      <c r="M229" s="126" t="s">
        <v>294</v>
      </c>
    </row>
    <row r="230" spans="1:13" x14ac:dyDescent="0.2">
      <c r="A230" s="124" t="s">
        <v>2059</v>
      </c>
      <c r="B230" s="124" t="s">
        <v>2060</v>
      </c>
      <c r="C230" s="125">
        <v>9320.66</v>
      </c>
      <c r="D230" t="s">
        <v>2061</v>
      </c>
      <c r="E230" t="s">
        <v>2062</v>
      </c>
      <c r="F230" t="s">
        <v>202</v>
      </c>
      <c r="G230" t="s">
        <v>149</v>
      </c>
      <c r="H230" t="s">
        <v>2063</v>
      </c>
      <c r="I230" s="126">
        <v>6</v>
      </c>
      <c r="J230" s="126" t="s">
        <v>298</v>
      </c>
      <c r="K230" s="126" t="s">
        <v>5</v>
      </c>
      <c r="L230" s="126" t="s">
        <v>2030</v>
      </c>
      <c r="M230" s="126" t="s">
        <v>294</v>
      </c>
    </row>
    <row r="231" spans="1:13" x14ac:dyDescent="0.2">
      <c r="A231" s="124" t="s">
        <v>2064</v>
      </c>
      <c r="B231" s="124" t="s">
        <v>2065</v>
      </c>
      <c r="C231" s="125">
        <v>1023.04</v>
      </c>
      <c r="D231" t="s">
        <v>2066</v>
      </c>
      <c r="F231" t="s">
        <v>2067</v>
      </c>
      <c r="G231" t="s">
        <v>168</v>
      </c>
      <c r="H231" t="s">
        <v>2068</v>
      </c>
      <c r="I231" s="126">
        <v>6</v>
      </c>
      <c r="J231" s="126" t="s">
        <v>298</v>
      </c>
      <c r="K231" s="126" t="s">
        <v>5</v>
      </c>
      <c r="L231" s="126" t="s">
        <v>2069</v>
      </c>
      <c r="M231" s="126" t="s">
        <v>294</v>
      </c>
    </row>
    <row r="232" spans="1:13" x14ac:dyDescent="0.2">
      <c r="A232" s="124" t="s">
        <v>2070</v>
      </c>
      <c r="B232" s="124" t="s">
        <v>2071</v>
      </c>
      <c r="C232" s="125">
        <v>12601</v>
      </c>
      <c r="D232" t="s">
        <v>2072</v>
      </c>
      <c r="F232" t="s">
        <v>2073</v>
      </c>
      <c r="G232" t="s">
        <v>168</v>
      </c>
      <c r="H232" t="s">
        <v>2074</v>
      </c>
      <c r="I232" s="126">
        <v>6</v>
      </c>
      <c r="J232" s="126" t="s">
        <v>298</v>
      </c>
      <c r="K232" s="126" t="s">
        <v>5</v>
      </c>
      <c r="L232" s="126" t="s">
        <v>2030</v>
      </c>
      <c r="M232" s="126" t="s">
        <v>294</v>
      </c>
    </row>
    <row r="233" spans="1:13" x14ac:dyDescent="0.2">
      <c r="A233" s="124" t="s">
        <v>2075</v>
      </c>
      <c r="B233" s="124" t="s">
        <v>2076</v>
      </c>
      <c r="C233" s="125">
        <v>16487.5</v>
      </c>
      <c r="D233" t="s">
        <v>2077</v>
      </c>
      <c r="F233" t="s">
        <v>163</v>
      </c>
      <c r="G233" t="s">
        <v>149</v>
      </c>
      <c r="H233" t="s">
        <v>219</v>
      </c>
      <c r="I233" s="126">
        <v>6</v>
      </c>
      <c r="J233" s="126" t="s">
        <v>298</v>
      </c>
      <c r="K233" s="126" t="s">
        <v>5</v>
      </c>
      <c r="L233" s="126" t="s">
        <v>2030</v>
      </c>
      <c r="M233" s="126" t="s">
        <v>294</v>
      </c>
    </row>
    <row r="234" spans="1:13" x14ac:dyDescent="0.2">
      <c r="A234" s="124" t="s">
        <v>2078</v>
      </c>
      <c r="B234" s="124" t="s">
        <v>2079</v>
      </c>
      <c r="C234" s="125">
        <v>4350</v>
      </c>
      <c r="D234" t="s">
        <v>2080</v>
      </c>
      <c r="F234" t="s">
        <v>194</v>
      </c>
      <c r="G234" t="s">
        <v>149</v>
      </c>
      <c r="H234" t="s">
        <v>228</v>
      </c>
      <c r="I234" s="126">
        <v>6</v>
      </c>
      <c r="J234" s="126" t="s">
        <v>298</v>
      </c>
      <c r="K234" s="126" t="s">
        <v>5</v>
      </c>
      <c r="L234" s="126" t="s">
        <v>2030</v>
      </c>
      <c r="M234" s="126" t="s">
        <v>294</v>
      </c>
    </row>
    <row r="235" spans="1:13" x14ac:dyDescent="0.2">
      <c r="A235" s="124" t="s">
        <v>2081</v>
      </c>
      <c r="B235" s="124" t="s">
        <v>2082</v>
      </c>
      <c r="C235" s="125">
        <v>6500</v>
      </c>
      <c r="D235" t="s">
        <v>2083</v>
      </c>
      <c r="F235" t="s">
        <v>194</v>
      </c>
      <c r="G235" t="s">
        <v>149</v>
      </c>
      <c r="H235" t="s">
        <v>228</v>
      </c>
      <c r="I235" s="126">
        <v>6</v>
      </c>
      <c r="J235" s="126" t="s">
        <v>298</v>
      </c>
      <c r="K235" s="126" t="s">
        <v>5</v>
      </c>
      <c r="L235" s="126" t="s">
        <v>2030</v>
      </c>
      <c r="M235" s="126" t="s">
        <v>294</v>
      </c>
    </row>
    <row r="236" spans="1:13" x14ac:dyDescent="0.2">
      <c r="A236" s="124" t="s">
        <v>2084</v>
      </c>
      <c r="B236" s="124" t="s">
        <v>2085</v>
      </c>
      <c r="C236" s="125">
        <v>6890</v>
      </c>
      <c r="D236" t="s">
        <v>2086</v>
      </c>
      <c r="F236" t="s">
        <v>609</v>
      </c>
      <c r="G236" t="s">
        <v>155</v>
      </c>
      <c r="H236" t="s">
        <v>610</v>
      </c>
      <c r="I236" s="126">
        <v>6</v>
      </c>
      <c r="J236" s="126" t="s">
        <v>298</v>
      </c>
      <c r="K236" s="126" t="s">
        <v>5</v>
      </c>
      <c r="L236" s="126" t="s">
        <v>2087</v>
      </c>
      <c r="M236" s="126" t="s">
        <v>294</v>
      </c>
    </row>
    <row r="237" spans="1:13" x14ac:dyDescent="0.2">
      <c r="A237" s="124" t="s">
        <v>2088</v>
      </c>
      <c r="B237" s="124" t="s">
        <v>2089</v>
      </c>
      <c r="C237" s="125">
        <v>5828.55</v>
      </c>
      <c r="D237" t="s">
        <v>2090</v>
      </c>
      <c r="E237" t="s">
        <v>2091</v>
      </c>
      <c r="F237" t="s">
        <v>163</v>
      </c>
      <c r="G237" t="s">
        <v>149</v>
      </c>
      <c r="H237" t="s">
        <v>218</v>
      </c>
      <c r="I237" s="126">
        <v>6</v>
      </c>
      <c r="J237" s="126" t="s">
        <v>298</v>
      </c>
      <c r="K237" s="126" t="s">
        <v>5</v>
      </c>
      <c r="L237" s="126" t="s">
        <v>2087</v>
      </c>
      <c r="M237" s="126" t="s">
        <v>294</v>
      </c>
    </row>
    <row r="238" spans="1:13" x14ac:dyDescent="0.2">
      <c r="A238" s="124" t="s">
        <v>2092</v>
      </c>
      <c r="B238" s="124" t="s">
        <v>2093</v>
      </c>
      <c r="C238" s="125">
        <v>1700</v>
      </c>
      <c r="D238" s="126" t="s">
        <v>2094</v>
      </c>
      <c r="E238" s="126"/>
      <c r="F238" s="126" t="s">
        <v>152</v>
      </c>
      <c r="G238" s="126" t="s">
        <v>153</v>
      </c>
      <c r="H238" s="126" t="s">
        <v>249</v>
      </c>
      <c r="I238" s="126">
        <v>6</v>
      </c>
      <c r="J238" s="126" t="s">
        <v>298</v>
      </c>
      <c r="K238" s="126" t="s">
        <v>5</v>
      </c>
      <c r="L238" s="126" t="s">
        <v>2087</v>
      </c>
      <c r="M238" s="126" t="s">
        <v>294</v>
      </c>
    </row>
    <row r="239" spans="1:13" x14ac:dyDescent="0.2">
      <c r="A239" s="124" t="s">
        <v>2095</v>
      </c>
      <c r="B239" s="124" t="s">
        <v>2096</v>
      </c>
      <c r="C239" s="125">
        <v>7420</v>
      </c>
      <c r="D239" s="126" t="s">
        <v>2097</v>
      </c>
      <c r="E239" s="126"/>
      <c r="F239" s="126" t="s">
        <v>203</v>
      </c>
      <c r="G239" s="126" t="s">
        <v>153</v>
      </c>
      <c r="H239" s="126" t="s">
        <v>260</v>
      </c>
      <c r="I239" s="126">
        <v>6</v>
      </c>
      <c r="J239" s="126" t="s">
        <v>298</v>
      </c>
      <c r="K239" s="126" t="s">
        <v>5</v>
      </c>
      <c r="L239" s="126" t="s">
        <v>2087</v>
      </c>
      <c r="M239" s="126" t="s">
        <v>294</v>
      </c>
    </row>
    <row r="240" spans="1:13" x14ac:dyDescent="0.2">
      <c r="A240" s="124" t="s">
        <v>2098</v>
      </c>
      <c r="B240" s="124" t="s">
        <v>2099</v>
      </c>
      <c r="C240" s="125">
        <v>40176</v>
      </c>
      <c r="D240" s="126" t="s">
        <v>2100</v>
      </c>
      <c r="E240" s="126"/>
      <c r="F240" s="126" t="s">
        <v>384</v>
      </c>
      <c r="G240" s="126" t="s">
        <v>149</v>
      </c>
      <c r="H240" s="126" t="s">
        <v>617</v>
      </c>
      <c r="I240" s="126">
        <v>6</v>
      </c>
      <c r="J240" s="126" t="s">
        <v>298</v>
      </c>
      <c r="K240" s="126" t="s">
        <v>5</v>
      </c>
      <c r="L240" s="126" t="s">
        <v>2069</v>
      </c>
      <c r="M240" s="126" t="s">
        <v>294</v>
      </c>
    </row>
    <row r="241" spans="1:13" x14ac:dyDescent="0.2">
      <c r="A241" s="124" t="s">
        <v>2101</v>
      </c>
      <c r="B241" s="124" t="s">
        <v>2102</v>
      </c>
      <c r="C241" s="125">
        <v>140793</v>
      </c>
      <c r="D241" s="126" t="s">
        <v>2103</v>
      </c>
      <c r="E241" s="126" t="s">
        <v>2104</v>
      </c>
      <c r="F241" s="126" t="s">
        <v>188</v>
      </c>
      <c r="G241" s="126" t="s">
        <v>149</v>
      </c>
      <c r="H241" s="126" t="s">
        <v>242</v>
      </c>
      <c r="I241" s="126">
        <v>6</v>
      </c>
      <c r="J241" s="126" t="s">
        <v>298</v>
      </c>
      <c r="K241" s="126" t="s">
        <v>5</v>
      </c>
      <c r="L241" s="126" t="s">
        <v>2105</v>
      </c>
      <c r="M241" s="126" t="s">
        <v>294</v>
      </c>
    </row>
    <row r="242" spans="1:13" x14ac:dyDescent="0.2">
      <c r="A242" s="124" t="s">
        <v>2106</v>
      </c>
      <c r="B242" s="124" t="s">
        <v>2107</v>
      </c>
      <c r="C242" s="125">
        <v>1069</v>
      </c>
      <c r="D242" s="126" t="s">
        <v>2108</v>
      </c>
      <c r="E242" s="126"/>
      <c r="F242" s="126" t="s">
        <v>2109</v>
      </c>
      <c r="G242" s="126" t="s">
        <v>177</v>
      </c>
      <c r="H242" s="126" t="s">
        <v>2110</v>
      </c>
      <c r="I242" s="126">
        <v>6</v>
      </c>
      <c r="J242" s="126" t="s">
        <v>298</v>
      </c>
      <c r="K242" s="126" t="s">
        <v>5</v>
      </c>
      <c r="L242" s="126" t="s">
        <v>2034</v>
      </c>
      <c r="M242" s="126" t="s">
        <v>294</v>
      </c>
    </row>
    <row r="243" spans="1:13" x14ac:dyDescent="0.2">
      <c r="A243" s="124" t="s">
        <v>2111</v>
      </c>
      <c r="B243" s="124" t="s">
        <v>2112</v>
      </c>
      <c r="C243" s="125">
        <v>3703.83</v>
      </c>
      <c r="D243" s="126" t="s">
        <v>2113</v>
      </c>
      <c r="E243" s="126"/>
      <c r="F243" s="126" t="s">
        <v>163</v>
      </c>
      <c r="G243" s="126" t="s">
        <v>149</v>
      </c>
      <c r="H243" s="126" t="s">
        <v>218</v>
      </c>
      <c r="I243" s="126">
        <v>6</v>
      </c>
      <c r="J243" s="126" t="s">
        <v>298</v>
      </c>
      <c r="K243" s="126" t="s">
        <v>5</v>
      </c>
      <c r="L243" s="126" t="s">
        <v>2034</v>
      </c>
      <c r="M243" s="126" t="s">
        <v>294</v>
      </c>
    </row>
    <row r="244" spans="1:13" x14ac:dyDescent="0.2">
      <c r="A244" s="124" t="s">
        <v>2114</v>
      </c>
      <c r="B244" s="124" t="s">
        <v>2115</v>
      </c>
      <c r="C244" s="125">
        <v>26505</v>
      </c>
      <c r="D244" s="126" t="s">
        <v>2116</v>
      </c>
      <c r="E244" s="126"/>
      <c r="F244" s="126" t="s">
        <v>2117</v>
      </c>
      <c r="G244" s="126" t="s">
        <v>1</v>
      </c>
      <c r="H244" s="126" t="s">
        <v>2118</v>
      </c>
      <c r="I244" s="126">
        <v>6</v>
      </c>
      <c r="J244" s="126" t="s">
        <v>298</v>
      </c>
      <c r="K244" s="126" t="s">
        <v>5</v>
      </c>
      <c r="L244" s="126" t="s">
        <v>2034</v>
      </c>
      <c r="M244" s="126" t="s">
        <v>294</v>
      </c>
    </row>
    <row r="245" spans="1:13" x14ac:dyDescent="0.2">
      <c r="A245" s="124" t="s">
        <v>2119</v>
      </c>
      <c r="B245" s="124" t="s">
        <v>2120</v>
      </c>
      <c r="C245" s="125">
        <v>15304</v>
      </c>
      <c r="D245" s="126" t="s">
        <v>2121</v>
      </c>
      <c r="E245" s="126"/>
      <c r="F245" s="126" t="s">
        <v>1211</v>
      </c>
      <c r="G245" s="126" t="s">
        <v>149</v>
      </c>
      <c r="H245" s="126" t="s">
        <v>1212</v>
      </c>
      <c r="I245" s="126">
        <v>6</v>
      </c>
      <c r="J245" s="126" t="s">
        <v>298</v>
      </c>
      <c r="K245" s="126" t="s">
        <v>5</v>
      </c>
      <c r="L245" s="126" t="s">
        <v>2034</v>
      </c>
      <c r="M245" s="126" t="s">
        <v>294</v>
      </c>
    </row>
    <row r="246" spans="1:13" x14ac:dyDescent="0.2">
      <c r="A246" s="124" t="s">
        <v>2122</v>
      </c>
      <c r="B246" s="124" t="s">
        <v>2123</v>
      </c>
      <c r="C246" s="125">
        <v>2217.92</v>
      </c>
      <c r="D246" s="126" t="s">
        <v>2124</v>
      </c>
      <c r="E246" s="126"/>
      <c r="F246" s="126" t="s">
        <v>1365</v>
      </c>
      <c r="G246" s="126" t="s">
        <v>149</v>
      </c>
      <c r="H246" s="126" t="s">
        <v>2125</v>
      </c>
      <c r="I246" s="126">
        <v>6</v>
      </c>
      <c r="J246" s="126" t="s">
        <v>298</v>
      </c>
      <c r="K246" s="126" t="s">
        <v>5</v>
      </c>
      <c r="L246" s="126" t="s">
        <v>2034</v>
      </c>
      <c r="M246" s="126" t="s">
        <v>294</v>
      </c>
    </row>
    <row r="247" spans="1:13" x14ac:dyDescent="0.2">
      <c r="A247" s="124" t="s">
        <v>2126</v>
      </c>
      <c r="B247" s="124" t="s">
        <v>2127</v>
      </c>
      <c r="C247" s="125">
        <v>1020</v>
      </c>
      <c r="D247" s="126" t="s">
        <v>2128</v>
      </c>
      <c r="E247" s="126"/>
      <c r="F247" s="126" t="s">
        <v>869</v>
      </c>
      <c r="G247" s="126" t="s">
        <v>149</v>
      </c>
      <c r="H247" s="126" t="s">
        <v>870</v>
      </c>
      <c r="I247" s="126">
        <v>6</v>
      </c>
      <c r="J247" s="126" t="s">
        <v>298</v>
      </c>
      <c r="K247" s="126" t="s">
        <v>5</v>
      </c>
      <c r="L247" s="126" t="s">
        <v>2034</v>
      </c>
      <c r="M247" s="126" t="s">
        <v>294</v>
      </c>
    </row>
    <row r="248" spans="1:13" x14ac:dyDescent="0.2">
      <c r="A248" s="124" t="s">
        <v>2129</v>
      </c>
      <c r="B248" s="124" t="s">
        <v>2130</v>
      </c>
      <c r="C248" s="125">
        <v>4000</v>
      </c>
      <c r="D248" s="126" t="s">
        <v>2131</v>
      </c>
      <c r="E248" s="126"/>
      <c r="F248" s="126" t="s">
        <v>1764</v>
      </c>
      <c r="G248" s="126" t="s">
        <v>149</v>
      </c>
      <c r="H248" s="126" t="s">
        <v>1765</v>
      </c>
      <c r="I248" s="126">
        <v>6</v>
      </c>
      <c r="J248" s="126" t="s">
        <v>298</v>
      </c>
      <c r="K248" s="126" t="s">
        <v>5</v>
      </c>
      <c r="L248" s="126" t="s">
        <v>2034</v>
      </c>
      <c r="M248" s="126" t="s">
        <v>294</v>
      </c>
    </row>
    <row r="249" spans="1:13" x14ac:dyDescent="0.2">
      <c r="A249" s="124" t="s">
        <v>2132</v>
      </c>
      <c r="B249" s="124" t="s">
        <v>2133</v>
      </c>
      <c r="C249" s="125">
        <v>3633.72</v>
      </c>
      <c r="D249" s="126" t="s">
        <v>2134</v>
      </c>
      <c r="E249" s="126"/>
      <c r="F249" s="126" t="s">
        <v>2135</v>
      </c>
      <c r="G249" s="126" t="s">
        <v>155</v>
      </c>
      <c r="H249" s="126" t="s">
        <v>2136</v>
      </c>
      <c r="I249" s="126">
        <v>6</v>
      </c>
      <c r="J249" s="126" t="s">
        <v>298</v>
      </c>
      <c r="K249" s="126" t="s">
        <v>5</v>
      </c>
      <c r="L249" s="126" t="s">
        <v>2069</v>
      </c>
      <c r="M249" s="126" t="s">
        <v>294</v>
      </c>
    </row>
    <row r="250" spans="1:13" x14ac:dyDescent="0.2">
      <c r="A250" s="124" t="s">
        <v>1914</v>
      </c>
      <c r="B250" s="124" t="s">
        <v>1915</v>
      </c>
      <c r="C250" s="125">
        <v>8808.76</v>
      </c>
      <c r="D250" t="s">
        <v>1916</v>
      </c>
      <c r="F250" t="s">
        <v>161</v>
      </c>
      <c r="G250" t="s">
        <v>155</v>
      </c>
      <c r="H250" t="s">
        <v>215</v>
      </c>
      <c r="I250">
        <v>7</v>
      </c>
      <c r="J250" t="s">
        <v>298</v>
      </c>
      <c r="K250" t="s">
        <v>38</v>
      </c>
      <c r="L250" s="126" t="s">
        <v>1584</v>
      </c>
      <c r="M250" t="s">
        <v>295</v>
      </c>
    </row>
    <row r="251" spans="1:13" x14ac:dyDescent="0.2">
      <c r="A251" s="124" t="s">
        <v>1402</v>
      </c>
      <c r="B251" s="124" t="s">
        <v>502</v>
      </c>
      <c r="C251" s="125">
        <v>3000</v>
      </c>
      <c r="D251" t="s">
        <v>503</v>
      </c>
      <c r="F251" t="s">
        <v>171</v>
      </c>
      <c r="G251" t="s">
        <v>166</v>
      </c>
      <c r="H251" t="s">
        <v>504</v>
      </c>
      <c r="I251">
        <v>7</v>
      </c>
      <c r="J251" t="s">
        <v>298</v>
      </c>
      <c r="K251" t="s">
        <v>38</v>
      </c>
      <c r="L251" t="s">
        <v>44</v>
      </c>
      <c r="M251" t="s">
        <v>295</v>
      </c>
    </row>
    <row r="252" spans="1:13" x14ac:dyDescent="0.2">
      <c r="A252" s="124" t="s">
        <v>1403</v>
      </c>
      <c r="B252" s="124" t="s">
        <v>505</v>
      </c>
      <c r="C252" s="125">
        <v>11253.01</v>
      </c>
      <c r="D252" t="s">
        <v>506</v>
      </c>
      <c r="F252" t="s">
        <v>190</v>
      </c>
      <c r="G252" t="s">
        <v>155</v>
      </c>
      <c r="H252" t="s">
        <v>310</v>
      </c>
      <c r="I252">
        <v>7</v>
      </c>
      <c r="J252" t="s">
        <v>298</v>
      </c>
      <c r="K252" t="s">
        <v>38</v>
      </c>
      <c r="L252" t="s">
        <v>507</v>
      </c>
      <c r="M252" t="s">
        <v>295</v>
      </c>
    </row>
    <row r="253" spans="1:13" x14ac:dyDescent="0.2">
      <c r="A253" s="124" t="s">
        <v>1404</v>
      </c>
      <c r="B253" s="124" t="s">
        <v>997</v>
      </c>
      <c r="C253" s="125">
        <v>562443</v>
      </c>
      <c r="D253" t="s">
        <v>998</v>
      </c>
      <c r="F253" t="s">
        <v>999</v>
      </c>
      <c r="G253" t="s">
        <v>148</v>
      </c>
      <c r="H253" t="s">
        <v>1000</v>
      </c>
      <c r="I253">
        <v>7</v>
      </c>
      <c r="J253" t="s">
        <v>298</v>
      </c>
      <c r="K253" t="s">
        <v>38</v>
      </c>
      <c r="L253" t="s">
        <v>699</v>
      </c>
      <c r="M253" t="s">
        <v>295</v>
      </c>
    </row>
    <row r="254" spans="1:13" x14ac:dyDescent="0.2">
      <c r="A254" s="124" t="s">
        <v>1405</v>
      </c>
      <c r="B254" s="124" t="s">
        <v>660</v>
      </c>
      <c r="C254" s="125">
        <v>6350</v>
      </c>
      <c r="D254" t="s">
        <v>661</v>
      </c>
      <c r="E254" t="s">
        <v>662</v>
      </c>
      <c r="F254" t="s">
        <v>197</v>
      </c>
      <c r="G254" t="s">
        <v>149</v>
      </c>
      <c r="H254" t="s">
        <v>235</v>
      </c>
      <c r="I254">
        <v>7</v>
      </c>
      <c r="J254" t="s">
        <v>298</v>
      </c>
      <c r="K254" t="s">
        <v>38</v>
      </c>
      <c r="L254" t="s">
        <v>58</v>
      </c>
      <c r="M254" t="s">
        <v>295</v>
      </c>
    </row>
    <row r="255" spans="1:13" x14ac:dyDescent="0.2">
      <c r="A255" s="124" t="s">
        <v>1407</v>
      </c>
      <c r="B255" s="124" t="s">
        <v>663</v>
      </c>
      <c r="C255" s="125">
        <v>31096.83</v>
      </c>
      <c r="D255" t="s">
        <v>40</v>
      </c>
      <c r="F255" t="s">
        <v>183</v>
      </c>
      <c r="G255" t="s">
        <v>149</v>
      </c>
      <c r="H255" t="s">
        <v>268</v>
      </c>
      <c r="I255">
        <v>7</v>
      </c>
      <c r="J255" t="s">
        <v>298</v>
      </c>
      <c r="K255" t="s">
        <v>38</v>
      </c>
      <c r="L255" s="126" t="s">
        <v>54</v>
      </c>
      <c r="M255" t="s">
        <v>295</v>
      </c>
    </row>
    <row r="256" spans="1:13" x14ac:dyDescent="0.2">
      <c r="A256" s="124" t="s">
        <v>1408</v>
      </c>
      <c r="B256" s="124" t="s">
        <v>664</v>
      </c>
      <c r="C256" s="125">
        <v>4300</v>
      </c>
      <c r="D256" t="s">
        <v>665</v>
      </c>
      <c r="E256" t="s">
        <v>666</v>
      </c>
      <c r="F256" t="s">
        <v>42</v>
      </c>
      <c r="G256" t="s">
        <v>43</v>
      </c>
      <c r="H256" t="s">
        <v>269</v>
      </c>
      <c r="I256">
        <v>7</v>
      </c>
      <c r="J256" t="s">
        <v>298</v>
      </c>
      <c r="K256" t="s">
        <v>38</v>
      </c>
      <c r="L256" s="126" t="s">
        <v>916</v>
      </c>
      <c r="M256" t="s">
        <v>295</v>
      </c>
    </row>
    <row r="257" spans="1:13" x14ac:dyDescent="0.2">
      <c r="A257" s="124" t="s">
        <v>1409</v>
      </c>
      <c r="B257" s="124" t="s">
        <v>970</v>
      </c>
      <c r="C257" s="125">
        <v>5226</v>
      </c>
      <c r="D257" t="s">
        <v>971</v>
      </c>
      <c r="E257" t="s">
        <v>672</v>
      </c>
      <c r="F257" t="s">
        <v>42</v>
      </c>
      <c r="G257" t="s">
        <v>43</v>
      </c>
      <c r="H257" t="s">
        <v>269</v>
      </c>
      <c r="I257">
        <v>7</v>
      </c>
      <c r="J257" t="s">
        <v>298</v>
      </c>
      <c r="K257" t="s">
        <v>38</v>
      </c>
      <c r="L257" s="126" t="s">
        <v>44</v>
      </c>
      <c r="M257" t="s">
        <v>295</v>
      </c>
    </row>
    <row r="258" spans="1:13" x14ac:dyDescent="0.2">
      <c r="A258" s="124" t="s">
        <v>1410</v>
      </c>
      <c r="B258" s="124" t="s">
        <v>972</v>
      </c>
      <c r="C258" s="125">
        <v>1170</v>
      </c>
      <c r="D258" t="s">
        <v>973</v>
      </c>
      <c r="F258" t="s">
        <v>974</v>
      </c>
      <c r="G258" t="s">
        <v>726</v>
      </c>
      <c r="H258" t="s">
        <v>975</v>
      </c>
      <c r="I258">
        <v>7</v>
      </c>
      <c r="J258" t="s">
        <v>298</v>
      </c>
      <c r="K258" t="s">
        <v>38</v>
      </c>
      <c r="L258" s="126" t="s">
        <v>44</v>
      </c>
      <c r="M258" t="s">
        <v>295</v>
      </c>
    </row>
    <row r="259" spans="1:13" x14ac:dyDescent="0.2">
      <c r="A259" s="124" t="s">
        <v>1416</v>
      </c>
      <c r="B259" s="124" t="s">
        <v>1001</v>
      </c>
      <c r="C259" s="125">
        <v>112360</v>
      </c>
      <c r="D259" t="s">
        <v>1002</v>
      </c>
      <c r="E259" t="s">
        <v>651</v>
      </c>
      <c r="F259" t="s">
        <v>599</v>
      </c>
      <c r="G259" t="s">
        <v>166</v>
      </c>
      <c r="H259" t="s">
        <v>600</v>
      </c>
      <c r="I259">
        <v>7</v>
      </c>
      <c r="J259" t="s">
        <v>298</v>
      </c>
      <c r="K259" t="s">
        <v>38</v>
      </c>
      <c r="L259" s="126" t="s">
        <v>1003</v>
      </c>
      <c r="M259" t="s">
        <v>295</v>
      </c>
    </row>
    <row r="260" spans="1:13" x14ac:dyDescent="0.2">
      <c r="A260" s="124" t="s">
        <v>1417</v>
      </c>
      <c r="B260" s="124" t="s">
        <v>917</v>
      </c>
      <c r="C260" s="125">
        <v>154259.66</v>
      </c>
      <c r="D260" t="s">
        <v>708</v>
      </c>
      <c r="E260" t="s">
        <v>918</v>
      </c>
      <c r="F260" t="s">
        <v>158</v>
      </c>
      <c r="G260" t="s">
        <v>149</v>
      </c>
      <c r="H260" t="s">
        <v>271</v>
      </c>
      <c r="I260">
        <v>7</v>
      </c>
      <c r="J260" t="s">
        <v>298</v>
      </c>
      <c r="K260" t="s">
        <v>38</v>
      </c>
      <c r="L260" s="126" t="s">
        <v>919</v>
      </c>
      <c r="M260" t="s">
        <v>295</v>
      </c>
    </row>
    <row r="261" spans="1:13" x14ac:dyDescent="0.2">
      <c r="A261" s="124" t="s">
        <v>1418</v>
      </c>
      <c r="B261" s="124" t="s">
        <v>1419</v>
      </c>
      <c r="C261" s="125">
        <v>69411.44</v>
      </c>
      <c r="D261" t="s">
        <v>1420</v>
      </c>
      <c r="F261" t="s">
        <v>158</v>
      </c>
      <c r="G261" t="s">
        <v>149</v>
      </c>
      <c r="H261" t="s">
        <v>271</v>
      </c>
      <c r="I261">
        <v>7</v>
      </c>
      <c r="J261" t="s">
        <v>298</v>
      </c>
      <c r="K261" t="s">
        <v>38</v>
      </c>
      <c r="L261" s="126" t="s">
        <v>45</v>
      </c>
      <c r="M261" t="s">
        <v>295</v>
      </c>
    </row>
    <row r="262" spans="1:13" x14ac:dyDescent="0.2">
      <c r="A262" s="124" t="s">
        <v>1422</v>
      </c>
      <c r="B262" s="124" t="s">
        <v>1423</v>
      </c>
      <c r="C262" s="125">
        <v>1643.7</v>
      </c>
      <c r="D262" t="s">
        <v>1424</v>
      </c>
      <c r="F262" t="s">
        <v>194</v>
      </c>
      <c r="G262" t="s">
        <v>149</v>
      </c>
      <c r="H262" t="s">
        <v>228</v>
      </c>
      <c r="I262">
        <v>7</v>
      </c>
      <c r="J262" t="s">
        <v>298</v>
      </c>
      <c r="K262" t="s">
        <v>38</v>
      </c>
      <c r="L262" s="126" t="s">
        <v>596</v>
      </c>
      <c r="M262" t="s">
        <v>295</v>
      </c>
    </row>
    <row r="263" spans="1:13" x14ac:dyDescent="0.2">
      <c r="A263" s="124" t="s">
        <v>1425</v>
      </c>
      <c r="B263" s="124" t="s">
        <v>667</v>
      </c>
      <c r="C263" s="125">
        <v>2796.69</v>
      </c>
      <c r="D263" t="s">
        <v>508</v>
      </c>
      <c r="F263" t="s">
        <v>147</v>
      </c>
      <c r="G263" t="s">
        <v>148</v>
      </c>
      <c r="H263" t="s">
        <v>308</v>
      </c>
      <c r="I263">
        <v>7</v>
      </c>
      <c r="J263" t="s">
        <v>298</v>
      </c>
      <c r="K263" t="s">
        <v>38</v>
      </c>
      <c r="L263" s="126" t="s">
        <v>596</v>
      </c>
      <c r="M263" t="s">
        <v>295</v>
      </c>
    </row>
    <row r="264" spans="1:13" x14ac:dyDescent="0.2">
      <c r="A264" s="124" t="s">
        <v>1426</v>
      </c>
      <c r="B264" s="124" t="s">
        <v>668</v>
      </c>
      <c r="C264" s="125">
        <v>12700</v>
      </c>
      <c r="D264" t="s">
        <v>50</v>
      </c>
      <c r="E264" t="s">
        <v>669</v>
      </c>
      <c r="F264" t="s">
        <v>42</v>
      </c>
      <c r="G264" t="s">
        <v>43</v>
      </c>
      <c r="H264" t="s">
        <v>269</v>
      </c>
      <c r="I264">
        <v>7</v>
      </c>
      <c r="J264" t="s">
        <v>298</v>
      </c>
      <c r="K264" t="s">
        <v>38</v>
      </c>
      <c r="L264" s="126" t="s">
        <v>596</v>
      </c>
      <c r="M264" t="s">
        <v>295</v>
      </c>
    </row>
    <row r="265" spans="1:13" x14ac:dyDescent="0.2">
      <c r="A265" s="124" t="s">
        <v>1427</v>
      </c>
      <c r="B265" s="124" t="s">
        <v>670</v>
      </c>
      <c r="C265" s="125">
        <v>2670</v>
      </c>
      <c r="D265" t="s">
        <v>671</v>
      </c>
      <c r="E265" t="s">
        <v>672</v>
      </c>
      <c r="F265" t="s">
        <v>42</v>
      </c>
      <c r="G265" t="s">
        <v>43</v>
      </c>
      <c r="H265" t="s">
        <v>269</v>
      </c>
      <c r="I265">
        <v>7</v>
      </c>
      <c r="J265" t="s">
        <v>298</v>
      </c>
      <c r="K265" t="s">
        <v>38</v>
      </c>
      <c r="L265" s="126" t="s">
        <v>1428</v>
      </c>
      <c r="M265" t="s">
        <v>295</v>
      </c>
    </row>
    <row r="266" spans="1:13" x14ac:dyDescent="0.2">
      <c r="A266" s="124" t="s">
        <v>1429</v>
      </c>
      <c r="B266" s="124" t="s">
        <v>509</v>
      </c>
      <c r="C266" s="125">
        <v>10615.64</v>
      </c>
      <c r="D266" t="s">
        <v>273</v>
      </c>
      <c r="E266" t="s">
        <v>274</v>
      </c>
      <c r="F266" t="s">
        <v>158</v>
      </c>
      <c r="G266" t="s">
        <v>149</v>
      </c>
      <c r="H266" t="s">
        <v>510</v>
      </c>
      <c r="I266">
        <v>7</v>
      </c>
      <c r="J266" t="s">
        <v>298</v>
      </c>
      <c r="K266" t="s">
        <v>38</v>
      </c>
      <c r="L266" s="126" t="s">
        <v>316</v>
      </c>
      <c r="M266" t="s">
        <v>295</v>
      </c>
    </row>
    <row r="267" spans="1:13" x14ac:dyDescent="0.2">
      <c r="A267" s="124" t="s">
        <v>1431</v>
      </c>
      <c r="B267" s="124" t="s">
        <v>960</v>
      </c>
      <c r="C267" s="125">
        <v>3600</v>
      </c>
      <c r="D267" t="s">
        <v>961</v>
      </c>
      <c r="F267" t="s">
        <v>201</v>
      </c>
      <c r="G267" t="s">
        <v>168</v>
      </c>
      <c r="H267" t="s">
        <v>962</v>
      </c>
      <c r="I267">
        <v>7</v>
      </c>
      <c r="J267" t="s">
        <v>298</v>
      </c>
      <c r="K267" t="s">
        <v>38</v>
      </c>
      <c r="L267" t="s">
        <v>959</v>
      </c>
      <c r="M267" t="s">
        <v>295</v>
      </c>
    </row>
    <row r="268" spans="1:13" x14ac:dyDescent="0.2">
      <c r="A268" s="124" t="s">
        <v>1432</v>
      </c>
      <c r="B268" s="124" t="s">
        <v>677</v>
      </c>
      <c r="C268" s="125">
        <v>2950</v>
      </c>
      <c r="D268" t="s">
        <v>678</v>
      </c>
      <c r="F268" t="s">
        <v>171</v>
      </c>
      <c r="G268" t="s">
        <v>166</v>
      </c>
      <c r="H268" t="s">
        <v>679</v>
      </c>
      <c r="I268">
        <v>7</v>
      </c>
      <c r="J268" t="s">
        <v>298</v>
      </c>
      <c r="K268" t="s">
        <v>38</v>
      </c>
      <c r="L268" t="s">
        <v>44</v>
      </c>
      <c r="M268" t="s">
        <v>295</v>
      </c>
    </row>
    <row r="269" spans="1:13" x14ac:dyDescent="0.2">
      <c r="A269" s="124" t="s">
        <v>1433</v>
      </c>
      <c r="B269" s="124" t="s">
        <v>680</v>
      </c>
      <c r="C269" s="125">
        <v>1136</v>
      </c>
      <c r="D269" t="s">
        <v>52</v>
      </c>
      <c r="E269" t="s">
        <v>206</v>
      </c>
      <c r="F269" t="s">
        <v>53</v>
      </c>
      <c r="G269" t="s">
        <v>173</v>
      </c>
      <c r="H269" t="s">
        <v>275</v>
      </c>
      <c r="I269">
        <v>7</v>
      </c>
      <c r="J269" t="s">
        <v>298</v>
      </c>
      <c r="K269" t="s">
        <v>38</v>
      </c>
      <c r="L269" t="s">
        <v>270</v>
      </c>
      <c r="M269" t="s">
        <v>295</v>
      </c>
    </row>
    <row r="270" spans="1:13" x14ac:dyDescent="0.2">
      <c r="A270" s="124" t="s">
        <v>1434</v>
      </c>
      <c r="B270" s="124" t="s">
        <v>511</v>
      </c>
      <c r="C270" s="125">
        <v>154142.57999999999</v>
      </c>
      <c r="D270" t="s">
        <v>512</v>
      </c>
      <c r="F270" t="s">
        <v>201</v>
      </c>
      <c r="G270" t="s">
        <v>168</v>
      </c>
      <c r="H270" t="s">
        <v>276</v>
      </c>
      <c r="I270">
        <v>7</v>
      </c>
      <c r="J270" t="s">
        <v>298</v>
      </c>
      <c r="K270" t="s">
        <v>38</v>
      </c>
      <c r="L270" t="s">
        <v>41</v>
      </c>
      <c r="M270" t="s">
        <v>295</v>
      </c>
    </row>
    <row r="271" spans="1:13" x14ac:dyDescent="0.2">
      <c r="A271" s="124" t="s">
        <v>1435</v>
      </c>
      <c r="B271" s="124" t="s">
        <v>1436</v>
      </c>
      <c r="C271" s="125">
        <v>11659</v>
      </c>
      <c r="D271" t="s">
        <v>1437</v>
      </c>
      <c r="F271" t="s">
        <v>161</v>
      </c>
      <c r="G271" t="s">
        <v>155</v>
      </c>
      <c r="H271" t="s">
        <v>1438</v>
      </c>
      <c r="I271">
        <v>7</v>
      </c>
      <c r="J271" t="s">
        <v>298</v>
      </c>
      <c r="K271" t="s">
        <v>38</v>
      </c>
      <c r="L271" t="s">
        <v>596</v>
      </c>
      <c r="M271" t="s">
        <v>295</v>
      </c>
    </row>
    <row r="272" spans="1:13" x14ac:dyDescent="0.2">
      <c r="A272" s="124" t="s">
        <v>1439</v>
      </c>
      <c r="B272" s="124" t="s">
        <v>601</v>
      </c>
      <c r="C272" s="125">
        <v>4335.8500000000004</v>
      </c>
      <c r="D272" t="s">
        <v>602</v>
      </c>
      <c r="F272" t="s">
        <v>312</v>
      </c>
      <c r="G272" t="s">
        <v>252</v>
      </c>
      <c r="H272" t="s">
        <v>603</v>
      </c>
      <c r="I272">
        <v>7</v>
      </c>
      <c r="J272" t="s">
        <v>298</v>
      </c>
      <c r="K272" t="s">
        <v>38</v>
      </c>
      <c r="L272" t="s">
        <v>41</v>
      </c>
      <c r="M272" t="s">
        <v>295</v>
      </c>
    </row>
    <row r="273" spans="1:13" x14ac:dyDescent="0.2">
      <c r="A273" s="124" t="s">
        <v>1440</v>
      </c>
      <c r="B273" s="124" t="s">
        <v>1441</v>
      </c>
      <c r="C273" s="125">
        <v>34364.050000000003</v>
      </c>
      <c r="D273" t="s">
        <v>1442</v>
      </c>
      <c r="E273" t="s">
        <v>1443</v>
      </c>
      <c r="F273" t="s">
        <v>158</v>
      </c>
      <c r="G273" t="s">
        <v>149</v>
      </c>
      <c r="H273" t="s">
        <v>1444</v>
      </c>
      <c r="I273">
        <v>7</v>
      </c>
      <c r="J273" t="s">
        <v>298</v>
      </c>
      <c r="K273" t="s">
        <v>38</v>
      </c>
      <c r="L273" t="s">
        <v>1445</v>
      </c>
      <c r="M273" t="s">
        <v>295</v>
      </c>
    </row>
    <row r="274" spans="1:13" x14ac:dyDescent="0.2">
      <c r="A274" s="124" t="s">
        <v>1446</v>
      </c>
      <c r="B274" s="124" t="s">
        <v>513</v>
      </c>
      <c r="C274" s="125">
        <v>6640.2</v>
      </c>
      <c r="D274" t="s">
        <v>253</v>
      </c>
      <c r="F274" t="s">
        <v>254</v>
      </c>
      <c r="G274" t="s">
        <v>168</v>
      </c>
      <c r="H274" t="s">
        <v>255</v>
      </c>
      <c r="I274">
        <v>7</v>
      </c>
      <c r="J274" t="s">
        <v>298</v>
      </c>
      <c r="K274" t="s">
        <v>38</v>
      </c>
      <c r="L274" t="s">
        <v>596</v>
      </c>
      <c r="M274" t="s">
        <v>295</v>
      </c>
    </row>
    <row r="275" spans="1:13" x14ac:dyDescent="0.2">
      <c r="A275" s="124" t="s">
        <v>1447</v>
      </c>
      <c r="B275" s="124" t="s">
        <v>514</v>
      </c>
      <c r="C275" s="125">
        <v>2800</v>
      </c>
      <c r="D275" t="s">
        <v>55</v>
      </c>
      <c r="E275" t="s">
        <v>277</v>
      </c>
      <c r="F275" t="s">
        <v>56</v>
      </c>
      <c r="G275" t="s">
        <v>177</v>
      </c>
      <c r="H275" t="s">
        <v>278</v>
      </c>
      <c r="I275">
        <v>7</v>
      </c>
      <c r="J275" t="s">
        <v>298</v>
      </c>
      <c r="K275" t="s">
        <v>38</v>
      </c>
      <c r="L275" t="s">
        <v>41</v>
      </c>
      <c r="M275" t="s">
        <v>295</v>
      </c>
    </row>
    <row r="276" spans="1:13" x14ac:dyDescent="0.2">
      <c r="A276" s="124" t="s">
        <v>1448</v>
      </c>
      <c r="B276" s="124" t="s">
        <v>681</v>
      </c>
      <c r="C276" s="125">
        <v>8217</v>
      </c>
      <c r="D276" t="s">
        <v>976</v>
      </c>
      <c r="E276" t="s">
        <v>977</v>
      </c>
      <c r="F276" t="s">
        <v>978</v>
      </c>
      <c r="G276" t="s">
        <v>173</v>
      </c>
      <c r="H276" t="s">
        <v>979</v>
      </c>
      <c r="I276">
        <v>7</v>
      </c>
      <c r="J276" t="s">
        <v>298</v>
      </c>
      <c r="K276" t="s">
        <v>38</v>
      </c>
      <c r="L276" t="s">
        <v>44</v>
      </c>
      <c r="M276" t="s">
        <v>295</v>
      </c>
    </row>
    <row r="277" spans="1:13" x14ac:dyDescent="0.2">
      <c r="A277" s="124" t="s">
        <v>1449</v>
      </c>
      <c r="B277" s="124" t="s">
        <v>1450</v>
      </c>
      <c r="C277" s="125">
        <v>9000</v>
      </c>
      <c r="D277" t="s">
        <v>1451</v>
      </c>
      <c r="E277" t="s">
        <v>1452</v>
      </c>
      <c r="F277" t="s">
        <v>158</v>
      </c>
      <c r="G277" t="s">
        <v>149</v>
      </c>
      <c r="H277" t="s">
        <v>1414</v>
      </c>
      <c r="I277">
        <v>7</v>
      </c>
      <c r="J277" t="s">
        <v>298</v>
      </c>
      <c r="K277" t="s">
        <v>38</v>
      </c>
      <c r="L277" t="s">
        <v>1453</v>
      </c>
      <c r="M277" t="s">
        <v>295</v>
      </c>
    </row>
    <row r="278" spans="1:13" x14ac:dyDescent="0.2">
      <c r="A278" s="124" t="s">
        <v>1454</v>
      </c>
      <c r="B278" s="124" t="s">
        <v>1455</v>
      </c>
      <c r="C278" s="125">
        <v>44665.5</v>
      </c>
      <c r="D278" t="s">
        <v>1456</v>
      </c>
      <c r="F278" t="s">
        <v>154</v>
      </c>
      <c r="G278" t="s">
        <v>149</v>
      </c>
      <c r="H278" t="s">
        <v>231</v>
      </c>
      <c r="I278">
        <v>7</v>
      </c>
      <c r="J278" t="s">
        <v>298</v>
      </c>
      <c r="K278" t="s">
        <v>38</v>
      </c>
      <c r="L278" t="s">
        <v>45</v>
      </c>
      <c r="M278" t="s">
        <v>295</v>
      </c>
    </row>
    <row r="279" spans="1:13" x14ac:dyDescent="0.2">
      <c r="A279" s="124" t="s">
        <v>1457</v>
      </c>
      <c r="B279" s="124" t="s">
        <v>955</v>
      </c>
      <c r="C279" s="125">
        <v>43474.32</v>
      </c>
      <c r="D279" t="s">
        <v>956</v>
      </c>
      <c r="F279" t="s">
        <v>957</v>
      </c>
      <c r="G279" t="s">
        <v>175</v>
      </c>
      <c r="H279" t="s">
        <v>958</v>
      </c>
      <c r="I279">
        <v>7</v>
      </c>
      <c r="J279" t="s">
        <v>298</v>
      </c>
      <c r="K279" t="s">
        <v>38</v>
      </c>
      <c r="L279" t="s">
        <v>49</v>
      </c>
      <c r="M279" t="s">
        <v>295</v>
      </c>
    </row>
    <row r="280" spans="1:13" x14ac:dyDescent="0.2">
      <c r="A280" s="124" t="s">
        <v>1458</v>
      </c>
      <c r="B280" s="124" t="s">
        <v>929</v>
      </c>
      <c r="C280" s="125">
        <v>2729.88</v>
      </c>
      <c r="D280" t="s">
        <v>604</v>
      </c>
      <c r="F280" t="s">
        <v>605</v>
      </c>
      <c r="G280" t="s">
        <v>149</v>
      </c>
      <c r="H280" t="s">
        <v>606</v>
      </c>
      <c r="I280">
        <v>7</v>
      </c>
      <c r="J280" t="s">
        <v>298</v>
      </c>
      <c r="K280" t="s">
        <v>38</v>
      </c>
      <c r="L280" t="s">
        <v>596</v>
      </c>
      <c r="M280" t="s">
        <v>295</v>
      </c>
    </row>
    <row r="281" spans="1:13" x14ac:dyDescent="0.2">
      <c r="A281" s="124" t="s">
        <v>1459</v>
      </c>
      <c r="B281" s="124" t="s">
        <v>952</v>
      </c>
      <c r="C281" s="125">
        <v>4114.0600000000004</v>
      </c>
      <c r="D281" t="s">
        <v>953</v>
      </c>
      <c r="E281" t="s">
        <v>954</v>
      </c>
      <c r="F281" t="s">
        <v>158</v>
      </c>
      <c r="G281" t="s">
        <v>149</v>
      </c>
      <c r="H281" t="s">
        <v>271</v>
      </c>
      <c r="I281">
        <v>7</v>
      </c>
      <c r="J281" t="s">
        <v>298</v>
      </c>
      <c r="K281" t="s">
        <v>38</v>
      </c>
      <c r="L281" t="s">
        <v>45</v>
      </c>
      <c r="M281" t="s">
        <v>295</v>
      </c>
    </row>
    <row r="282" spans="1:13" x14ac:dyDescent="0.2">
      <c r="A282" s="124" t="s">
        <v>1461</v>
      </c>
      <c r="B282" s="124" t="s">
        <v>607</v>
      </c>
      <c r="C282" s="125">
        <v>87492</v>
      </c>
      <c r="D282" t="s">
        <v>608</v>
      </c>
      <c r="F282" t="s">
        <v>609</v>
      </c>
      <c r="G282" t="s">
        <v>155</v>
      </c>
      <c r="H282" t="s">
        <v>610</v>
      </c>
      <c r="I282">
        <v>7</v>
      </c>
      <c r="J282" t="s">
        <v>298</v>
      </c>
      <c r="K282" t="s">
        <v>38</v>
      </c>
      <c r="L282" t="s">
        <v>41</v>
      </c>
      <c r="M282" t="s">
        <v>295</v>
      </c>
    </row>
    <row r="283" spans="1:13" x14ac:dyDescent="0.2">
      <c r="A283" s="124" t="s">
        <v>1462</v>
      </c>
      <c r="B283" s="124" t="s">
        <v>683</v>
      </c>
      <c r="C283" s="125">
        <v>2962</v>
      </c>
      <c r="D283" t="s">
        <v>515</v>
      </c>
      <c r="E283" t="s">
        <v>684</v>
      </c>
      <c r="F283" t="s">
        <v>158</v>
      </c>
      <c r="G283" t="s">
        <v>149</v>
      </c>
      <c r="H283" t="s">
        <v>217</v>
      </c>
      <c r="I283">
        <v>7</v>
      </c>
      <c r="J283" t="s">
        <v>298</v>
      </c>
      <c r="K283" t="s">
        <v>38</v>
      </c>
      <c r="L283" t="s">
        <v>44</v>
      </c>
      <c r="M283" t="s">
        <v>295</v>
      </c>
    </row>
    <row r="284" spans="1:13" x14ac:dyDescent="0.2">
      <c r="A284" s="124" t="s">
        <v>1464</v>
      </c>
      <c r="B284" s="124" t="s">
        <v>611</v>
      </c>
      <c r="C284" s="125">
        <v>2400</v>
      </c>
      <c r="D284" t="s">
        <v>923</v>
      </c>
      <c r="F284" t="s">
        <v>387</v>
      </c>
      <c r="G284" t="s">
        <v>149</v>
      </c>
      <c r="H284" t="s">
        <v>388</v>
      </c>
      <c r="I284">
        <v>7</v>
      </c>
      <c r="J284" t="s">
        <v>298</v>
      </c>
      <c r="K284" t="s">
        <v>38</v>
      </c>
      <c r="L284" t="s">
        <v>596</v>
      </c>
      <c r="M284" t="s">
        <v>295</v>
      </c>
    </row>
    <row r="285" spans="1:13" x14ac:dyDescent="0.2">
      <c r="A285" s="124" t="s">
        <v>1465</v>
      </c>
      <c r="B285" s="124" t="s">
        <v>685</v>
      </c>
      <c r="C285" s="125">
        <v>1368</v>
      </c>
      <c r="D285" t="s">
        <v>686</v>
      </c>
      <c r="E285" t="s">
        <v>635</v>
      </c>
      <c r="F285" t="s">
        <v>171</v>
      </c>
      <c r="G285" t="s">
        <v>166</v>
      </c>
      <c r="H285" t="s">
        <v>687</v>
      </c>
      <c r="I285">
        <v>7</v>
      </c>
      <c r="J285" t="s">
        <v>298</v>
      </c>
      <c r="K285" t="s">
        <v>38</v>
      </c>
      <c r="L285" t="s">
        <v>44</v>
      </c>
      <c r="M285" t="s">
        <v>295</v>
      </c>
    </row>
    <row r="286" spans="1:13" x14ac:dyDescent="0.2">
      <c r="A286" s="124" t="s">
        <v>1466</v>
      </c>
      <c r="B286" s="124" t="s">
        <v>1467</v>
      </c>
      <c r="C286" s="125">
        <v>42643.32</v>
      </c>
      <c r="D286" t="s">
        <v>47</v>
      </c>
      <c r="F286" t="s">
        <v>48</v>
      </c>
      <c r="G286" t="s">
        <v>165</v>
      </c>
      <c r="H286" t="s">
        <v>272</v>
      </c>
      <c r="I286">
        <v>7</v>
      </c>
      <c r="J286" t="s">
        <v>298</v>
      </c>
      <c r="K286" t="s">
        <v>38</v>
      </c>
      <c r="L286" t="s">
        <v>49</v>
      </c>
      <c r="M286" t="s">
        <v>295</v>
      </c>
    </row>
    <row r="287" spans="1:13" x14ac:dyDescent="0.2">
      <c r="A287" s="124" t="s">
        <v>1469</v>
      </c>
      <c r="B287" s="124" t="s">
        <v>612</v>
      </c>
      <c r="C287" s="125">
        <v>15004</v>
      </c>
      <c r="D287" t="s">
        <v>613</v>
      </c>
      <c r="F287" t="s">
        <v>154</v>
      </c>
      <c r="G287" t="s">
        <v>149</v>
      </c>
      <c r="H287" t="s">
        <v>231</v>
      </c>
      <c r="I287">
        <v>7</v>
      </c>
      <c r="J287" t="s">
        <v>298</v>
      </c>
      <c r="K287" t="s">
        <v>38</v>
      </c>
      <c r="L287" t="s">
        <v>614</v>
      </c>
      <c r="M287" t="s">
        <v>295</v>
      </c>
    </row>
    <row r="288" spans="1:13" x14ac:dyDescent="0.2">
      <c r="A288" s="124" t="s">
        <v>1470</v>
      </c>
      <c r="B288" s="124" t="s">
        <v>1008</v>
      </c>
      <c r="C288" s="125">
        <v>2775</v>
      </c>
      <c r="D288" t="s">
        <v>1009</v>
      </c>
      <c r="F288" t="s">
        <v>1010</v>
      </c>
      <c r="G288" t="s">
        <v>149</v>
      </c>
      <c r="H288" t="s">
        <v>1011</v>
      </c>
      <c r="I288">
        <v>7</v>
      </c>
      <c r="J288" t="s">
        <v>298</v>
      </c>
      <c r="K288" t="s">
        <v>38</v>
      </c>
      <c r="L288" t="s">
        <v>1012</v>
      </c>
      <c r="M288" t="s">
        <v>295</v>
      </c>
    </row>
    <row r="289" spans="1:13" x14ac:dyDescent="0.2">
      <c r="A289" s="124" t="s">
        <v>1471</v>
      </c>
      <c r="B289" s="124" t="s">
        <v>1472</v>
      </c>
      <c r="C289" s="125">
        <v>2627399.87</v>
      </c>
      <c r="D289" t="s">
        <v>1473</v>
      </c>
      <c r="E289" t="s">
        <v>1474</v>
      </c>
      <c r="F289" t="s">
        <v>158</v>
      </c>
      <c r="G289" t="s">
        <v>149</v>
      </c>
      <c r="H289" t="s">
        <v>1475</v>
      </c>
      <c r="I289">
        <v>7</v>
      </c>
      <c r="J289" t="s">
        <v>298</v>
      </c>
      <c r="K289" t="s">
        <v>38</v>
      </c>
      <c r="L289" t="s">
        <v>41</v>
      </c>
      <c r="M289" t="s">
        <v>295</v>
      </c>
    </row>
    <row r="290" spans="1:13" x14ac:dyDescent="0.2">
      <c r="A290" s="124" t="s">
        <v>1476</v>
      </c>
      <c r="B290" s="124" t="s">
        <v>516</v>
      </c>
      <c r="C290" s="125">
        <v>51858</v>
      </c>
      <c r="D290" t="s">
        <v>688</v>
      </c>
      <c r="E290" t="s">
        <v>689</v>
      </c>
      <c r="F290" t="s">
        <v>198</v>
      </c>
      <c r="G290" t="s">
        <v>156</v>
      </c>
      <c r="H290" t="s">
        <v>690</v>
      </c>
      <c r="I290">
        <v>7</v>
      </c>
      <c r="J290" t="s">
        <v>298</v>
      </c>
      <c r="K290" t="s">
        <v>38</v>
      </c>
      <c r="L290" t="s">
        <v>598</v>
      </c>
      <c r="M290" t="s">
        <v>295</v>
      </c>
    </row>
    <row r="291" spans="1:13" x14ac:dyDescent="0.2">
      <c r="A291" s="124" t="s">
        <v>1477</v>
      </c>
      <c r="B291" s="124" t="s">
        <v>616</v>
      </c>
      <c r="C291" s="125">
        <v>1250</v>
      </c>
      <c r="D291" t="s">
        <v>691</v>
      </c>
      <c r="E291" t="s">
        <v>692</v>
      </c>
      <c r="F291" t="s">
        <v>169</v>
      </c>
      <c r="G291" t="s">
        <v>170</v>
      </c>
      <c r="H291" t="s">
        <v>619</v>
      </c>
      <c r="I291">
        <v>7</v>
      </c>
      <c r="J291" t="s">
        <v>298</v>
      </c>
      <c r="K291" t="s">
        <v>38</v>
      </c>
      <c r="L291" t="s">
        <v>596</v>
      </c>
      <c r="M291" t="s">
        <v>295</v>
      </c>
    </row>
    <row r="292" spans="1:13" x14ac:dyDescent="0.2">
      <c r="A292" s="124" t="s">
        <v>1478</v>
      </c>
      <c r="B292" s="124" t="s">
        <v>1479</v>
      </c>
      <c r="C292" s="125">
        <v>20112</v>
      </c>
      <c r="D292" t="s">
        <v>1480</v>
      </c>
      <c r="F292" t="s">
        <v>599</v>
      </c>
      <c r="G292" t="s">
        <v>166</v>
      </c>
      <c r="H292" t="s">
        <v>1481</v>
      </c>
      <c r="I292">
        <v>7</v>
      </c>
      <c r="J292" t="s">
        <v>298</v>
      </c>
      <c r="K292" t="s">
        <v>38</v>
      </c>
      <c r="L292" t="s">
        <v>1482</v>
      </c>
      <c r="M292" t="s">
        <v>295</v>
      </c>
    </row>
    <row r="293" spans="1:13" x14ac:dyDescent="0.2">
      <c r="A293" s="124" t="s">
        <v>1483</v>
      </c>
      <c r="B293" s="124" t="s">
        <v>1484</v>
      </c>
      <c r="C293" s="125">
        <v>22949.72</v>
      </c>
      <c r="D293" t="s">
        <v>1485</v>
      </c>
      <c r="F293" t="s">
        <v>42</v>
      </c>
      <c r="G293" t="s">
        <v>43</v>
      </c>
      <c r="H293" t="s">
        <v>966</v>
      </c>
      <c r="I293">
        <v>7</v>
      </c>
      <c r="J293" t="s">
        <v>298</v>
      </c>
      <c r="K293" t="s">
        <v>38</v>
      </c>
      <c r="L293" t="s">
        <v>1486</v>
      </c>
      <c r="M293" t="s">
        <v>295</v>
      </c>
    </row>
    <row r="294" spans="1:13" x14ac:dyDescent="0.2">
      <c r="A294" s="124" t="s">
        <v>1487</v>
      </c>
      <c r="B294" s="124" t="s">
        <v>922</v>
      </c>
      <c r="C294" s="125">
        <v>2000</v>
      </c>
      <c r="D294" t="s">
        <v>1488</v>
      </c>
      <c r="F294" t="s">
        <v>180</v>
      </c>
      <c r="G294" t="s">
        <v>172</v>
      </c>
      <c r="H294" t="s">
        <v>1489</v>
      </c>
      <c r="I294">
        <v>7</v>
      </c>
      <c r="J294" t="s">
        <v>298</v>
      </c>
      <c r="K294" t="s">
        <v>38</v>
      </c>
      <c r="L294" t="s">
        <v>596</v>
      </c>
      <c r="M294" t="s">
        <v>295</v>
      </c>
    </row>
    <row r="295" spans="1:13" x14ac:dyDescent="0.2">
      <c r="A295" s="124" t="s">
        <v>1490</v>
      </c>
      <c r="B295" s="124" t="s">
        <v>1491</v>
      </c>
      <c r="C295" s="125">
        <v>43651.09</v>
      </c>
      <c r="D295" t="s">
        <v>1492</v>
      </c>
      <c r="F295" t="s">
        <v>1493</v>
      </c>
      <c r="G295" t="s">
        <v>21</v>
      </c>
      <c r="H295" t="s">
        <v>1494</v>
      </c>
      <c r="I295">
        <v>7</v>
      </c>
      <c r="J295" t="s">
        <v>298</v>
      </c>
      <c r="K295" t="s">
        <v>38</v>
      </c>
      <c r="L295" t="s">
        <v>46</v>
      </c>
      <c r="M295" t="s">
        <v>295</v>
      </c>
    </row>
    <row r="296" spans="1:13" x14ac:dyDescent="0.2">
      <c r="A296" s="124" t="s">
        <v>1495</v>
      </c>
      <c r="B296" s="124" t="s">
        <v>944</v>
      </c>
      <c r="C296" s="125">
        <v>101253.07</v>
      </c>
      <c r="D296" t="s">
        <v>945</v>
      </c>
      <c r="F296" t="s">
        <v>946</v>
      </c>
      <c r="G296" t="s">
        <v>146</v>
      </c>
      <c r="H296" t="s">
        <v>947</v>
      </c>
      <c r="I296">
        <v>7</v>
      </c>
      <c r="J296" t="s">
        <v>298</v>
      </c>
      <c r="K296" t="s">
        <v>38</v>
      </c>
      <c r="L296" t="s">
        <v>45</v>
      </c>
      <c r="M296" t="s">
        <v>295</v>
      </c>
    </row>
    <row r="297" spans="1:13" x14ac:dyDescent="0.2">
      <c r="A297" s="124" t="s">
        <v>1496</v>
      </c>
      <c r="B297" s="124" t="s">
        <v>983</v>
      </c>
      <c r="C297" s="125">
        <v>45553.2</v>
      </c>
      <c r="F297" t="s">
        <v>3</v>
      </c>
      <c r="G297" t="s">
        <v>149</v>
      </c>
      <c r="H297" t="s">
        <v>256</v>
      </c>
      <c r="I297">
        <v>7</v>
      </c>
      <c r="J297" t="s">
        <v>298</v>
      </c>
      <c r="K297" t="s">
        <v>38</v>
      </c>
      <c r="L297" t="s">
        <v>54</v>
      </c>
      <c r="M297" t="s">
        <v>295</v>
      </c>
    </row>
    <row r="298" spans="1:13" x14ac:dyDescent="0.2">
      <c r="A298" s="124" t="s">
        <v>1502</v>
      </c>
      <c r="B298" s="124" t="s">
        <v>517</v>
      </c>
      <c r="C298" s="125">
        <v>18950</v>
      </c>
      <c r="D298" t="s">
        <v>926</v>
      </c>
      <c r="E298" t="s">
        <v>927</v>
      </c>
      <c r="F298" t="s">
        <v>309</v>
      </c>
      <c r="G298" t="s">
        <v>157</v>
      </c>
      <c r="H298" t="s">
        <v>928</v>
      </c>
      <c r="I298">
        <v>7</v>
      </c>
      <c r="J298" t="s">
        <v>298</v>
      </c>
      <c r="K298" t="s">
        <v>38</v>
      </c>
      <c r="L298" t="s">
        <v>596</v>
      </c>
      <c r="M298" t="s">
        <v>295</v>
      </c>
    </row>
    <row r="299" spans="1:13" x14ac:dyDescent="0.2">
      <c r="A299" s="124" t="s">
        <v>1503</v>
      </c>
      <c r="B299" s="124" t="s">
        <v>693</v>
      </c>
      <c r="C299" s="125">
        <v>11916</v>
      </c>
      <c r="D299" t="s">
        <v>59</v>
      </c>
      <c r="F299" t="s">
        <v>158</v>
      </c>
      <c r="G299" t="s">
        <v>149</v>
      </c>
      <c r="H299" t="s">
        <v>279</v>
      </c>
      <c r="I299">
        <v>7</v>
      </c>
      <c r="J299" t="s">
        <v>298</v>
      </c>
      <c r="K299" t="s">
        <v>38</v>
      </c>
      <c r="L299" t="s">
        <v>44</v>
      </c>
      <c r="M299" t="s">
        <v>295</v>
      </c>
    </row>
    <row r="300" spans="1:13" x14ac:dyDescent="0.2">
      <c r="A300" s="124" t="s">
        <v>1504</v>
      </c>
      <c r="B300" s="124" t="s">
        <v>518</v>
      </c>
      <c r="C300" s="125">
        <v>6250</v>
      </c>
      <c r="D300" t="s">
        <v>982</v>
      </c>
      <c r="F300" t="s">
        <v>169</v>
      </c>
      <c r="G300" t="s">
        <v>170</v>
      </c>
      <c r="H300" t="s">
        <v>280</v>
      </c>
      <c r="I300">
        <v>7</v>
      </c>
      <c r="J300" t="s">
        <v>298</v>
      </c>
      <c r="K300" t="s">
        <v>38</v>
      </c>
      <c r="L300" t="s">
        <v>60</v>
      </c>
      <c r="M300" t="s">
        <v>295</v>
      </c>
    </row>
    <row r="301" spans="1:13" x14ac:dyDescent="0.2">
      <c r="A301" s="124" t="s">
        <v>1505</v>
      </c>
      <c r="B301" s="124" t="s">
        <v>963</v>
      </c>
      <c r="C301" s="125">
        <v>3390</v>
      </c>
      <c r="D301" t="s">
        <v>964</v>
      </c>
      <c r="E301" t="s">
        <v>965</v>
      </c>
      <c r="F301" t="s">
        <v>42</v>
      </c>
      <c r="G301" t="s">
        <v>43</v>
      </c>
      <c r="H301" t="s">
        <v>966</v>
      </c>
      <c r="I301">
        <v>7</v>
      </c>
      <c r="J301" t="s">
        <v>298</v>
      </c>
      <c r="K301" t="s">
        <v>38</v>
      </c>
      <c r="L301" t="s">
        <v>959</v>
      </c>
      <c r="M301" t="s">
        <v>295</v>
      </c>
    </row>
    <row r="302" spans="1:13" x14ac:dyDescent="0.2">
      <c r="A302" s="124" t="s">
        <v>1506</v>
      </c>
      <c r="B302" s="124" t="s">
        <v>695</v>
      </c>
      <c r="C302" s="125">
        <v>1986</v>
      </c>
      <c r="D302" t="s">
        <v>696</v>
      </c>
      <c r="E302" t="s">
        <v>697</v>
      </c>
      <c r="F302" t="s">
        <v>42</v>
      </c>
      <c r="G302" t="s">
        <v>43</v>
      </c>
      <c r="H302" t="s">
        <v>698</v>
      </c>
      <c r="I302">
        <v>7</v>
      </c>
      <c r="J302" t="s">
        <v>298</v>
      </c>
      <c r="K302" t="s">
        <v>38</v>
      </c>
      <c r="L302" t="s">
        <v>44</v>
      </c>
      <c r="M302" t="s">
        <v>295</v>
      </c>
    </row>
    <row r="303" spans="1:13" x14ac:dyDescent="0.2">
      <c r="A303" s="124" t="s">
        <v>1507</v>
      </c>
      <c r="B303" s="124" t="s">
        <v>618</v>
      </c>
      <c r="C303" s="125">
        <v>1414</v>
      </c>
      <c r="D303" t="s">
        <v>980</v>
      </c>
      <c r="F303" t="s">
        <v>42</v>
      </c>
      <c r="G303" t="s">
        <v>43</v>
      </c>
      <c r="H303" t="s">
        <v>981</v>
      </c>
      <c r="I303">
        <v>7</v>
      </c>
      <c r="J303" t="s">
        <v>298</v>
      </c>
      <c r="K303" t="s">
        <v>38</v>
      </c>
      <c r="L303" t="s">
        <v>44</v>
      </c>
      <c r="M303" t="s">
        <v>295</v>
      </c>
    </row>
    <row r="304" spans="1:13" x14ac:dyDescent="0.2">
      <c r="A304" s="124" t="s">
        <v>1508</v>
      </c>
      <c r="B304" s="124" t="s">
        <v>519</v>
      </c>
      <c r="C304" s="125">
        <v>5207</v>
      </c>
      <c r="D304" s="126" t="s">
        <v>520</v>
      </c>
      <c r="E304" s="126"/>
      <c r="F304" s="126" t="s">
        <v>57</v>
      </c>
      <c r="G304" s="126" t="s">
        <v>174</v>
      </c>
      <c r="H304" s="126" t="s">
        <v>281</v>
      </c>
      <c r="I304" s="126">
        <v>7</v>
      </c>
      <c r="J304" s="126" t="s">
        <v>298</v>
      </c>
      <c r="K304" s="126" t="s">
        <v>38</v>
      </c>
      <c r="L304" s="126" t="s">
        <v>51</v>
      </c>
      <c r="M304" s="126" t="s">
        <v>295</v>
      </c>
    </row>
    <row r="305" spans="1:13" x14ac:dyDescent="0.2">
      <c r="A305" s="124" t="s">
        <v>1509</v>
      </c>
      <c r="B305" s="124" t="s">
        <v>521</v>
      </c>
      <c r="C305" s="125">
        <v>124848</v>
      </c>
      <c r="D305" s="126" t="s">
        <v>62</v>
      </c>
      <c r="E305" s="126"/>
      <c r="F305" s="126" t="s">
        <v>178</v>
      </c>
      <c r="G305" s="126" t="s">
        <v>149</v>
      </c>
      <c r="H305" s="126" t="s">
        <v>222</v>
      </c>
      <c r="I305" s="126">
        <v>7</v>
      </c>
      <c r="J305" s="126" t="s">
        <v>298</v>
      </c>
      <c r="K305" s="126" t="s">
        <v>38</v>
      </c>
      <c r="L305" s="126" t="s">
        <v>522</v>
      </c>
      <c r="M305" s="126" t="s">
        <v>295</v>
      </c>
    </row>
    <row r="306" spans="1:13" x14ac:dyDescent="0.2">
      <c r="A306" s="124" t="s">
        <v>1510</v>
      </c>
      <c r="B306" s="124" t="s">
        <v>700</v>
      </c>
      <c r="C306" s="125">
        <v>17122.95</v>
      </c>
      <c r="D306" s="126" t="s">
        <v>523</v>
      </c>
      <c r="E306" s="126"/>
      <c r="F306" s="126" t="s">
        <v>480</v>
      </c>
      <c r="G306" s="126" t="s">
        <v>149</v>
      </c>
      <c r="H306" s="126" t="s">
        <v>481</v>
      </c>
      <c r="I306" s="126">
        <v>7</v>
      </c>
      <c r="J306" s="126" t="s">
        <v>298</v>
      </c>
      <c r="K306" s="126" t="s">
        <v>38</v>
      </c>
      <c r="L306" s="126" t="s">
        <v>58</v>
      </c>
      <c r="M306" s="126" t="s">
        <v>295</v>
      </c>
    </row>
    <row r="307" spans="1:13" x14ac:dyDescent="0.2">
      <c r="A307" s="124" t="s">
        <v>1511</v>
      </c>
      <c r="B307" s="124" t="s">
        <v>360</v>
      </c>
      <c r="C307" s="125">
        <v>56389</v>
      </c>
      <c r="D307" s="126" t="s">
        <v>524</v>
      </c>
      <c r="E307" s="126" t="s">
        <v>525</v>
      </c>
      <c r="F307" s="126" t="s">
        <v>183</v>
      </c>
      <c r="G307" s="126" t="s">
        <v>149</v>
      </c>
      <c r="H307" s="126" t="s">
        <v>361</v>
      </c>
      <c r="I307" s="126">
        <v>7</v>
      </c>
      <c r="J307" s="126" t="s">
        <v>298</v>
      </c>
      <c r="K307" s="126" t="s">
        <v>38</v>
      </c>
      <c r="L307" s="126" t="s">
        <v>44</v>
      </c>
      <c r="M307" s="126" t="s">
        <v>295</v>
      </c>
    </row>
    <row r="308" spans="1:13" x14ac:dyDescent="0.2">
      <c r="A308" s="124" t="s">
        <v>1512</v>
      </c>
      <c r="B308" s="124" t="s">
        <v>526</v>
      </c>
      <c r="C308" s="125">
        <v>240783.52</v>
      </c>
      <c r="D308" s="126" t="s">
        <v>37</v>
      </c>
      <c r="E308" s="126"/>
      <c r="F308" s="126" t="s">
        <v>161</v>
      </c>
      <c r="G308" s="126" t="s">
        <v>155</v>
      </c>
      <c r="H308" s="126" t="s">
        <v>215</v>
      </c>
      <c r="I308" s="126">
        <v>7</v>
      </c>
      <c r="J308" s="126" t="s">
        <v>298</v>
      </c>
      <c r="K308" s="126" t="s">
        <v>38</v>
      </c>
      <c r="L308" s="126" t="s">
        <v>39</v>
      </c>
      <c r="M308" s="126" t="s">
        <v>295</v>
      </c>
    </row>
    <row r="309" spans="1:13" x14ac:dyDescent="0.2">
      <c r="A309" s="124" t="s">
        <v>1513</v>
      </c>
      <c r="B309" s="124" t="s">
        <v>995</v>
      </c>
      <c r="C309" s="125">
        <v>44350.33</v>
      </c>
      <c r="D309" s="126" t="s">
        <v>701</v>
      </c>
      <c r="E309" s="126"/>
      <c r="F309" s="126" t="s">
        <v>702</v>
      </c>
      <c r="G309" s="126" t="s">
        <v>338</v>
      </c>
      <c r="H309" s="126" t="s">
        <v>703</v>
      </c>
      <c r="I309" s="126">
        <v>7</v>
      </c>
      <c r="J309" s="126" t="s">
        <v>298</v>
      </c>
      <c r="K309" s="126" t="s">
        <v>38</v>
      </c>
      <c r="L309" s="126" t="s">
        <v>67</v>
      </c>
      <c r="M309" s="126" t="s">
        <v>295</v>
      </c>
    </row>
    <row r="310" spans="1:13" x14ac:dyDescent="0.2">
      <c r="A310" s="124" t="s">
        <v>1514</v>
      </c>
      <c r="B310" s="124" t="s">
        <v>527</v>
      </c>
      <c r="C310" s="125">
        <v>100071.34</v>
      </c>
      <c r="D310" s="126" t="s">
        <v>63</v>
      </c>
      <c r="E310" s="126"/>
      <c r="F310" s="126" t="s">
        <v>183</v>
      </c>
      <c r="G310" s="126" t="s">
        <v>149</v>
      </c>
      <c r="H310" s="126" t="s">
        <v>282</v>
      </c>
      <c r="I310" s="126">
        <v>7</v>
      </c>
      <c r="J310" s="126" t="s">
        <v>298</v>
      </c>
      <c r="K310" s="126" t="s">
        <v>38</v>
      </c>
      <c r="L310" s="126" t="s">
        <v>41</v>
      </c>
      <c r="M310" s="126" t="s">
        <v>295</v>
      </c>
    </row>
    <row r="311" spans="1:13" x14ac:dyDescent="0.2">
      <c r="A311" s="124" t="s">
        <v>1515</v>
      </c>
      <c r="B311" s="124" t="s">
        <v>1516</v>
      </c>
      <c r="C311" s="125">
        <v>1000</v>
      </c>
      <c r="D311" s="126" t="s">
        <v>620</v>
      </c>
      <c r="E311" s="126" t="s">
        <v>621</v>
      </c>
      <c r="F311" s="126" t="s">
        <v>181</v>
      </c>
      <c r="G311" s="126" t="s">
        <v>149</v>
      </c>
      <c r="H311" s="126" t="s">
        <v>555</v>
      </c>
      <c r="I311" s="126">
        <v>7</v>
      </c>
      <c r="J311" s="126" t="s">
        <v>298</v>
      </c>
      <c r="K311" s="126" t="s">
        <v>38</v>
      </c>
      <c r="L311" s="126" t="s">
        <v>44</v>
      </c>
      <c r="M311" s="126" t="s">
        <v>295</v>
      </c>
    </row>
    <row r="312" spans="1:13" x14ac:dyDescent="0.2">
      <c r="A312" s="124" t="s">
        <v>1517</v>
      </c>
      <c r="B312" s="124" t="s">
        <v>925</v>
      </c>
      <c r="C312" s="125">
        <v>5932.8</v>
      </c>
      <c r="D312" s="126" t="s">
        <v>709</v>
      </c>
      <c r="E312" s="126" t="s">
        <v>657</v>
      </c>
      <c r="F312" s="126" t="s">
        <v>710</v>
      </c>
      <c r="G312" s="126" t="s">
        <v>174</v>
      </c>
      <c r="H312" s="126" t="s">
        <v>711</v>
      </c>
      <c r="I312" s="126">
        <v>7</v>
      </c>
      <c r="J312" s="126" t="s">
        <v>298</v>
      </c>
      <c r="K312" s="126" t="s">
        <v>38</v>
      </c>
      <c r="L312" s="126" t="s">
        <v>596</v>
      </c>
      <c r="M312" s="126" t="s">
        <v>295</v>
      </c>
    </row>
    <row r="313" spans="1:13" x14ac:dyDescent="0.2">
      <c r="A313" s="124" t="s">
        <v>1518</v>
      </c>
      <c r="B313" s="124" t="s">
        <v>528</v>
      </c>
      <c r="C313" s="125">
        <v>11739</v>
      </c>
      <c r="D313" s="126" t="s">
        <v>64</v>
      </c>
      <c r="E313" s="126"/>
      <c r="F313" s="126" t="s">
        <v>201</v>
      </c>
      <c r="G313" s="126" t="s">
        <v>168</v>
      </c>
      <c r="H313" s="126" t="s">
        <v>276</v>
      </c>
      <c r="I313" s="126">
        <v>7</v>
      </c>
      <c r="J313" s="126" t="s">
        <v>298</v>
      </c>
      <c r="K313" s="126" t="s">
        <v>38</v>
      </c>
      <c r="L313" s="126" t="s">
        <v>596</v>
      </c>
      <c r="M313" s="126" t="s">
        <v>295</v>
      </c>
    </row>
    <row r="314" spans="1:13" x14ac:dyDescent="0.2">
      <c r="A314" s="124" t="s">
        <v>1519</v>
      </c>
      <c r="B314" s="124" t="s">
        <v>940</v>
      </c>
      <c r="C314" s="125">
        <v>30690</v>
      </c>
      <c r="D314" s="126" t="s">
        <v>529</v>
      </c>
      <c r="E314" s="126" t="s">
        <v>712</v>
      </c>
      <c r="F314" s="126" t="s">
        <v>313</v>
      </c>
      <c r="G314" s="126" t="s">
        <v>149</v>
      </c>
      <c r="H314" s="126" t="s">
        <v>314</v>
      </c>
      <c r="I314" s="126">
        <v>7</v>
      </c>
      <c r="J314" s="126" t="s">
        <v>298</v>
      </c>
      <c r="K314" s="126" t="s">
        <v>38</v>
      </c>
      <c r="L314" s="126" t="s">
        <v>51</v>
      </c>
      <c r="M314" s="126" t="s">
        <v>295</v>
      </c>
    </row>
    <row r="315" spans="1:13" x14ac:dyDescent="0.2">
      <c r="A315" s="124" t="s">
        <v>1521</v>
      </c>
      <c r="B315" s="124" t="s">
        <v>713</v>
      </c>
      <c r="C315" s="125">
        <v>23353.72</v>
      </c>
      <c r="D315" s="126" t="s">
        <v>65</v>
      </c>
      <c r="E315" s="126"/>
      <c r="F315" s="126" t="s">
        <v>66</v>
      </c>
      <c r="G315" s="126" t="s">
        <v>175</v>
      </c>
      <c r="H315" s="126" t="s">
        <v>283</v>
      </c>
      <c r="I315" s="126">
        <v>7</v>
      </c>
      <c r="J315" s="126" t="s">
        <v>298</v>
      </c>
      <c r="K315" s="126" t="s">
        <v>38</v>
      </c>
      <c r="L315" s="126" t="s">
        <v>51</v>
      </c>
      <c r="M315" s="126" t="s">
        <v>295</v>
      </c>
    </row>
    <row r="316" spans="1:13" x14ac:dyDescent="0.2">
      <c r="A316" s="124" t="s">
        <v>1522</v>
      </c>
      <c r="B316" s="124" t="s">
        <v>1523</v>
      </c>
      <c r="C316" s="125">
        <v>9000</v>
      </c>
      <c r="D316" s="126" t="s">
        <v>1524</v>
      </c>
      <c r="E316" s="126" t="s">
        <v>1525</v>
      </c>
      <c r="F316" s="126" t="s">
        <v>1526</v>
      </c>
      <c r="G316" s="126" t="s">
        <v>1421</v>
      </c>
      <c r="H316" s="126" t="s">
        <v>1527</v>
      </c>
      <c r="I316" s="126">
        <v>7</v>
      </c>
      <c r="J316" s="126" t="s">
        <v>298</v>
      </c>
      <c r="K316" s="126" t="s">
        <v>38</v>
      </c>
      <c r="L316" s="126" t="s">
        <v>1501</v>
      </c>
      <c r="M316" s="126" t="s">
        <v>295</v>
      </c>
    </row>
    <row r="317" spans="1:13" x14ac:dyDescent="0.2">
      <c r="A317" s="124" t="s">
        <v>1528</v>
      </c>
      <c r="B317" s="124" t="s">
        <v>930</v>
      </c>
      <c r="C317" s="125">
        <v>4012.5</v>
      </c>
      <c r="D317" s="126" t="s">
        <v>931</v>
      </c>
      <c r="E317" s="126"/>
      <c r="F317" s="126" t="s">
        <v>382</v>
      </c>
      <c r="G317" s="126" t="s">
        <v>149</v>
      </c>
      <c r="H317" s="126" t="s">
        <v>383</v>
      </c>
      <c r="I317" s="126">
        <v>7</v>
      </c>
      <c r="J317" s="126" t="s">
        <v>298</v>
      </c>
      <c r="K317" s="126" t="s">
        <v>38</v>
      </c>
      <c r="L317" s="126" t="s">
        <v>284</v>
      </c>
      <c r="M317" s="126" t="s">
        <v>295</v>
      </c>
    </row>
    <row r="318" spans="1:13" x14ac:dyDescent="0.2">
      <c r="A318" s="124" t="s">
        <v>1529</v>
      </c>
      <c r="B318" s="124" t="s">
        <v>714</v>
      </c>
      <c r="C318" s="125">
        <v>391486.83</v>
      </c>
      <c r="D318" s="126" t="s">
        <v>715</v>
      </c>
      <c r="E318" s="126"/>
      <c r="F318" s="126" t="s">
        <v>716</v>
      </c>
      <c r="G318" s="126" t="s">
        <v>156</v>
      </c>
      <c r="H318" s="126" t="s">
        <v>717</v>
      </c>
      <c r="I318" s="126">
        <v>7</v>
      </c>
      <c r="J318" s="126" t="s">
        <v>298</v>
      </c>
      <c r="K318" s="126" t="s">
        <v>38</v>
      </c>
      <c r="L318" s="126" t="s">
        <v>39</v>
      </c>
      <c r="M318" s="126" t="s">
        <v>295</v>
      </c>
    </row>
    <row r="319" spans="1:13" x14ac:dyDescent="0.2">
      <c r="A319" s="124" t="s">
        <v>1530</v>
      </c>
      <c r="B319" s="124" t="s">
        <v>622</v>
      </c>
      <c r="C319" s="125">
        <v>1695</v>
      </c>
      <c r="D319" s="126" t="s">
        <v>623</v>
      </c>
      <c r="E319" s="126" t="s">
        <v>712</v>
      </c>
      <c r="F319" s="126" t="s">
        <v>624</v>
      </c>
      <c r="G319" s="126" t="s">
        <v>207</v>
      </c>
      <c r="H319" s="126" t="s">
        <v>625</v>
      </c>
      <c r="I319" s="126">
        <v>7</v>
      </c>
      <c r="J319" s="126" t="s">
        <v>298</v>
      </c>
      <c r="K319" s="126" t="s">
        <v>38</v>
      </c>
      <c r="L319" s="126" t="s">
        <v>46</v>
      </c>
      <c r="M319" s="126" t="s">
        <v>295</v>
      </c>
    </row>
    <row r="320" spans="1:13" x14ac:dyDescent="0.2">
      <c r="A320" s="124" t="s">
        <v>1531</v>
      </c>
      <c r="B320" s="124" t="s">
        <v>530</v>
      </c>
      <c r="C320" s="125">
        <v>10186.549999999999</v>
      </c>
      <c r="D320" s="126" t="s">
        <v>225</v>
      </c>
      <c r="E320" s="126"/>
      <c r="F320" s="126" t="s">
        <v>226</v>
      </c>
      <c r="G320" s="126" t="s">
        <v>174</v>
      </c>
      <c r="H320" s="126" t="s">
        <v>227</v>
      </c>
      <c r="I320" s="126">
        <v>7</v>
      </c>
      <c r="J320" s="126" t="s">
        <v>298</v>
      </c>
      <c r="K320" s="126" t="s">
        <v>38</v>
      </c>
      <c r="L320" s="126" t="s">
        <v>315</v>
      </c>
      <c r="M320" s="126" t="s">
        <v>295</v>
      </c>
    </row>
    <row r="321" spans="1:13" x14ac:dyDescent="0.2">
      <c r="A321" s="124" t="s">
        <v>1532</v>
      </c>
      <c r="B321" s="124" t="s">
        <v>531</v>
      </c>
      <c r="C321" s="125">
        <v>1895</v>
      </c>
      <c r="D321" s="126" t="s">
        <v>718</v>
      </c>
      <c r="E321" s="126" t="s">
        <v>719</v>
      </c>
      <c r="F321" s="126" t="s">
        <v>151</v>
      </c>
      <c r="G321" s="126" t="s">
        <v>148</v>
      </c>
      <c r="H321" s="126" t="s">
        <v>720</v>
      </c>
      <c r="I321" s="126">
        <v>7</v>
      </c>
      <c r="J321" s="126" t="s">
        <v>298</v>
      </c>
      <c r="K321" s="126" t="s">
        <v>38</v>
      </c>
      <c r="L321" s="126" t="s">
        <v>61</v>
      </c>
      <c r="M321" s="126" t="s">
        <v>295</v>
      </c>
    </row>
    <row r="322" spans="1:13" x14ac:dyDescent="0.2">
      <c r="A322" s="124" t="s">
        <v>1533</v>
      </c>
      <c r="B322" s="124" t="s">
        <v>948</v>
      </c>
      <c r="C322" s="125">
        <v>21007.23</v>
      </c>
      <c r="D322" s="126" t="s">
        <v>949</v>
      </c>
      <c r="E322" s="126"/>
      <c r="F322" s="126" t="s">
        <v>950</v>
      </c>
      <c r="G322" s="126" t="s">
        <v>149</v>
      </c>
      <c r="H322" s="126" t="s">
        <v>951</v>
      </c>
      <c r="I322" s="126">
        <v>7</v>
      </c>
      <c r="J322" s="126" t="s">
        <v>298</v>
      </c>
      <c r="K322" s="126" t="s">
        <v>38</v>
      </c>
      <c r="L322" s="126" t="s">
        <v>45</v>
      </c>
      <c r="M322" s="126" t="s">
        <v>295</v>
      </c>
    </row>
    <row r="323" spans="1:13" x14ac:dyDescent="0.2">
      <c r="A323" s="124" t="s">
        <v>1534</v>
      </c>
      <c r="B323" s="124" t="s">
        <v>924</v>
      </c>
      <c r="C323" s="125">
        <v>4948</v>
      </c>
      <c r="D323" s="126" t="s">
        <v>721</v>
      </c>
      <c r="E323" s="126"/>
      <c r="F323" s="126" t="s">
        <v>2</v>
      </c>
      <c r="G323" s="126" t="s">
        <v>184</v>
      </c>
      <c r="H323" s="126" t="s">
        <v>722</v>
      </c>
      <c r="I323" s="126">
        <v>7</v>
      </c>
      <c r="J323" s="126" t="s">
        <v>298</v>
      </c>
      <c r="K323" s="126" t="s">
        <v>38</v>
      </c>
      <c r="L323" s="126" t="s">
        <v>596</v>
      </c>
      <c r="M323" s="126" t="s">
        <v>295</v>
      </c>
    </row>
    <row r="324" spans="1:13" x14ac:dyDescent="0.2">
      <c r="A324" s="124" t="s">
        <v>1638</v>
      </c>
      <c r="B324" s="124" t="s">
        <v>1639</v>
      </c>
      <c r="C324" s="125">
        <v>5000</v>
      </c>
      <c r="D324" s="126" t="s">
        <v>1640</v>
      </c>
      <c r="E324" s="126"/>
      <c r="F324" s="126" t="s">
        <v>163</v>
      </c>
      <c r="G324" s="126" t="s">
        <v>149</v>
      </c>
      <c r="H324" s="126" t="s">
        <v>219</v>
      </c>
      <c r="I324" s="126">
        <v>7</v>
      </c>
      <c r="J324" s="126" t="s">
        <v>298</v>
      </c>
      <c r="K324" s="126" t="s">
        <v>38</v>
      </c>
      <c r="L324" s="126" t="s">
        <v>596</v>
      </c>
      <c r="M324" s="126" t="s">
        <v>295</v>
      </c>
    </row>
    <row r="325" spans="1:13" x14ac:dyDescent="0.2">
      <c r="A325" s="124" t="s">
        <v>1541</v>
      </c>
      <c r="B325" s="124" t="s">
        <v>532</v>
      </c>
      <c r="C325" s="125">
        <v>7000</v>
      </c>
      <c r="D325" s="126" t="s">
        <v>991</v>
      </c>
      <c r="E325" s="126" t="s">
        <v>992</v>
      </c>
      <c r="F325" s="126" t="s">
        <v>993</v>
      </c>
      <c r="G325" s="126" t="s">
        <v>148</v>
      </c>
      <c r="H325" s="126" t="s">
        <v>994</v>
      </c>
      <c r="I325" s="126">
        <v>7</v>
      </c>
      <c r="J325" s="126" t="s">
        <v>298</v>
      </c>
      <c r="K325" s="126" t="s">
        <v>38</v>
      </c>
      <c r="L325" s="126" t="s">
        <v>67</v>
      </c>
      <c r="M325" s="126" t="s">
        <v>295</v>
      </c>
    </row>
    <row r="326" spans="1:13" x14ac:dyDescent="0.2">
      <c r="A326" s="124" t="s">
        <v>1542</v>
      </c>
      <c r="B326" s="124" t="s">
        <v>985</v>
      </c>
      <c r="C326" s="125">
        <v>1226.25</v>
      </c>
      <c r="D326" s="126" t="s">
        <v>986</v>
      </c>
      <c r="E326" s="126" t="s">
        <v>987</v>
      </c>
      <c r="F326" s="126" t="s">
        <v>988</v>
      </c>
      <c r="G326" s="126" t="s">
        <v>165</v>
      </c>
      <c r="H326" s="126" t="s">
        <v>989</v>
      </c>
      <c r="I326" s="126">
        <v>7</v>
      </c>
      <c r="J326" s="126" t="s">
        <v>298</v>
      </c>
      <c r="K326" s="126" t="s">
        <v>38</v>
      </c>
      <c r="L326" s="126" t="s">
        <v>990</v>
      </c>
      <c r="M326" s="126" t="s">
        <v>295</v>
      </c>
    </row>
    <row r="327" spans="1:13" x14ac:dyDescent="0.2">
      <c r="A327" s="124" t="s">
        <v>1543</v>
      </c>
      <c r="B327" s="124" t="s">
        <v>533</v>
      </c>
      <c r="C327" s="125">
        <v>5699156.9100000001</v>
      </c>
      <c r="D327" s="126" t="s">
        <v>586</v>
      </c>
      <c r="E327" s="126" t="s">
        <v>635</v>
      </c>
      <c r="F327" s="126" t="s">
        <v>587</v>
      </c>
      <c r="G327" s="126" t="s">
        <v>157</v>
      </c>
      <c r="H327" s="126" t="s">
        <v>588</v>
      </c>
      <c r="I327" s="126">
        <v>7</v>
      </c>
      <c r="J327" s="126" t="s">
        <v>298</v>
      </c>
      <c r="K327" s="126" t="s">
        <v>38</v>
      </c>
      <c r="L327" s="126" t="s">
        <v>311</v>
      </c>
      <c r="M327" s="126" t="s">
        <v>295</v>
      </c>
    </row>
    <row r="328" spans="1:13" x14ac:dyDescent="0.2">
      <c r="A328" s="124" t="s">
        <v>1544</v>
      </c>
      <c r="B328" s="124" t="s">
        <v>967</v>
      </c>
      <c r="C328" s="125">
        <v>1250</v>
      </c>
      <c r="D328" s="126" t="s">
        <v>968</v>
      </c>
      <c r="E328" s="126"/>
      <c r="F328" s="126" t="s">
        <v>169</v>
      </c>
      <c r="G328" s="126" t="s">
        <v>170</v>
      </c>
      <c r="H328" s="126" t="s">
        <v>969</v>
      </c>
      <c r="I328" s="126">
        <v>7</v>
      </c>
      <c r="J328" s="126" t="s">
        <v>298</v>
      </c>
      <c r="K328" s="126" t="s">
        <v>38</v>
      </c>
      <c r="L328" s="126" t="s">
        <v>959</v>
      </c>
      <c r="M328" s="126" t="s">
        <v>295</v>
      </c>
    </row>
    <row r="329" spans="1:13" x14ac:dyDescent="0.2">
      <c r="A329" s="124" t="s">
        <v>1556</v>
      </c>
      <c r="B329" s="124" t="s">
        <v>1557</v>
      </c>
      <c r="C329" s="125">
        <v>2631</v>
      </c>
      <c r="D329" s="126" t="s">
        <v>1558</v>
      </c>
      <c r="E329" s="126"/>
      <c r="F329" s="126" t="s">
        <v>1559</v>
      </c>
      <c r="G329" s="126" t="s">
        <v>149</v>
      </c>
      <c r="H329" s="126" t="s">
        <v>381</v>
      </c>
      <c r="I329" s="126">
        <v>7</v>
      </c>
      <c r="J329" s="126" t="s">
        <v>298</v>
      </c>
      <c r="K329" s="126" t="s">
        <v>38</v>
      </c>
      <c r="L329" s="126" t="s">
        <v>1560</v>
      </c>
      <c r="M329" s="126" t="s">
        <v>295</v>
      </c>
    </row>
    <row r="330" spans="1:13" x14ac:dyDescent="0.2">
      <c r="A330" s="124" t="s">
        <v>1561</v>
      </c>
      <c r="B330" s="124" t="s">
        <v>723</v>
      </c>
      <c r="C330" s="125">
        <v>6511.24</v>
      </c>
      <c r="D330" s="126" t="s">
        <v>724</v>
      </c>
      <c r="E330" s="126" t="s">
        <v>635</v>
      </c>
      <c r="F330" s="126" t="s">
        <v>725</v>
      </c>
      <c r="G330" s="126" t="s">
        <v>726</v>
      </c>
      <c r="H330" s="126" t="s">
        <v>727</v>
      </c>
      <c r="I330" s="126">
        <v>7</v>
      </c>
      <c r="J330" s="126" t="s">
        <v>298</v>
      </c>
      <c r="K330" s="126" t="s">
        <v>38</v>
      </c>
      <c r="L330" s="126" t="s">
        <v>932</v>
      </c>
      <c r="M330" s="126" t="s">
        <v>295</v>
      </c>
    </row>
    <row r="331" spans="1:13" x14ac:dyDescent="0.2">
      <c r="A331" s="124" t="s">
        <v>1562</v>
      </c>
      <c r="B331" s="124" t="s">
        <v>1563</v>
      </c>
      <c r="C331" s="125">
        <v>4536</v>
      </c>
      <c r="D331" s="126" t="s">
        <v>1564</v>
      </c>
      <c r="E331" s="126"/>
      <c r="F331" s="126" t="s">
        <v>1565</v>
      </c>
      <c r="G331" s="126" t="s">
        <v>157</v>
      </c>
      <c r="H331" s="126" t="s">
        <v>1566</v>
      </c>
      <c r="I331" s="126">
        <v>7</v>
      </c>
      <c r="J331" s="126" t="s">
        <v>298</v>
      </c>
      <c r="K331" s="126" t="s">
        <v>38</v>
      </c>
      <c r="L331" s="126" t="s">
        <v>44</v>
      </c>
      <c r="M331" s="126" t="s">
        <v>295</v>
      </c>
    </row>
    <row r="332" spans="1:13" x14ac:dyDescent="0.2">
      <c r="A332" s="124" t="s">
        <v>1567</v>
      </c>
      <c r="B332" s="124" t="s">
        <v>1568</v>
      </c>
      <c r="C332" s="125">
        <v>1450</v>
      </c>
      <c r="D332" s="126" t="s">
        <v>1569</v>
      </c>
      <c r="E332" s="126"/>
      <c r="F332" s="126" t="s">
        <v>1570</v>
      </c>
      <c r="G332" s="126" t="s">
        <v>149</v>
      </c>
      <c r="H332" s="126" t="s">
        <v>1571</v>
      </c>
      <c r="I332" s="126">
        <v>7</v>
      </c>
      <c r="J332" s="126" t="s">
        <v>298</v>
      </c>
      <c r="K332" s="126" t="s">
        <v>38</v>
      </c>
      <c r="L332" s="126" t="s">
        <v>1572</v>
      </c>
      <c r="M332" s="126" t="s">
        <v>295</v>
      </c>
    </row>
    <row r="333" spans="1:13" x14ac:dyDescent="0.2">
      <c r="A333" s="124" t="s">
        <v>1573</v>
      </c>
      <c r="B333" s="124" t="s">
        <v>728</v>
      </c>
      <c r="C333" s="125">
        <v>8220</v>
      </c>
      <c r="D333" s="126" t="s">
        <v>68</v>
      </c>
      <c r="E333" s="126"/>
      <c r="F333" s="126" t="s">
        <v>69</v>
      </c>
      <c r="G333" s="126" t="s">
        <v>170</v>
      </c>
      <c r="H333" s="126" t="s">
        <v>287</v>
      </c>
      <c r="I333" s="126">
        <v>7</v>
      </c>
      <c r="J333" s="126" t="s">
        <v>298</v>
      </c>
      <c r="K333" s="126" t="s">
        <v>38</v>
      </c>
      <c r="L333" s="126" t="s">
        <v>54</v>
      </c>
      <c r="M333" s="126" t="s">
        <v>295</v>
      </c>
    </row>
    <row r="334" spans="1:13" x14ac:dyDescent="0.2">
      <c r="A334" s="124" t="s">
        <v>1576</v>
      </c>
      <c r="B334" s="124" t="s">
        <v>1005</v>
      </c>
      <c r="C334" s="125">
        <v>1602.5</v>
      </c>
      <c r="D334" s="126" t="s">
        <v>1006</v>
      </c>
      <c r="E334" s="126"/>
      <c r="F334" s="126" t="s">
        <v>169</v>
      </c>
      <c r="G334" s="126" t="s">
        <v>170</v>
      </c>
      <c r="H334" s="126" t="s">
        <v>345</v>
      </c>
      <c r="I334" s="126">
        <v>7</v>
      </c>
      <c r="J334" s="126" t="s">
        <v>298</v>
      </c>
      <c r="K334" s="126" t="s">
        <v>38</v>
      </c>
      <c r="L334" s="126" t="s">
        <v>1007</v>
      </c>
      <c r="M334" s="126" t="s">
        <v>295</v>
      </c>
    </row>
    <row r="335" spans="1:13" x14ac:dyDescent="0.2">
      <c r="A335" s="124" t="s">
        <v>1577</v>
      </c>
      <c r="B335" s="124" t="s">
        <v>1578</v>
      </c>
      <c r="C335" s="125">
        <v>243047.26</v>
      </c>
      <c r="D335" s="126" t="s">
        <v>1579</v>
      </c>
      <c r="E335" s="126"/>
      <c r="F335" s="126" t="s">
        <v>171</v>
      </c>
      <c r="G335" s="126" t="s">
        <v>166</v>
      </c>
      <c r="H335" s="126" t="s">
        <v>1580</v>
      </c>
      <c r="I335" s="126">
        <v>7</v>
      </c>
      <c r="J335" s="126" t="s">
        <v>298</v>
      </c>
      <c r="K335" s="126" t="s">
        <v>38</v>
      </c>
      <c r="L335" s="126" t="s">
        <v>41</v>
      </c>
      <c r="M335" s="126" t="s">
        <v>295</v>
      </c>
    </row>
    <row r="336" spans="1:13" x14ac:dyDescent="0.2">
      <c r="A336" s="124" t="s">
        <v>1581</v>
      </c>
      <c r="B336" s="124" t="s">
        <v>1582</v>
      </c>
      <c r="C336" s="125">
        <v>78079.39</v>
      </c>
      <c r="D336" s="126" t="s">
        <v>1583</v>
      </c>
      <c r="E336" s="126"/>
      <c r="F336" s="126" t="s">
        <v>920</v>
      </c>
      <c r="G336" s="126" t="s">
        <v>175</v>
      </c>
      <c r="H336" s="126" t="s">
        <v>921</v>
      </c>
      <c r="I336" s="126">
        <v>7</v>
      </c>
      <c r="J336" s="126" t="s">
        <v>298</v>
      </c>
      <c r="K336" s="126" t="s">
        <v>38</v>
      </c>
      <c r="L336" s="126" t="s">
        <v>1584</v>
      </c>
      <c r="M336" s="126" t="s">
        <v>295</v>
      </c>
    </row>
    <row r="337" spans="1:13" x14ac:dyDescent="0.2">
      <c r="A337" s="124" t="s">
        <v>1585</v>
      </c>
      <c r="B337" s="124" t="s">
        <v>729</v>
      </c>
      <c r="C337" s="125">
        <v>18438.28</v>
      </c>
      <c r="D337" s="126" t="s">
        <v>627</v>
      </c>
      <c r="E337" s="126"/>
      <c r="F337" s="126" t="s">
        <v>160</v>
      </c>
      <c r="G337" s="126" t="s">
        <v>146</v>
      </c>
      <c r="H337" s="126" t="s">
        <v>628</v>
      </c>
      <c r="I337" s="126">
        <v>7</v>
      </c>
      <c r="J337" s="126" t="s">
        <v>298</v>
      </c>
      <c r="K337" s="126" t="s">
        <v>38</v>
      </c>
      <c r="L337" s="126" t="s">
        <v>41</v>
      </c>
      <c r="M337" s="126" t="s">
        <v>295</v>
      </c>
    </row>
    <row r="338" spans="1:13" x14ac:dyDescent="0.2">
      <c r="A338" s="124" t="s">
        <v>2137</v>
      </c>
      <c r="B338" s="124" t="s">
        <v>2138</v>
      </c>
      <c r="C338" s="125">
        <v>3406</v>
      </c>
      <c r="D338" t="s">
        <v>2139</v>
      </c>
      <c r="F338" t="s">
        <v>42</v>
      </c>
      <c r="G338" t="s">
        <v>43</v>
      </c>
      <c r="H338" t="s">
        <v>966</v>
      </c>
      <c r="I338" s="126">
        <v>7</v>
      </c>
      <c r="J338" s="126" t="s">
        <v>298</v>
      </c>
      <c r="K338" s="126" t="s">
        <v>38</v>
      </c>
      <c r="L338" s="126" t="s">
        <v>990</v>
      </c>
      <c r="M338" s="126" t="s">
        <v>295</v>
      </c>
    </row>
    <row r="339" spans="1:13" x14ac:dyDescent="0.2">
      <c r="A339" s="124" t="s">
        <v>2140</v>
      </c>
      <c r="B339" s="124" t="s">
        <v>2141</v>
      </c>
      <c r="C339" s="125">
        <v>7875</v>
      </c>
      <c r="D339" t="s">
        <v>2142</v>
      </c>
      <c r="F339" t="s">
        <v>2143</v>
      </c>
      <c r="G339" t="s">
        <v>21</v>
      </c>
      <c r="H339" t="s">
        <v>2144</v>
      </c>
      <c r="I339" s="126">
        <v>7</v>
      </c>
      <c r="J339" s="126" t="s">
        <v>298</v>
      </c>
      <c r="K339" s="126" t="s">
        <v>38</v>
      </c>
      <c r="L339" s="126" t="s">
        <v>990</v>
      </c>
      <c r="M339" s="126" t="s">
        <v>295</v>
      </c>
    </row>
    <row r="340" spans="1:13" x14ac:dyDescent="0.2">
      <c r="A340" s="124" t="s">
        <v>2145</v>
      </c>
      <c r="B340" s="124" t="s">
        <v>2146</v>
      </c>
      <c r="C340" s="125">
        <v>5020</v>
      </c>
      <c r="D340" t="s">
        <v>2147</v>
      </c>
      <c r="F340" t="s">
        <v>1468</v>
      </c>
      <c r="G340" t="s">
        <v>159</v>
      </c>
      <c r="H340" t="s">
        <v>2148</v>
      </c>
      <c r="I340" s="126">
        <v>7</v>
      </c>
      <c r="J340" s="126" t="s">
        <v>298</v>
      </c>
      <c r="K340" s="126" t="s">
        <v>38</v>
      </c>
      <c r="L340" s="126" t="s">
        <v>990</v>
      </c>
      <c r="M340" s="126" t="s">
        <v>295</v>
      </c>
    </row>
    <row r="341" spans="1:13" x14ac:dyDescent="0.2">
      <c r="A341" s="124" t="s">
        <v>2149</v>
      </c>
      <c r="B341" s="124" t="s">
        <v>2150</v>
      </c>
      <c r="C341" s="125">
        <v>4325</v>
      </c>
      <c r="D341" t="s">
        <v>2151</v>
      </c>
      <c r="F341" t="s">
        <v>42</v>
      </c>
      <c r="G341" t="s">
        <v>43</v>
      </c>
      <c r="H341" t="s">
        <v>2152</v>
      </c>
      <c r="I341" s="126">
        <v>7</v>
      </c>
      <c r="J341" s="126" t="s">
        <v>298</v>
      </c>
      <c r="K341" s="126" t="s">
        <v>38</v>
      </c>
      <c r="L341" s="126" t="s">
        <v>990</v>
      </c>
      <c r="M341" s="126" t="s">
        <v>295</v>
      </c>
    </row>
    <row r="342" spans="1:13" x14ac:dyDescent="0.2">
      <c r="A342" s="124" t="s">
        <v>2153</v>
      </c>
      <c r="B342" s="124" t="s">
        <v>2154</v>
      </c>
      <c r="C342" s="125">
        <v>8000</v>
      </c>
      <c r="D342" t="s">
        <v>2155</v>
      </c>
      <c r="E342" t="s">
        <v>965</v>
      </c>
      <c r="F342" t="s">
        <v>2156</v>
      </c>
      <c r="G342" t="s">
        <v>157</v>
      </c>
      <c r="H342" t="s">
        <v>928</v>
      </c>
      <c r="I342" s="126">
        <v>7</v>
      </c>
      <c r="J342" s="126" t="s">
        <v>298</v>
      </c>
      <c r="K342" s="126" t="s">
        <v>38</v>
      </c>
      <c r="L342" s="126" t="s">
        <v>919</v>
      </c>
      <c r="M342" s="126" t="s">
        <v>295</v>
      </c>
    </row>
    <row r="343" spans="1:13" x14ac:dyDescent="0.2">
      <c r="A343" s="124" t="s">
        <v>2157</v>
      </c>
      <c r="B343" s="124" t="s">
        <v>2158</v>
      </c>
      <c r="C343" s="125">
        <v>1000</v>
      </c>
      <c r="D343" t="s">
        <v>2159</v>
      </c>
      <c r="F343" t="s">
        <v>163</v>
      </c>
      <c r="G343" t="s">
        <v>149</v>
      </c>
      <c r="H343" t="s">
        <v>219</v>
      </c>
      <c r="I343" s="126">
        <v>7</v>
      </c>
      <c r="J343" s="126" t="s">
        <v>298</v>
      </c>
      <c r="K343" s="126" t="s">
        <v>38</v>
      </c>
      <c r="L343" s="126" t="s">
        <v>990</v>
      </c>
      <c r="M343" s="126" t="s">
        <v>295</v>
      </c>
    </row>
    <row r="344" spans="1:13" x14ac:dyDescent="0.2">
      <c r="A344" s="124" t="s">
        <v>2160</v>
      </c>
      <c r="B344" s="124" t="s">
        <v>2161</v>
      </c>
      <c r="C344" s="125">
        <v>14500</v>
      </c>
      <c r="D344" t="s">
        <v>2162</v>
      </c>
      <c r="F344" t="s">
        <v>161</v>
      </c>
      <c r="G344" t="s">
        <v>155</v>
      </c>
      <c r="H344" t="s">
        <v>2163</v>
      </c>
      <c r="I344" s="126">
        <v>7</v>
      </c>
      <c r="J344" s="126" t="s">
        <v>298</v>
      </c>
      <c r="K344" s="126" t="s">
        <v>38</v>
      </c>
      <c r="L344" s="126" t="s">
        <v>2164</v>
      </c>
      <c r="M344" s="126" t="s">
        <v>295</v>
      </c>
    </row>
    <row r="345" spans="1:13" x14ac:dyDescent="0.2">
      <c r="A345" s="124" t="s">
        <v>2165</v>
      </c>
      <c r="B345" s="124" t="s">
        <v>2166</v>
      </c>
      <c r="C345" s="125">
        <v>4600</v>
      </c>
      <c r="D345" t="s">
        <v>2167</v>
      </c>
      <c r="E345" t="s">
        <v>2168</v>
      </c>
      <c r="F345" t="s">
        <v>42</v>
      </c>
      <c r="G345" t="s">
        <v>43</v>
      </c>
      <c r="H345" t="s">
        <v>2169</v>
      </c>
      <c r="I345" s="126">
        <v>7</v>
      </c>
      <c r="J345" s="126" t="s">
        <v>298</v>
      </c>
      <c r="K345" s="126" t="s">
        <v>38</v>
      </c>
      <c r="L345" s="126" t="s">
        <v>990</v>
      </c>
      <c r="M345" s="126" t="s">
        <v>295</v>
      </c>
    </row>
    <row r="346" spans="1:13" x14ac:dyDescent="0.2">
      <c r="A346" s="124" t="s">
        <v>2170</v>
      </c>
      <c r="B346" s="124" t="s">
        <v>2171</v>
      </c>
      <c r="C346" s="125">
        <v>5250</v>
      </c>
      <c r="D346" t="s">
        <v>2172</v>
      </c>
      <c r="F346" t="s">
        <v>198</v>
      </c>
      <c r="G346" t="s">
        <v>156</v>
      </c>
      <c r="H346" t="s">
        <v>2173</v>
      </c>
      <c r="I346" s="126">
        <v>7</v>
      </c>
      <c r="J346" s="126" t="s">
        <v>298</v>
      </c>
      <c r="K346" s="126" t="s">
        <v>38</v>
      </c>
      <c r="L346" s="126" t="s">
        <v>990</v>
      </c>
      <c r="M346" s="126" t="s">
        <v>295</v>
      </c>
    </row>
    <row r="347" spans="1:13" x14ac:dyDescent="0.2">
      <c r="A347" s="124" t="s">
        <v>2174</v>
      </c>
      <c r="B347" s="124" t="s">
        <v>2175</v>
      </c>
      <c r="C347" s="125">
        <v>2790</v>
      </c>
      <c r="D347" t="s">
        <v>2176</v>
      </c>
      <c r="F347" t="s">
        <v>158</v>
      </c>
      <c r="G347" t="s">
        <v>149</v>
      </c>
      <c r="H347" t="s">
        <v>271</v>
      </c>
      <c r="I347" s="126">
        <v>7</v>
      </c>
      <c r="J347" s="126" t="s">
        <v>298</v>
      </c>
      <c r="K347" s="126" t="s">
        <v>38</v>
      </c>
      <c r="L347" s="126" t="s">
        <v>2177</v>
      </c>
      <c r="M347" s="126" t="s">
        <v>295</v>
      </c>
    </row>
    <row r="348" spans="1:13" x14ac:dyDescent="0.2">
      <c r="A348" s="124" t="s">
        <v>2178</v>
      </c>
      <c r="B348" s="124" t="s">
        <v>2179</v>
      </c>
      <c r="C348" s="125">
        <v>3592.5</v>
      </c>
      <c r="D348" t="s">
        <v>2180</v>
      </c>
      <c r="F348" t="s">
        <v>1062</v>
      </c>
      <c r="G348" t="s">
        <v>168</v>
      </c>
      <c r="H348" t="s">
        <v>2181</v>
      </c>
      <c r="I348" s="126">
        <v>7</v>
      </c>
      <c r="J348" s="126" t="s">
        <v>298</v>
      </c>
      <c r="K348" s="126" t="s">
        <v>38</v>
      </c>
      <c r="L348" s="126" t="s">
        <v>990</v>
      </c>
      <c r="M348" s="126" t="s">
        <v>295</v>
      </c>
    </row>
    <row r="349" spans="1:13" x14ac:dyDescent="0.2">
      <c r="A349" s="124" t="s">
        <v>2182</v>
      </c>
      <c r="B349" s="124" t="s">
        <v>2183</v>
      </c>
      <c r="C349" s="125">
        <v>9400</v>
      </c>
      <c r="D349" t="s">
        <v>2184</v>
      </c>
      <c r="F349" t="s">
        <v>642</v>
      </c>
      <c r="G349" t="s">
        <v>149</v>
      </c>
      <c r="H349" t="s">
        <v>643</v>
      </c>
      <c r="I349" s="126">
        <v>7</v>
      </c>
      <c r="J349" s="126" t="s">
        <v>298</v>
      </c>
      <c r="K349" s="126" t="s">
        <v>38</v>
      </c>
      <c r="L349" s="126" t="s">
        <v>318</v>
      </c>
      <c r="M349" s="126" t="s">
        <v>295</v>
      </c>
    </row>
    <row r="350" spans="1:13" x14ac:dyDescent="0.2">
      <c r="A350" s="124" t="s">
        <v>2185</v>
      </c>
      <c r="B350" s="124" t="s">
        <v>2186</v>
      </c>
      <c r="C350" s="125">
        <v>4947.3599999999997</v>
      </c>
      <c r="D350" t="s">
        <v>2187</v>
      </c>
      <c r="F350" t="s">
        <v>2188</v>
      </c>
      <c r="G350" t="s">
        <v>179</v>
      </c>
      <c r="H350" t="s">
        <v>2189</v>
      </c>
      <c r="I350" s="126">
        <v>7</v>
      </c>
      <c r="J350" s="126" t="s">
        <v>298</v>
      </c>
      <c r="K350" s="126" t="s">
        <v>38</v>
      </c>
      <c r="L350" s="126" t="s">
        <v>1749</v>
      </c>
      <c r="M350" s="126" t="s">
        <v>295</v>
      </c>
    </row>
    <row r="351" spans="1:13" x14ac:dyDescent="0.2">
      <c r="A351" s="124" t="s">
        <v>2190</v>
      </c>
      <c r="B351" s="124" t="s">
        <v>2191</v>
      </c>
      <c r="C351" s="125">
        <v>119786.98</v>
      </c>
      <c r="D351" t="s">
        <v>2192</v>
      </c>
      <c r="E351" t="s">
        <v>2193</v>
      </c>
      <c r="F351" t="s">
        <v>158</v>
      </c>
      <c r="G351" t="s">
        <v>149</v>
      </c>
      <c r="H351" t="s">
        <v>271</v>
      </c>
      <c r="I351" s="126">
        <v>7</v>
      </c>
      <c r="J351" s="126" t="s">
        <v>298</v>
      </c>
      <c r="K351" s="126" t="s">
        <v>38</v>
      </c>
      <c r="L351" s="126" t="s">
        <v>990</v>
      </c>
      <c r="M351" s="126" t="s">
        <v>295</v>
      </c>
    </row>
    <row r="352" spans="1:13" x14ac:dyDescent="0.2">
      <c r="A352" s="124" t="s">
        <v>2194</v>
      </c>
      <c r="B352" s="124" t="s">
        <v>2195</v>
      </c>
      <c r="C352" s="125">
        <v>7000</v>
      </c>
      <c r="D352" t="s">
        <v>2196</v>
      </c>
      <c r="F352" t="s">
        <v>2197</v>
      </c>
      <c r="G352" t="s">
        <v>159</v>
      </c>
      <c r="H352" t="s">
        <v>2198</v>
      </c>
      <c r="I352" s="126">
        <v>7</v>
      </c>
      <c r="J352" s="126" t="s">
        <v>298</v>
      </c>
      <c r="K352" s="126" t="s">
        <v>38</v>
      </c>
      <c r="L352" s="126" t="s">
        <v>1749</v>
      </c>
      <c r="M352" s="126" t="s">
        <v>295</v>
      </c>
    </row>
    <row r="353" spans="1:13" x14ac:dyDescent="0.2">
      <c r="A353" s="124" t="s">
        <v>2199</v>
      </c>
      <c r="B353" s="124" t="s">
        <v>2200</v>
      </c>
      <c r="C353" s="125">
        <v>1746</v>
      </c>
      <c r="D353" t="s">
        <v>2201</v>
      </c>
      <c r="E353" t="s">
        <v>2202</v>
      </c>
      <c r="F353" t="s">
        <v>181</v>
      </c>
      <c r="G353" t="s">
        <v>149</v>
      </c>
      <c r="H353" t="s">
        <v>2203</v>
      </c>
      <c r="I353" s="126">
        <v>7</v>
      </c>
      <c r="J353" s="126" t="s">
        <v>298</v>
      </c>
      <c r="K353" s="126" t="s">
        <v>38</v>
      </c>
      <c r="L353" s="126" t="s">
        <v>990</v>
      </c>
      <c r="M353" s="126" t="s">
        <v>295</v>
      </c>
    </row>
    <row r="354" spans="1:13" x14ac:dyDescent="0.2">
      <c r="A354" s="124" t="s">
        <v>2204</v>
      </c>
      <c r="B354" s="124" t="s">
        <v>2205</v>
      </c>
      <c r="C354" s="125">
        <v>1525</v>
      </c>
      <c r="D354" t="s">
        <v>2206</v>
      </c>
      <c r="F354" t="s">
        <v>42</v>
      </c>
      <c r="G354" t="s">
        <v>43</v>
      </c>
      <c r="H354" t="s">
        <v>269</v>
      </c>
      <c r="I354" s="126">
        <v>7</v>
      </c>
      <c r="J354" s="126" t="s">
        <v>298</v>
      </c>
      <c r="K354" s="126" t="s">
        <v>38</v>
      </c>
      <c r="L354" s="126" t="s">
        <v>990</v>
      </c>
      <c r="M354" s="126" t="s">
        <v>295</v>
      </c>
    </row>
    <row r="355" spans="1:13" x14ac:dyDescent="0.2">
      <c r="A355" s="124" t="s">
        <v>2207</v>
      </c>
      <c r="B355" s="124" t="s">
        <v>2208</v>
      </c>
      <c r="C355" s="125">
        <v>1980</v>
      </c>
      <c r="D355" t="s">
        <v>2209</v>
      </c>
      <c r="F355" t="s">
        <v>1265</v>
      </c>
      <c r="G355" t="s">
        <v>149</v>
      </c>
      <c r="H355" t="s">
        <v>1266</v>
      </c>
      <c r="I355" s="126">
        <v>7</v>
      </c>
      <c r="J355" s="126" t="s">
        <v>298</v>
      </c>
      <c r="K355" s="126" t="s">
        <v>38</v>
      </c>
      <c r="L355" s="126" t="s">
        <v>990</v>
      </c>
      <c r="M355" s="126" t="s">
        <v>295</v>
      </c>
    </row>
    <row r="356" spans="1:13" x14ac:dyDescent="0.2">
      <c r="A356" s="124" t="s">
        <v>2210</v>
      </c>
      <c r="B356" s="124" t="s">
        <v>2211</v>
      </c>
      <c r="C356" s="125">
        <v>3900</v>
      </c>
      <c r="D356" t="s">
        <v>2212</v>
      </c>
      <c r="E356" t="s">
        <v>2213</v>
      </c>
      <c r="F356" t="s">
        <v>180</v>
      </c>
      <c r="G356" t="s">
        <v>172</v>
      </c>
      <c r="H356" t="s">
        <v>2214</v>
      </c>
      <c r="I356" s="126">
        <v>7</v>
      </c>
      <c r="J356" s="126" t="s">
        <v>298</v>
      </c>
      <c r="K356" s="126" t="s">
        <v>38</v>
      </c>
      <c r="L356" s="126" t="s">
        <v>990</v>
      </c>
      <c r="M356" s="126" t="s">
        <v>295</v>
      </c>
    </row>
    <row r="357" spans="1:13" x14ac:dyDescent="0.2">
      <c r="A357" s="124" t="s">
        <v>2215</v>
      </c>
      <c r="B357" s="124" t="s">
        <v>2216</v>
      </c>
      <c r="C357" s="125">
        <v>1800</v>
      </c>
      <c r="D357" t="s">
        <v>2217</v>
      </c>
      <c r="F357" t="s">
        <v>1379</v>
      </c>
      <c r="G357" t="s">
        <v>149</v>
      </c>
      <c r="H357" t="s">
        <v>1380</v>
      </c>
      <c r="I357" s="126">
        <v>7</v>
      </c>
      <c r="J357" s="126" t="s">
        <v>298</v>
      </c>
      <c r="K357" s="126" t="s">
        <v>38</v>
      </c>
      <c r="L357" s="126" t="s">
        <v>990</v>
      </c>
      <c r="M357" s="126" t="s">
        <v>295</v>
      </c>
    </row>
    <row r="358" spans="1:13" x14ac:dyDescent="0.2">
      <c r="A358" s="124" t="s">
        <v>2218</v>
      </c>
      <c r="B358" s="124" t="s">
        <v>2219</v>
      </c>
      <c r="C358" s="125">
        <v>1825.36</v>
      </c>
      <c r="D358" t="s">
        <v>2220</v>
      </c>
      <c r="F358" t="s">
        <v>178</v>
      </c>
      <c r="G358" t="s">
        <v>149</v>
      </c>
      <c r="H358" t="s">
        <v>222</v>
      </c>
      <c r="I358" s="126">
        <v>7</v>
      </c>
      <c r="J358" s="126" t="s">
        <v>298</v>
      </c>
      <c r="K358" s="126" t="s">
        <v>38</v>
      </c>
      <c r="L358" s="126" t="s">
        <v>990</v>
      </c>
      <c r="M358" s="126" t="s">
        <v>295</v>
      </c>
    </row>
    <row r="359" spans="1:13" x14ac:dyDescent="0.2">
      <c r="A359" s="124" t="s">
        <v>2221</v>
      </c>
      <c r="B359" s="124" t="s">
        <v>2222</v>
      </c>
      <c r="C359" s="125">
        <v>2317</v>
      </c>
      <c r="D359" t="s">
        <v>2223</v>
      </c>
      <c r="F359" t="s">
        <v>2224</v>
      </c>
      <c r="G359" t="s">
        <v>149</v>
      </c>
      <c r="H359" t="s">
        <v>2225</v>
      </c>
      <c r="I359" s="126">
        <v>7</v>
      </c>
      <c r="J359" s="126" t="s">
        <v>298</v>
      </c>
      <c r="K359" s="126" t="s">
        <v>38</v>
      </c>
      <c r="L359" s="126" t="s">
        <v>990</v>
      </c>
      <c r="M359" s="126" t="s">
        <v>295</v>
      </c>
    </row>
    <row r="360" spans="1:13" x14ac:dyDescent="0.2">
      <c r="A360" s="124" t="s">
        <v>2226</v>
      </c>
      <c r="B360" s="124" t="s">
        <v>2227</v>
      </c>
      <c r="C360" s="125">
        <v>2240</v>
      </c>
      <c r="D360" t="s">
        <v>2228</v>
      </c>
      <c r="F360" t="s">
        <v>2224</v>
      </c>
      <c r="G360" t="s">
        <v>149</v>
      </c>
      <c r="H360" t="s">
        <v>2229</v>
      </c>
      <c r="I360" s="126">
        <v>7</v>
      </c>
      <c r="J360" s="126" t="s">
        <v>298</v>
      </c>
      <c r="K360" s="126" t="s">
        <v>38</v>
      </c>
      <c r="L360" s="126" t="s">
        <v>990</v>
      </c>
      <c r="M360" s="126" t="s">
        <v>295</v>
      </c>
    </row>
    <row r="361" spans="1:13" x14ac:dyDescent="0.2">
      <c r="A361" s="124" t="s">
        <v>2230</v>
      </c>
      <c r="B361" s="124" t="s">
        <v>2231</v>
      </c>
      <c r="C361" s="125">
        <v>34605</v>
      </c>
      <c r="D361" t="s">
        <v>2232</v>
      </c>
      <c r="F361" t="s">
        <v>309</v>
      </c>
      <c r="G361" t="s">
        <v>157</v>
      </c>
      <c r="H361" t="s">
        <v>928</v>
      </c>
      <c r="I361" s="126">
        <v>7</v>
      </c>
      <c r="J361" s="126" t="s">
        <v>298</v>
      </c>
      <c r="K361" s="126" t="s">
        <v>38</v>
      </c>
      <c r="L361" s="126" t="s">
        <v>990</v>
      </c>
      <c r="M361" s="126" t="s">
        <v>295</v>
      </c>
    </row>
    <row r="362" spans="1:13" x14ac:dyDescent="0.2">
      <c r="A362" s="124" t="s">
        <v>2233</v>
      </c>
      <c r="B362" s="124" t="s">
        <v>2234</v>
      </c>
      <c r="C362" s="125">
        <v>6674.86</v>
      </c>
      <c r="D362" t="s">
        <v>2235</v>
      </c>
      <c r="F362" t="s">
        <v>2236</v>
      </c>
      <c r="G362" t="s">
        <v>207</v>
      </c>
      <c r="H362" t="s">
        <v>2237</v>
      </c>
      <c r="I362" s="126">
        <v>7</v>
      </c>
      <c r="J362" s="126" t="s">
        <v>298</v>
      </c>
      <c r="K362" s="126" t="s">
        <v>38</v>
      </c>
      <c r="L362" s="126" t="s">
        <v>990</v>
      </c>
      <c r="M362" s="126" t="s">
        <v>295</v>
      </c>
    </row>
    <row r="363" spans="1:13" x14ac:dyDescent="0.2">
      <c r="A363" s="124" t="s">
        <v>2238</v>
      </c>
      <c r="B363" s="124" t="s">
        <v>2239</v>
      </c>
      <c r="C363" s="125">
        <v>1025</v>
      </c>
      <c r="D363" t="s">
        <v>2240</v>
      </c>
      <c r="F363" t="s">
        <v>624</v>
      </c>
      <c r="G363" t="s">
        <v>207</v>
      </c>
      <c r="H363" t="s">
        <v>625</v>
      </c>
      <c r="I363" s="126">
        <v>7</v>
      </c>
      <c r="J363" s="126" t="s">
        <v>298</v>
      </c>
      <c r="K363" s="126" t="s">
        <v>38</v>
      </c>
      <c r="L363" s="126" t="s">
        <v>990</v>
      </c>
      <c r="M363" s="126" t="s">
        <v>295</v>
      </c>
    </row>
    <row r="364" spans="1:13" x14ac:dyDescent="0.2">
      <c r="A364" s="124" t="s">
        <v>2241</v>
      </c>
      <c r="B364" s="124" t="s">
        <v>2242</v>
      </c>
      <c r="C364" s="125">
        <v>1275</v>
      </c>
      <c r="D364" t="s">
        <v>2243</v>
      </c>
      <c r="E364" t="s">
        <v>2244</v>
      </c>
      <c r="F364" t="s">
        <v>2245</v>
      </c>
      <c r="G364" t="s">
        <v>286</v>
      </c>
      <c r="H364" t="s">
        <v>2246</v>
      </c>
      <c r="I364" s="126">
        <v>7</v>
      </c>
      <c r="J364" s="126" t="s">
        <v>298</v>
      </c>
      <c r="K364" s="126" t="s">
        <v>38</v>
      </c>
      <c r="L364" s="126" t="s">
        <v>990</v>
      </c>
      <c r="M364" s="126" t="s">
        <v>295</v>
      </c>
    </row>
    <row r="365" spans="1:13" x14ac:dyDescent="0.2">
      <c r="A365" s="124" t="s">
        <v>2247</v>
      </c>
      <c r="B365" s="124" t="s">
        <v>2248</v>
      </c>
      <c r="C365" s="125">
        <v>1650</v>
      </c>
      <c r="D365" t="s">
        <v>2249</v>
      </c>
      <c r="F365" t="s">
        <v>2250</v>
      </c>
      <c r="G365" t="s">
        <v>146</v>
      </c>
      <c r="H365" t="s">
        <v>2251</v>
      </c>
      <c r="I365" s="126">
        <v>7</v>
      </c>
      <c r="J365" s="126" t="s">
        <v>298</v>
      </c>
      <c r="K365" s="126" t="s">
        <v>38</v>
      </c>
      <c r="L365" s="126" t="s">
        <v>990</v>
      </c>
      <c r="M365" s="126" t="s">
        <v>295</v>
      </c>
    </row>
    <row r="366" spans="1:13" x14ac:dyDescent="0.2">
      <c r="A366" s="124" t="s">
        <v>2252</v>
      </c>
      <c r="B366" s="124" t="s">
        <v>2253</v>
      </c>
      <c r="C366" s="125">
        <v>40000</v>
      </c>
      <c r="D366" s="126" t="s">
        <v>2254</v>
      </c>
      <c r="E366" s="126"/>
      <c r="F366" s="126" t="s">
        <v>2255</v>
      </c>
      <c r="G366" s="126" t="s">
        <v>146</v>
      </c>
      <c r="H366" s="126" t="s">
        <v>2256</v>
      </c>
      <c r="I366" s="126">
        <v>7</v>
      </c>
      <c r="J366" s="126" t="s">
        <v>298</v>
      </c>
      <c r="K366" s="126" t="s">
        <v>38</v>
      </c>
      <c r="L366" s="126" t="s">
        <v>990</v>
      </c>
      <c r="M366" s="126" t="s">
        <v>295</v>
      </c>
    </row>
    <row r="367" spans="1:13" x14ac:dyDescent="0.2">
      <c r="A367" s="124" t="s">
        <v>2257</v>
      </c>
      <c r="B367" s="124" t="s">
        <v>2258</v>
      </c>
      <c r="C367" s="125">
        <v>2338</v>
      </c>
      <c r="D367" s="126" t="s">
        <v>2259</v>
      </c>
      <c r="E367" s="126" t="s">
        <v>2260</v>
      </c>
      <c r="F367" s="126" t="s">
        <v>42</v>
      </c>
      <c r="G367" s="126" t="s">
        <v>43</v>
      </c>
      <c r="H367" s="126" t="s">
        <v>1940</v>
      </c>
      <c r="I367" s="126">
        <v>7</v>
      </c>
      <c r="J367" s="126" t="s">
        <v>298</v>
      </c>
      <c r="K367" s="126" t="s">
        <v>38</v>
      </c>
      <c r="L367" s="126" t="s">
        <v>990</v>
      </c>
      <c r="M367" s="126" t="s">
        <v>295</v>
      </c>
    </row>
    <row r="368" spans="1:13" x14ac:dyDescent="0.2">
      <c r="A368" s="124" t="s">
        <v>2261</v>
      </c>
      <c r="B368" s="124" t="s">
        <v>2262</v>
      </c>
      <c r="C368" s="125">
        <v>3800</v>
      </c>
      <c r="D368" s="126" t="s">
        <v>2263</v>
      </c>
      <c r="E368" s="126"/>
      <c r="F368" s="126" t="s">
        <v>169</v>
      </c>
      <c r="G368" s="126" t="s">
        <v>170</v>
      </c>
      <c r="H368" s="126" t="s">
        <v>2264</v>
      </c>
      <c r="I368" s="126">
        <v>7</v>
      </c>
      <c r="J368" s="126" t="s">
        <v>298</v>
      </c>
      <c r="K368" s="126" t="s">
        <v>38</v>
      </c>
      <c r="L368" s="126" t="s">
        <v>990</v>
      </c>
      <c r="M368" s="126" t="s">
        <v>295</v>
      </c>
    </row>
    <row r="369" spans="1:13" x14ac:dyDescent="0.2">
      <c r="A369" s="124" t="s">
        <v>2265</v>
      </c>
      <c r="B369" s="124" t="s">
        <v>2266</v>
      </c>
      <c r="C369" s="125">
        <v>1187.3800000000001</v>
      </c>
      <c r="D369" s="126" t="s">
        <v>2267</v>
      </c>
      <c r="E369" s="126"/>
      <c r="F369" s="126" t="s">
        <v>183</v>
      </c>
      <c r="G369" s="126" t="s">
        <v>149</v>
      </c>
      <c r="H369" s="126" t="s">
        <v>2268</v>
      </c>
      <c r="I369" s="126">
        <v>7</v>
      </c>
      <c r="J369" s="126" t="s">
        <v>298</v>
      </c>
      <c r="K369" s="126" t="s">
        <v>38</v>
      </c>
      <c r="L369" s="126" t="s">
        <v>990</v>
      </c>
      <c r="M369" s="126" t="s">
        <v>295</v>
      </c>
    </row>
    <row r="370" spans="1:13" x14ac:dyDescent="0.2">
      <c r="A370" s="124" t="s">
        <v>2269</v>
      </c>
      <c r="B370" s="124" t="s">
        <v>2270</v>
      </c>
      <c r="C370" s="125">
        <v>4666.75</v>
      </c>
      <c r="D370" s="126" t="s">
        <v>2271</v>
      </c>
      <c r="E370" s="126"/>
      <c r="F370" s="126" t="s">
        <v>2272</v>
      </c>
      <c r="G370" s="126" t="s">
        <v>726</v>
      </c>
      <c r="H370" s="126" t="s">
        <v>2273</v>
      </c>
      <c r="I370" s="126">
        <v>7</v>
      </c>
      <c r="J370" s="126" t="s">
        <v>298</v>
      </c>
      <c r="K370" s="126" t="s">
        <v>38</v>
      </c>
      <c r="L370" s="126" t="s">
        <v>1979</v>
      </c>
      <c r="M370" s="126" t="s">
        <v>295</v>
      </c>
    </row>
    <row r="371" spans="1:13" x14ac:dyDescent="0.2">
      <c r="A371" s="124" t="s">
        <v>2274</v>
      </c>
      <c r="B371" s="124" t="s">
        <v>2275</v>
      </c>
      <c r="C371" s="125">
        <v>1750</v>
      </c>
      <c r="D371" s="126" t="s">
        <v>2276</v>
      </c>
      <c r="E371" s="126" t="s">
        <v>2277</v>
      </c>
      <c r="F371" s="126" t="s">
        <v>158</v>
      </c>
      <c r="G371" s="126" t="s">
        <v>149</v>
      </c>
      <c r="H371" s="126" t="s">
        <v>271</v>
      </c>
      <c r="I371" s="126">
        <v>7</v>
      </c>
      <c r="J371" s="126" t="s">
        <v>298</v>
      </c>
      <c r="K371" s="126" t="s">
        <v>38</v>
      </c>
      <c r="L371" s="126" t="s">
        <v>990</v>
      </c>
      <c r="M371" s="126" t="s">
        <v>295</v>
      </c>
    </row>
    <row r="372" spans="1:13" x14ac:dyDescent="0.2">
      <c r="A372" s="124" t="s">
        <v>2278</v>
      </c>
      <c r="B372" s="124" t="s">
        <v>2279</v>
      </c>
      <c r="C372" s="125">
        <v>7245</v>
      </c>
      <c r="D372" s="126" t="s">
        <v>64</v>
      </c>
      <c r="E372" s="126"/>
      <c r="F372" s="126" t="s">
        <v>201</v>
      </c>
      <c r="G372" s="126" t="s">
        <v>168</v>
      </c>
      <c r="H372" s="126" t="s">
        <v>2280</v>
      </c>
      <c r="I372" s="126">
        <v>7</v>
      </c>
      <c r="J372" s="126" t="s">
        <v>298</v>
      </c>
      <c r="K372" s="126" t="s">
        <v>38</v>
      </c>
      <c r="L372" s="126" t="s">
        <v>990</v>
      </c>
      <c r="M372" s="126" t="s">
        <v>295</v>
      </c>
    </row>
    <row r="373" spans="1:13" x14ac:dyDescent="0.2">
      <c r="A373" s="124" t="s">
        <v>2281</v>
      </c>
      <c r="B373" s="124" t="s">
        <v>2282</v>
      </c>
      <c r="C373" s="125">
        <v>1250</v>
      </c>
      <c r="D373" s="126" t="s">
        <v>64</v>
      </c>
      <c r="E373" s="126"/>
      <c r="F373" s="126" t="s">
        <v>201</v>
      </c>
      <c r="G373" s="126" t="s">
        <v>168</v>
      </c>
      <c r="H373" s="126" t="s">
        <v>276</v>
      </c>
      <c r="I373" s="126">
        <v>7</v>
      </c>
      <c r="J373" s="126" t="s">
        <v>298</v>
      </c>
      <c r="K373" s="126" t="s">
        <v>38</v>
      </c>
      <c r="L373" s="126" t="s">
        <v>990</v>
      </c>
      <c r="M373" s="126" t="s">
        <v>295</v>
      </c>
    </row>
    <row r="374" spans="1:13" x14ac:dyDescent="0.2">
      <c r="A374" s="124" t="s">
        <v>2283</v>
      </c>
      <c r="B374" s="124" t="s">
        <v>2284</v>
      </c>
      <c r="C374" s="125">
        <v>217944.42</v>
      </c>
      <c r="D374" s="126" t="s">
        <v>2285</v>
      </c>
      <c r="E374" s="126"/>
      <c r="F374" s="126" t="s">
        <v>57</v>
      </c>
      <c r="G374" s="126" t="s">
        <v>174</v>
      </c>
      <c r="H374" s="126" t="s">
        <v>2286</v>
      </c>
      <c r="I374" s="126">
        <v>7</v>
      </c>
      <c r="J374" s="126" t="s">
        <v>298</v>
      </c>
      <c r="K374" s="126" t="s">
        <v>38</v>
      </c>
      <c r="L374" s="126" t="s">
        <v>990</v>
      </c>
      <c r="M374" s="126" t="s">
        <v>295</v>
      </c>
    </row>
    <row r="375" spans="1:13" x14ac:dyDescent="0.2">
      <c r="A375" s="124" t="s">
        <v>2287</v>
      </c>
      <c r="B375" s="124" t="s">
        <v>2288</v>
      </c>
      <c r="C375" s="125">
        <v>5833</v>
      </c>
      <c r="D375" s="126" t="s">
        <v>2289</v>
      </c>
      <c r="E375" s="126"/>
      <c r="F375" s="126" t="s">
        <v>2</v>
      </c>
      <c r="G375" s="126" t="s">
        <v>184</v>
      </c>
      <c r="H375" s="126" t="s">
        <v>2290</v>
      </c>
      <c r="I375" s="126">
        <v>7</v>
      </c>
      <c r="J375" s="126" t="s">
        <v>298</v>
      </c>
      <c r="K375" s="126" t="s">
        <v>38</v>
      </c>
      <c r="L375" s="126" t="s">
        <v>990</v>
      </c>
      <c r="M375" s="126" t="s">
        <v>295</v>
      </c>
    </row>
    <row r="376" spans="1:13" x14ac:dyDescent="0.2">
      <c r="A376" s="124" t="s">
        <v>2291</v>
      </c>
      <c r="B376" s="124" t="s">
        <v>2292</v>
      </c>
      <c r="C376" s="125">
        <v>2092.79</v>
      </c>
      <c r="D376" s="126" t="s">
        <v>2293</v>
      </c>
      <c r="E376" s="126"/>
      <c r="F376" s="126" t="s">
        <v>2294</v>
      </c>
      <c r="G376" s="126" t="s">
        <v>155</v>
      </c>
      <c r="H376" s="126" t="s">
        <v>2295</v>
      </c>
      <c r="I376" s="126">
        <v>7</v>
      </c>
      <c r="J376" s="126" t="s">
        <v>298</v>
      </c>
      <c r="K376" s="126" t="s">
        <v>38</v>
      </c>
      <c r="L376" s="126" t="s">
        <v>990</v>
      </c>
      <c r="M376" s="126" t="s">
        <v>295</v>
      </c>
    </row>
    <row r="377" spans="1:13" x14ac:dyDescent="0.2">
      <c r="A377" s="124" t="s">
        <v>2296</v>
      </c>
      <c r="B377" s="124" t="s">
        <v>2297</v>
      </c>
      <c r="C377" s="125">
        <v>3630</v>
      </c>
      <c r="D377" s="126" t="s">
        <v>2298</v>
      </c>
      <c r="E377" s="126" t="s">
        <v>684</v>
      </c>
      <c r="F377" s="126" t="s">
        <v>1265</v>
      </c>
      <c r="G377" s="126" t="s">
        <v>149</v>
      </c>
      <c r="H377" s="126" t="s">
        <v>1266</v>
      </c>
      <c r="I377" s="126">
        <v>7</v>
      </c>
      <c r="J377" s="126" t="s">
        <v>298</v>
      </c>
      <c r="K377" s="126" t="s">
        <v>38</v>
      </c>
      <c r="L377" s="126" t="s">
        <v>990</v>
      </c>
      <c r="M377" s="126" t="s">
        <v>295</v>
      </c>
    </row>
    <row r="378" spans="1:13" x14ac:dyDescent="0.2">
      <c r="A378" s="124" t="s">
        <v>2299</v>
      </c>
      <c r="B378" s="124" t="s">
        <v>2300</v>
      </c>
      <c r="C378" s="125">
        <v>16359</v>
      </c>
      <c r="D378" s="126" t="s">
        <v>2301</v>
      </c>
      <c r="E378" s="126"/>
      <c r="F378" s="126" t="s">
        <v>1747</v>
      </c>
      <c r="G378" s="126" t="s">
        <v>172</v>
      </c>
      <c r="H378" s="126" t="s">
        <v>1748</v>
      </c>
      <c r="I378" s="126">
        <v>7</v>
      </c>
      <c r="J378" s="126" t="s">
        <v>298</v>
      </c>
      <c r="K378" s="126" t="s">
        <v>38</v>
      </c>
      <c r="L378" s="126" t="s">
        <v>2302</v>
      </c>
      <c r="M378" s="126" t="s">
        <v>295</v>
      </c>
    </row>
    <row r="379" spans="1:13" x14ac:dyDescent="0.2">
      <c r="A379" s="124" t="s">
        <v>2303</v>
      </c>
      <c r="B379" s="124" t="s">
        <v>2304</v>
      </c>
      <c r="C379" s="125">
        <v>21000</v>
      </c>
      <c r="D379" s="126" t="s">
        <v>2305</v>
      </c>
      <c r="E379" s="126"/>
      <c r="F379" s="126" t="s">
        <v>158</v>
      </c>
      <c r="G379" s="126" t="s">
        <v>149</v>
      </c>
      <c r="H379" s="126" t="s">
        <v>271</v>
      </c>
      <c r="I379" s="126">
        <v>7</v>
      </c>
      <c r="J379" s="126" t="s">
        <v>298</v>
      </c>
      <c r="K379" s="126" t="s">
        <v>38</v>
      </c>
      <c r="L379" s="126" t="s">
        <v>990</v>
      </c>
      <c r="M379" s="126" t="s">
        <v>295</v>
      </c>
    </row>
    <row r="380" spans="1:13" x14ac:dyDescent="0.2">
      <c r="A380" s="124" t="s">
        <v>2306</v>
      </c>
      <c r="B380" s="124" t="s">
        <v>2307</v>
      </c>
      <c r="C380" s="125">
        <v>3500</v>
      </c>
      <c r="D380" s="126" t="s">
        <v>1303</v>
      </c>
      <c r="E380" s="126"/>
      <c r="F380" s="126" t="s">
        <v>1304</v>
      </c>
      <c r="G380" s="126" t="s">
        <v>155</v>
      </c>
      <c r="H380" s="126" t="s">
        <v>1305</v>
      </c>
      <c r="I380" s="126">
        <v>7</v>
      </c>
      <c r="J380" s="126" t="s">
        <v>298</v>
      </c>
      <c r="K380" s="126" t="s">
        <v>38</v>
      </c>
      <c r="L380" s="126" t="s">
        <v>990</v>
      </c>
      <c r="M380" s="126" t="s">
        <v>295</v>
      </c>
    </row>
    <row r="381" spans="1:13" x14ac:dyDescent="0.2">
      <c r="A381" s="124" t="s">
        <v>2308</v>
      </c>
      <c r="B381" s="124" t="s">
        <v>2309</v>
      </c>
      <c r="C381" s="125">
        <v>7683</v>
      </c>
      <c r="D381" s="126" t="s">
        <v>2310</v>
      </c>
      <c r="E381" s="126"/>
      <c r="F381" s="126" t="s">
        <v>2311</v>
      </c>
      <c r="G381" s="126" t="s">
        <v>165</v>
      </c>
      <c r="H381" s="126" t="s">
        <v>2312</v>
      </c>
      <c r="I381" s="126">
        <v>7</v>
      </c>
      <c r="J381" s="126" t="s">
        <v>298</v>
      </c>
      <c r="K381" s="126" t="s">
        <v>38</v>
      </c>
      <c r="L381" s="126" t="s">
        <v>990</v>
      </c>
      <c r="M381" s="126" t="s">
        <v>295</v>
      </c>
    </row>
    <row r="382" spans="1:13" x14ac:dyDescent="0.2">
      <c r="A382" s="124" t="s">
        <v>2313</v>
      </c>
      <c r="B382" s="124" t="s">
        <v>2314</v>
      </c>
      <c r="C382" s="125">
        <v>3000</v>
      </c>
      <c r="D382" s="126" t="s">
        <v>2315</v>
      </c>
      <c r="E382" s="126"/>
      <c r="F382" s="126" t="s">
        <v>4</v>
      </c>
      <c r="G382" s="126" t="s">
        <v>165</v>
      </c>
      <c r="H382" s="126" t="s">
        <v>2316</v>
      </c>
      <c r="I382" s="126">
        <v>7</v>
      </c>
      <c r="J382" s="126" t="s">
        <v>298</v>
      </c>
      <c r="K382" s="126" t="s">
        <v>38</v>
      </c>
      <c r="L382" s="126" t="s">
        <v>990</v>
      </c>
      <c r="M382" s="126" t="s">
        <v>295</v>
      </c>
    </row>
    <row r="383" spans="1:13" x14ac:dyDescent="0.2">
      <c r="A383" s="124" t="s">
        <v>2317</v>
      </c>
      <c r="B383" s="124" t="s">
        <v>2318</v>
      </c>
      <c r="C383" s="125">
        <v>6450</v>
      </c>
      <c r="D383" s="126" t="s">
        <v>2319</v>
      </c>
      <c r="E383" s="126" t="s">
        <v>2320</v>
      </c>
      <c r="F383" s="126" t="s">
        <v>2321</v>
      </c>
      <c r="G383" s="126" t="s">
        <v>205</v>
      </c>
      <c r="H383" s="126" t="s">
        <v>2322</v>
      </c>
      <c r="I383" s="126">
        <v>7</v>
      </c>
      <c r="J383" s="126" t="s">
        <v>298</v>
      </c>
      <c r="K383" s="126" t="s">
        <v>38</v>
      </c>
      <c r="L383" s="126" t="s">
        <v>990</v>
      </c>
      <c r="M383" s="126" t="s">
        <v>295</v>
      </c>
    </row>
    <row r="384" spans="1:13" x14ac:dyDescent="0.2">
      <c r="A384" s="124" t="s">
        <v>2323</v>
      </c>
      <c r="B384" s="124" t="s">
        <v>2324</v>
      </c>
      <c r="C384" s="125">
        <v>14750</v>
      </c>
      <c r="D384" s="126" t="s">
        <v>2325</v>
      </c>
      <c r="E384" s="126"/>
      <c r="F384" s="126" t="s">
        <v>154</v>
      </c>
      <c r="G384" s="126" t="s">
        <v>149</v>
      </c>
      <c r="H384" s="126" t="s">
        <v>2326</v>
      </c>
      <c r="I384" s="126">
        <v>7</v>
      </c>
      <c r="J384" s="126" t="s">
        <v>298</v>
      </c>
      <c r="K384" s="126" t="s">
        <v>38</v>
      </c>
      <c r="L384" s="126" t="s">
        <v>990</v>
      </c>
      <c r="M384" s="126" t="s">
        <v>295</v>
      </c>
    </row>
    <row r="385" spans="1:13" x14ac:dyDescent="0.2">
      <c r="A385" s="124" t="s">
        <v>2327</v>
      </c>
      <c r="B385" s="124" t="s">
        <v>2328</v>
      </c>
      <c r="C385" s="125">
        <v>2625</v>
      </c>
      <c r="D385" s="126" t="s">
        <v>2329</v>
      </c>
      <c r="E385" s="126"/>
      <c r="F385" s="126" t="s">
        <v>164</v>
      </c>
      <c r="G385" s="126" t="s">
        <v>153</v>
      </c>
      <c r="H385" s="126" t="s">
        <v>2330</v>
      </c>
      <c r="I385" s="126">
        <v>7</v>
      </c>
      <c r="J385" s="126" t="s">
        <v>298</v>
      </c>
      <c r="K385" s="126" t="s">
        <v>38</v>
      </c>
      <c r="L385" s="126" t="s">
        <v>990</v>
      </c>
      <c r="M385" s="126" t="s">
        <v>295</v>
      </c>
    </row>
    <row r="386" spans="1:13" x14ac:dyDescent="0.2">
      <c r="A386" s="124" t="s">
        <v>2331</v>
      </c>
      <c r="B386" s="124" t="s">
        <v>2332</v>
      </c>
      <c r="C386" s="125">
        <v>2185</v>
      </c>
      <c r="D386" s="126" t="s">
        <v>2333</v>
      </c>
      <c r="E386" s="126" t="s">
        <v>2334</v>
      </c>
      <c r="F386" s="126" t="s">
        <v>2335</v>
      </c>
      <c r="G386" s="126" t="s">
        <v>2336</v>
      </c>
      <c r="H386" s="126" t="s">
        <v>2337</v>
      </c>
      <c r="I386" s="126">
        <v>7</v>
      </c>
      <c r="J386" s="126" t="s">
        <v>298</v>
      </c>
      <c r="K386" s="126" t="s">
        <v>38</v>
      </c>
      <c r="L386" s="126" t="s">
        <v>990</v>
      </c>
      <c r="M386" s="126" t="s">
        <v>295</v>
      </c>
    </row>
    <row r="387" spans="1:13" x14ac:dyDescent="0.2">
      <c r="A387" s="124" t="s">
        <v>2338</v>
      </c>
      <c r="B387" s="124" t="s">
        <v>2339</v>
      </c>
      <c r="C387" s="125">
        <v>2000</v>
      </c>
      <c r="D387" s="126" t="s">
        <v>2340</v>
      </c>
      <c r="E387" s="126"/>
      <c r="F387" s="126" t="s">
        <v>2341</v>
      </c>
      <c r="G387" s="126" t="s">
        <v>168</v>
      </c>
      <c r="H387" s="126" t="s">
        <v>2342</v>
      </c>
      <c r="I387" s="126">
        <v>7</v>
      </c>
      <c r="J387" s="126" t="s">
        <v>298</v>
      </c>
      <c r="K387" s="126" t="s">
        <v>38</v>
      </c>
      <c r="L387" s="126" t="s">
        <v>990</v>
      </c>
      <c r="M387" s="126" t="s">
        <v>295</v>
      </c>
    </row>
    <row r="388" spans="1:13" x14ac:dyDescent="0.2">
      <c r="A388" s="124" t="s">
        <v>2343</v>
      </c>
      <c r="B388" s="124" t="s">
        <v>2344</v>
      </c>
      <c r="C388" s="125">
        <v>1405.05</v>
      </c>
      <c r="D388" s="126" t="s">
        <v>2345</v>
      </c>
      <c r="E388" s="126"/>
      <c r="F388" s="126" t="s">
        <v>1463</v>
      </c>
      <c r="G388" s="126" t="s">
        <v>338</v>
      </c>
      <c r="H388" s="126" t="s">
        <v>2346</v>
      </c>
      <c r="I388" s="126">
        <v>7</v>
      </c>
      <c r="J388" s="126" t="s">
        <v>298</v>
      </c>
      <c r="K388" s="126" t="s">
        <v>38</v>
      </c>
      <c r="L388" s="126" t="s">
        <v>990</v>
      </c>
      <c r="M388" s="126" t="s">
        <v>295</v>
      </c>
    </row>
    <row r="389" spans="1:13" x14ac:dyDescent="0.2">
      <c r="A389" s="124" t="s">
        <v>1540</v>
      </c>
      <c r="B389" s="124" t="s">
        <v>933</v>
      </c>
      <c r="C389" s="125">
        <v>1624.23</v>
      </c>
      <c r="D389" s="126" t="s">
        <v>934</v>
      </c>
      <c r="E389" s="126"/>
      <c r="F389" s="126" t="s">
        <v>150</v>
      </c>
      <c r="G389" s="126" t="s">
        <v>149</v>
      </c>
      <c r="H389" s="126" t="s">
        <v>319</v>
      </c>
      <c r="I389">
        <v>8</v>
      </c>
      <c r="J389" t="s">
        <v>298</v>
      </c>
      <c r="K389" t="s">
        <v>70</v>
      </c>
      <c r="L389" s="126" t="s">
        <v>1589</v>
      </c>
      <c r="M389" t="s">
        <v>296</v>
      </c>
    </row>
    <row r="390" spans="1:13" x14ac:dyDescent="0.2">
      <c r="A390" s="124" t="s">
        <v>1586</v>
      </c>
      <c r="B390" s="124" t="s">
        <v>1587</v>
      </c>
      <c r="C390" s="125">
        <v>2607</v>
      </c>
      <c r="D390" t="s">
        <v>1588</v>
      </c>
      <c r="F390" t="s">
        <v>164</v>
      </c>
      <c r="G390" t="s">
        <v>153</v>
      </c>
      <c r="H390" t="s">
        <v>246</v>
      </c>
      <c r="I390">
        <v>8</v>
      </c>
      <c r="J390" t="s">
        <v>298</v>
      </c>
      <c r="K390" t="s">
        <v>70</v>
      </c>
      <c r="L390" t="s">
        <v>1589</v>
      </c>
      <c r="M390" t="s">
        <v>296</v>
      </c>
    </row>
    <row r="391" spans="1:13" x14ac:dyDescent="0.2">
      <c r="A391" s="124" t="s">
        <v>1590</v>
      </c>
      <c r="B391" s="124" t="s">
        <v>534</v>
      </c>
      <c r="C391" s="125">
        <v>857734.17</v>
      </c>
      <c r="D391" t="s">
        <v>72</v>
      </c>
      <c r="E391" t="s">
        <v>288</v>
      </c>
      <c r="F391" t="s">
        <v>73</v>
      </c>
      <c r="G391" t="s">
        <v>159</v>
      </c>
      <c r="H391" t="s">
        <v>289</v>
      </c>
      <c r="I391">
        <v>8</v>
      </c>
      <c r="J391" t="s">
        <v>298</v>
      </c>
      <c r="K391" t="s">
        <v>70</v>
      </c>
      <c r="L391" t="s">
        <v>1591</v>
      </c>
      <c r="M391" t="s">
        <v>296</v>
      </c>
    </row>
    <row r="392" spans="1:13" x14ac:dyDescent="0.2">
      <c r="A392" s="124" t="s">
        <v>1592</v>
      </c>
      <c r="B392" s="124" t="s">
        <v>1593</v>
      </c>
      <c r="C392" s="125">
        <v>12285</v>
      </c>
      <c r="D392" t="s">
        <v>1594</v>
      </c>
      <c r="F392" t="s">
        <v>1595</v>
      </c>
      <c r="G392" t="s">
        <v>172</v>
      </c>
      <c r="H392" t="s">
        <v>1596</v>
      </c>
      <c r="I392">
        <v>8</v>
      </c>
      <c r="J392" t="s">
        <v>298</v>
      </c>
      <c r="K392" t="s">
        <v>70</v>
      </c>
      <c r="L392" t="s">
        <v>1597</v>
      </c>
      <c r="M392" t="s">
        <v>296</v>
      </c>
    </row>
    <row r="393" spans="1:13" x14ac:dyDescent="0.2">
      <c r="A393" s="124" t="s">
        <v>1598</v>
      </c>
      <c r="B393" s="124" t="s">
        <v>767</v>
      </c>
      <c r="C393" s="125">
        <v>4110.84</v>
      </c>
      <c r="D393" t="s">
        <v>768</v>
      </c>
      <c r="F393" t="s">
        <v>186</v>
      </c>
      <c r="G393" t="s">
        <v>149</v>
      </c>
      <c r="H393" t="s">
        <v>241</v>
      </c>
      <c r="I393">
        <v>8</v>
      </c>
      <c r="J393" t="s">
        <v>298</v>
      </c>
      <c r="K393" t="s">
        <v>70</v>
      </c>
      <c r="L393" t="s">
        <v>1025</v>
      </c>
      <c r="M393" t="s">
        <v>296</v>
      </c>
    </row>
    <row r="394" spans="1:13" x14ac:dyDescent="0.2">
      <c r="A394" s="124" t="s">
        <v>1599</v>
      </c>
      <c r="B394" s="124" t="s">
        <v>1600</v>
      </c>
      <c r="C394" s="125">
        <v>1880</v>
      </c>
      <c r="D394" t="s">
        <v>1027</v>
      </c>
      <c r="F394" t="s">
        <v>171</v>
      </c>
      <c r="G394" t="s">
        <v>166</v>
      </c>
      <c r="H394" t="s">
        <v>1028</v>
      </c>
      <c r="I394">
        <v>8</v>
      </c>
      <c r="J394" t="s">
        <v>298</v>
      </c>
      <c r="K394" t="s">
        <v>70</v>
      </c>
      <c r="L394" t="s">
        <v>77</v>
      </c>
      <c r="M394" t="s">
        <v>296</v>
      </c>
    </row>
    <row r="395" spans="1:13" x14ac:dyDescent="0.2">
      <c r="A395" s="124" t="s">
        <v>1601</v>
      </c>
      <c r="B395" s="124" t="s">
        <v>730</v>
      </c>
      <c r="C395" s="125">
        <v>5073.92</v>
      </c>
      <c r="D395" t="s">
        <v>615</v>
      </c>
      <c r="F395" t="s">
        <v>195</v>
      </c>
      <c r="G395" t="s">
        <v>149</v>
      </c>
      <c r="H395" t="s">
        <v>233</v>
      </c>
      <c r="I395">
        <v>8</v>
      </c>
      <c r="J395" t="s">
        <v>298</v>
      </c>
      <c r="K395" t="s">
        <v>70</v>
      </c>
      <c r="L395" t="s">
        <v>596</v>
      </c>
      <c r="M395" t="s">
        <v>296</v>
      </c>
    </row>
    <row r="396" spans="1:13" x14ac:dyDescent="0.2">
      <c r="A396" s="124" t="s">
        <v>1602</v>
      </c>
      <c r="B396" s="124" t="s">
        <v>541</v>
      </c>
      <c r="C396" s="125">
        <v>49270.68</v>
      </c>
      <c r="D396" t="s">
        <v>542</v>
      </c>
      <c r="E396" t="s">
        <v>731</v>
      </c>
      <c r="F396" t="s">
        <v>543</v>
      </c>
      <c r="G396" t="s">
        <v>149</v>
      </c>
      <c r="H396" t="s">
        <v>544</v>
      </c>
      <c r="I396">
        <v>8</v>
      </c>
      <c r="J396" t="s">
        <v>298</v>
      </c>
      <c r="K396" t="s">
        <v>70</v>
      </c>
      <c r="L396" t="s">
        <v>539</v>
      </c>
      <c r="M396" t="s">
        <v>296</v>
      </c>
    </row>
    <row r="397" spans="1:13" x14ac:dyDescent="0.2">
      <c r="A397" s="124" t="s">
        <v>1603</v>
      </c>
      <c r="B397" s="124" t="s">
        <v>1604</v>
      </c>
      <c r="C397" s="125">
        <v>2500</v>
      </c>
      <c r="D397" t="s">
        <v>1605</v>
      </c>
      <c r="E397" t="s">
        <v>1606</v>
      </c>
      <c r="F397" t="s">
        <v>158</v>
      </c>
      <c r="G397" t="s">
        <v>149</v>
      </c>
      <c r="H397" t="s">
        <v>1460</v>
      </c>
      <c r="I397">
        <v>8</v>
      </c>
      <c r="J397" t="s">
        <v>298</v>
      </c>
      <c r="K397" t="s">
        <v>70</v>
      </c>
      <c r="L397" t="s">
        <v>318</v>
      </c>
      <c r="M397" t="s">
        <v>296</v>
      </c>
    </row>
    <row r="398" spans="1:13" x14ac:dyDescent="0.2">
      <c r="A398" s="124" t="s">
        <v>1607</v>
      </c>
      <c r="B398" s="124" t="s">
        <v>1608</v>
      </c>
      <c r="C398" s="125">
        <v>1395</v>
      </c>
      <c r="D398" t="s">
        <v>1609</v>
      </c>
      <c r="F398" t="s">
        <v>1610</v>
      </c>
      <c r="G398" t="s">
        <v>175</v>
      </c>
      <c r="H398" t="s">
        <v>1611</v>
      </c>
      <c r="I398">
        <v>8</v>
      </c>
      <c r="J398" t="s">
        <v>298</v>
      </c>
      <c r="K398" t="s">
        <v>70</v>
      </c>
      <c r="L398" t="s">
        <v>1612</v>
      </c>
      <c r="M398" t="s">
        <v>296</v>
      </c>
    </row>
    <row r="399" spans="1:13" x14ac:dyDescent="0.2">
      <c r="A399" s="124" t="s">
        <v>1613</v>
      </c>
      <c r="B399" s="124" t="s">
        <v>1614</v>
      </c>
      <c r="C399" s="125">
        <v>4424.97</v>
      </c>
      <c r="D399" t="s">
        <v>1615</v>
      </c>
      <c r="F399" t="s">
        <v>190</v>
      </c>
      <c r="G399" t="s">
        <v>155</v>
      </c>
      <c r="H399" t="s">
        <v>1616</v>
      </c>
      <c r="I399">
        <v>8</v>
      </c>
      <c r="J399" t="s">
        <v>298</v>
      </c>
      <c r="K399" t="s">
        <v>70</v>
      </c>
      <c r="L399" t="s">
        <v>1034</v>
      </c>
      <c r="M399" t="s">
        <v>296</v>
      </c>
    </row>
    <row r="400" spans="1:13" x14ac:dyDescent="0.2">
      <c r="A400" s="124" t="s">
        <v>1617</v>
      </c>
      <c r="B400" s="124" t="s">
        <v>1029</v>
      </c>
      <c r="C400" s="125">
        <v>2089</v>
      </c>
      <c r="D400" t="s">
        <v>1030</v>
      </c>
      <c r="F400" t="s">
        <v>1031</v>
      </c>
      <c r="G400" t="s">
        <v>177</v>
      </c>
      <c r="H400" t="s">
        <v>1032</v>
      </c>
      <c r="I400">
        <v>8</v>
      </c>
      <c r="J400" t="s">
        <v>298</v>
      </c>
      <c r="K400" t="s">
        <v>70</v>
      </c>
      <c r="L400" t="s">
        <v>1033</v>
      </c>
      <c r="M400" t="s">
        <v>296</v>
      </c>
    </row>
    <row r="401" spans="1:13" x14ac:dyDescent="0.2">
      <c r="A401" s="124" t="s">
        <v>1618</v>
      </c>
      <c r="B401" s="124" t="s">
        <v>1619</v>
      </c>
      <c r="C401" s="125">
        <v>1190</v>
      </c>
      <c r="D401" t="s">
        <v>1620</v>
      </c>
      <c r="F401" t="s">
        <v>1621</v>
      </c>
      <c r="G401" t="s">
        <v>177</v>
      </c>
      <c r="H401" t="s">
        <v>1622</v>
      </c>
      <c r="I401">
        <v>8</v>
      </c>
      <c r="J401" t="s">
        <v>298</v>
      </c>
      <c r="K401" t="s">
        <v>70</v>
      </c>
      <c r="L401" t="s">
        <v>1612</v>
      </c>
      <c r="M401" t="s">
        <v>296</v>
      </c>
    </row>
    <row r="402" spans="1:13" x14ac:dyDescent="0.2">
      <c r="A402" s="124" t="s">
        <v>1623</v>
      </c>
      <c r="B402" s="124" t="s">
        <v>1018</v>
      </c>
      <c r="C402" s="125">
        <v>6833</v>
      </c>
      <c r="D402" t="s">
        <v>1019</v>
      </c>
      <c r="E402" t="s">
        <v>1020</v>
      </c>
      <c r="F402" t="s">
        <v>1021</v>
      </c>
      <c r="G402" t="s">
        <v>187</v>
      </c>
      <c r="H402" t="s">
        <v>1022</v>
      </c>
      <c r="I402">
        <v>8</v>
      </c>
      <c r="J402" t="s">
        <v>298</v>
      </c>
      <c r="K402" t="s">
        <v>70</v>
      </c>
      <c r="L402" t="s">
        <v>320</v>
      </c>
      <c r="M402" t="s">
        <v>296</v>
      </c>
    </row>
    <row r="403" spans="1:13" x14ac:dyDescent="0.2">
      <c r="A403" s="124" t="s">
        <v>1624</v>
      </c>
      <c r="B403" s="124" t="s">
        <v>1625</v>
      </c>
      <c r="C403" s="125">
        <v>1740</v>
      </c>
      <c r="D403" t="s">
        <v>1626</v>
      </c>
      <c r="E403" t="s">
        <v>672</v>
      </c>
      <c r="F403" t="s">
        <v>171</v>
      </c>
      <c r="G403" t="s">
        <v>166</v>
      </c>
      <c r="H403" t="s">
        <v>1627</v>
      </c>
      <c r="I403">
        <v>8</v>
      </c>
      <c r="J403" t="s">
        <v>298</v>
      </c>
      <c r="K403" t="s">
        <v>70</v>
      </c>
      <c r="L403" t="s">
        <v>1612</v>
      </c>
      <c r="M403" t="s">
        <v>296</v>
      </c>
    </row>
    <row r="404" spans="1:13" x14ac:dyDescent="0.2">
      <c r="A404" s="124" t="s">
        <v>1629</v>
      </c>
      <c r="B404" s="124" t="s">
        <v>452</v>
      </c>
      <c r="C404" s="125">
        <v>23025.3</v>
      </c>
      <c r="D404" s="126" t="s">
        <v>732</v>
      </c>
      <c r="E404" s="126"/>
      <c r="F404" s="126" t="s">
        <v>733</v>
      </c>
      <c r="G404" s="126" t="s">
        <v>350</v>
      </c>
      <c r="H404" s="126" t="s">
        <v>734</v>
      </c>
      <c r="I404" s="126">
        <v>8</v>
      </c>
      <c r="J404" s="126" t="s">
        <v>298</v>
      </c>
      <c r="K404" s="126" t="s">
        <v>70</v>
      </c>
      <c r="L404" s="126" t="s">
        <v>71</v>
      </c>
      <c r="M404" s="126" t="s">
        <v>296</v>
      </c>
    </row>
    <row r="405" spans="1:13" x14ac:dyDescent="0.2">
      <c r="A405" s="124" t="s">
        <v>1630</v>
      </c>
      <c r="B405" s="124" t="s">
        <v>735</v>
      </c>
      <c r="C405" s="125">
        <v>4905.57</v>
      </c>
      <c r="D405" s="126" t="s">
        <v>736</v>
      </c>
      <c r="E405" s="126"/>
      <c r="F405" s="126" t="s">
        <v>737</v>
      </c>
      <c r="G405" s="126" t="s">
        <v>149</v>
      </c>
      <c r="H405" s="126" t="s">
        <v>738</v>
      </c>
      <c r="I405" s="126">
        <v>8</v>
      </c>
      <c r="J405" s="126" t="s">
        <v>298</v>
      </c>
      <c r="K405" s="126" t="s">
        <v>70</v>
      </c>
      <c r="L405" s="126" t="s">
        <v>1026</v>
      </c>
      <c r="M405" s="126" t="s">
        <v>296</v>
      </c>
    </row>
    <row r="406" spans="1:13" x14ac:dyDescent="0.2">
      <c r="A406" s="124" t="s">
        <v>1631</v>
      </c>
      <c r="B406" s="124" t="s">
        <v>545</v>
      </c>
      <c r="C406" s="125">
        <v>4144.8</v>
      </c>
      <c r="D406" s="126" t="s">
        <v>78</v>
      </c>
      <c r="E406" s="126"/>
      <c r="F406" s="126" t="s">
        <v>79</v>
      </c>
      <c r="G406" s="126" t="s">
        <v>149</v>
      </c>
      <c r="H406" s="126" t="s">
        <v>292</v>
      </c>
      <c r="I406" s="126">
        <v>8</v>
      </c>
      <c r="J406" s="126" t="s">
        <v>298</v>
      </c>
      <c r="K406" s="126" t="s">
        <v>70</v>
      </c>
      <c r="L406" s="126" t="s">
        <v>656</v>
      </c>
      <c r="M406" s="126" t="s">
        <v>296</v>
      </c>
    </row>
    <row r="407" spans="1:13" x14ac:dyDescent="0.2">
      <c r="A407" s="124" t="s">
        <v>1632</v>
      </c>
      <c r="B407" s="124" t="s">
        <v>1013</v>
      </c>
      <c r="C407" s="125">
        <v>5500</v>
      </c>
      <c r="D407" s="126" t="s">
        <v>1014</v>
      </c>
      <c r="E407" s="126" t="s">
        <v>636</v>
      </c>
      <c r="F407" s="126" t="s">
        <v>1015</v>
      </c>
      <c r="G407" s="126" t="s">
        <v>159</v>
      </c>
      <c r="H407" s="126" t="s">
        <v>1016</v>
      </c>
      <c r="I407" s="126">
        <v>8</v>
      </c>
      <c r="J407" s="126" t="s">
        <v>298</v>
      </c>
      <c r="K407" s="126" t="s">
        <v>70</v>
      </c>
      <c r="L407" s="126" t="s">
        <v>318</v>
      </c>
      <c r="M407" s="126" t="s">
        <v>296</v>
      </c>
    </row>
    <row r="408" spans="1:13" x14ac:dyDescent="0.2">
      <c r="A408" s="124" t="s">
        <v>1633</v>
      </c>
      <c r="B408" s="124" t="s">
        <v>1634</v>
      </c>
      <c r="C408" s="125">
        <v>1100</v>
      </c>
      <c r="D408" s="126" t="s">
        <v>1628</v>
      </c>
      <c r="E408" s="126"/>
      <c r="F408" s="126" t="s">
        <v>382</v>
      </c>
      <c r="G408" s="126" t="s">
        <v>149</v>
      </c>
      <c r="H408" s="126" t="s">
        <v>383</v>
      </c>
      <c r="I408" s="126">
        <v>8</v>
      </c>
      <c r="J408" s="126" t="s">
        <v>298</v>
      </c>
      <c r="K408" s="126" t="s">
        <v>70</v>
      </c>
      <c r="L408" s="126" t="s">
        <v>1635</v>
      </c>
      <c r="M408" s="126" t="s">
        <v>296</v>
      </c>
    </row>
    <row r="409" spans="1:13" x14ac:dyDescent="0.2">
      <c r="A409" s="124" t="s">
        <v>1636</v>
      </c>
      <c r="B409" s="124" t="s">
        <v>1017</v>
      </c>
      <c r="C409" s="125">
        <v>9500</v>
      </c>
      <c r="D409" s="126" t="s">
        <v>739</v>
      </c>
      <c r="E409" s="126"/>
      <c r="F409" s="126" t="s">
        <v>158</v>
      </c>
      <c r="G409" s="126" t="s">
        <v>149</v>
      </c>
      <c r="H409" s="126" t="s">
        <v>300</v>
      </c>
      <c r="I409" s="126">
        <v>8</v>
      </c>
      <c r="J409" s="126" t="s">
        <v>298</v>
      </c>
      <c r="K409" s="126" t="s">
        <v>70</v>
      </c>
      <c r="L409" s="126" t="s">
        <v>318</v>
      </c>
      <c r="M409" s="126" t="s">
        <v>296</v>
      </c>
    </row>
    <row r="410" spans="1:13" x14ac:dyDescent="0.2">
      <c r="A410" s="124" t="s">
        <v>1637</v>
      </c>
      <c r="B410" s="124" t="s">
        <v>629</v>
      </c>
      <c r="C410" s="125">
        <v>314761.78999999998</v>
      </c>
      <c r="D410" s="126" t="s">
        <v>630</v>
      </c>
      <c r="E410" s="126"/>
      <c r="F410" s="126" t="s">
        <v>158</v>
      </c>
      <c r="G410" s="126" t="s">
        <v>149</v>
      </c>
      <c r="H410" s="126" t="s">
        <v>631</v>
      </c>
      <c r="I410" s="126">
        <v>8</v>
      </c>
      <c r="J410" s="126" t="s">
        <v>298</v>
      </c>
      <c r="K410" s="126" t="s">
        <v>70</v>
      </c>
      <c r="L410" s="126" t="s">
        <v>1023</v>
      </c>
      <c r="M410" s="126" t="s">
        <v>296</v>
      </c>
    </row>
    <row r="411" spans="1:13" x14ac:dyDescent="0.2">
      <c r="A411" s="124" t="s">
        <v>2347</v>
      </c>
      <c r="B411" s="124" t="s">
        <v>2348</v>
      </c>
      <c r="C411" s="125">
        <v>2200</v>
      </c>
      <c r="D411" t="s">
        <v>2349</v>
      </c>
      <c r="F411" t="s">
        <v>2350</v>
      </c>
      <c r="G411" t="s">
        <v>177</v>
      </c>
      <c r="H411" t="s">
        <v>2351</v>
      </c>
      <c r="I411" s="126">
        <v>8</v>
      </c>
      <c r="J411" s="126" t="s">
        <v>298</v>
      </c>
      <c r="K411" s="126" t="s">
        <v>70</v>
      </c>
      <c r="L411" s="126" t="s">
        <v>318</v>
      </c>
      <c r="M411" s="126" t="s">
        <v>296</v>
      </c>
    </row>
    <row r="412" spans="1:13" x14ac:dyDescent="0.2">
      <c r="A412" s="124" t="s">
        <v>2352</v>
      </c>
      <c r="B412" s="124" t="s">
        <v>2353</v>
      </c>
      <c r="C412" s="125">
        <v>1681.68</v>
      </c>
      <c r="D412" t="s">
        <v>2354</v>
      </c>
      <c r="F412" t="s">
        <v>2355</v>
      </c>
      <c r="G412" t="s">
        <v>156</v>
      </c>
      <c r="H412" t="s">
        <v>2356</v>
      </c>
      <c r="I412" s="126">
        <v>8</v>
      </c>
      <c r="J412" s="126" t="s">
        <v>298</v>
      </c>
      <c r="K412" s="126" t="s">
        <v>70</v>
      </c>
      <c r="L412" s="126" t="s">
        <v>2357</v>
      </c>
      <c r="M412" s="126" t="s">
        <v>296</v>
      </c>
    </row>
    <row r="413" spans="1:13" x14ac:dyDescent="0.2">
      <c r="A413" s="124" t="s">
        <v>2358</v>
      </c>
      <c r="B413" s="124" t="s">
        <v>2359</v>
      </c>
      <c r="C413" s="125">
        <v>2366.9499999999998</v>
      </c>
      <c r="D413" t="s">
        <v>2360</v>
      </c>
      <c r="F413" t="s">
        <v>2361</v>
      </c>
      <c r="G413" t="s">
        <v>350</v>
      </c>
      <c r="H413" t="s">
        <v>2362</v>
      </c>
      <c r="I413" s="126">
        <v>8</v>
      </c>
      <c r="J413" s="126" t="s">
        <v>298</v>
      </c>
      <c r="K413" s="126" t="s">
        <v>70</v>
      </c>
      <c r="L413" s="126" t="s">
        <v>318</v>
      </c>
      <c r="M413" s="126" t="s">
        <v>296</v>
      </c>
    </row>
    <row r="414" spans="1:13" x14ac:dyDescent="0.2">
      <c r="A414" s="124" t="s">
        <v>2363</v>
      </c>
      <c r="B414" s="124" t="s">
        <v>2364</v>
      </c>
      <c r="C414" s="125">
        <v>7385.46</v>
      </c>
      <c r="D414" t="s">
        <v>2365</v>
      </c>
      <c r="F414" t="s">
        <v>2366</v>
      </c>
      <c r="G414" t="s">
        <v>177</v>
      </c>
      <c r="H414" t="s">
        <v>2367</v>
      </c>
      <c r="I414" s="126">
        <v>8</v>
      </c>
      <c r="J414" s="126" t="s">
        <v>298</v>
      </c>
      <c r="K414" s="126" t="s">
        <v>70</v>
      </c>
      <c r="L414" s="126" t="s">
        <v>2368</v>
      </c>
      <c r="M414" s="126" t="s">
        <v>296</v>
      </c>
    </row>
    <row r="415" spans="1:13" x14ac:dyDescent="0.2">
      <c r="A415" s="124" t="s">
        <v>2369</v>
      </c>
      <c r="B415" s="124" t="s">
        <v>2370</v>
      </c>
      <c r="C415" s="125">
        <v>2550</v>
      </c>
      <c r="D415" t="s">
        <v>2371</v>
      </c>
      <c r="F415" t="s">
        <v>597</v>
      </c>
      <c r="G415" t="s">
        <v>148</v>
      </c>
      <c r="H415" t="s">
        <v>2372</v>
      </c>
      <c r="I415" s="126">
        <v>8</v>
      </c>
      <c r="J415" s="126" t="s">
        <v>298</v>
      </c>
      <c r="K415" s="126" t="s">
        <v>70</v>
      </c>
      <c r="L415" s="126" t="s">
        <v>2373</v>
      </c>
      <c r="M415" s="126" t="s">
        <v>296</v>
      </c>
    </row>
    <row r="416" spans="1:13" x14ac:dyDescent="0.2">
      <c r="A416" s="124" t="s">
        <v>2374</v>
      </c>
      <c r="B416" s="124" t="s">
        <v>2375</v>
      </c>
      <c r="C416" s="125">
        <v>4495</v>
      </c>
      <c r="D416" s="126" t="s">
        <v>2376</v>
      </c>
      <c r="E416" s="126"/>
      <c r="F416" s="126" t="s">
        <v>1463</v>
      </c>
      <c r="G416" s="126" t="s">
        <v>338</v>
      </c>
      <c r="H416" s="126" t="s">
        <v>2377</v>
      </c>
      <c r="I416" s="126">
        <v>8</v>
      </c>
      <c r="J416" s="126" t="s">
        <v>298</v>
      </c>
      <c r="K416" s="126" t="s">
        <v>70</v>
      </c>
      <c r="L416" s="126" t="s">
        <v>2378</v>
      </c>
      <c r="M416" s="126" t="s">
        <v>296</v>
      </c>
    </row>
    <row r="417" spans="1:13" x14ac:dyDescent="0.2">
      <c r="A417" s="124" t="s">
        <v>2379</v>
      </c>
      <c r="B417" s="124" t="s">
        <v>2380</v>
      </c>
      <c r="C417" s="125">
        <v>2220</v>
      </c>
      <c r="D417" s="126" t="s">
        <v>2381</v>
      </c>
      <c r="E417" s="126" t="s">
        <v>2382</v>
      </c>
      <c r="F417" s="126" t="s">
        <v>2383</v>
      </c>
      <c r="G417" s="126" t="s">
        <v>170</v>
      </c>
      <c r="H417" s="126" t="s">
        <v>2384</v>
      </c>
      <c r="I417" s="126">
        <v>8</v>
      </c>
      <c r="J417" s="126" t="s">
        <v>298</v>
      </c>
      <c r="K417" s="126" t="s">
        <v>70</v>
      </c>
      <c r="L417" s="126" t="s">
        <v>2385</v>
      </c>
      <c r="M417" s="126" t="s">
        <v>296</v>
      </c>
    </row>
    <row r="418" spans="1:13" x14ac:dyDescent="0.2">
      <c r="A418" s="124" t="s">
        <v>2386</v>
      </c>
      <c r="B418" s="124" t="s">
        <v>2387</v>
      </c>
      <c r="C418" s="125">
        <v>5644.29</v>
      </c>
      <c r="D418" s="126" t="s">
        <v>400</v>
      </c>
      <c r="E418" s="126"/>
      <c r="F418" s="126" t="s">
        <v>996</v>
      </c>
      <c r="G418" s="126" t="s">
        <v>174</v>
      </c>
      <c r="H418" s="126" t="s">
        <v>401</v>
      </c>
      <c r="I418" s="126">
        <v>8</v>
      </c>
      <c r="J418" s="126" t="s">
        <v>298</v>
      </c>
      <c r="K418" s="126" t="s">
        <v>70</v>
      </c>
      <c r="L418" s="126" t="s">
        <v>2388</v>
      </c>
      <c r="M418" s="126" t="s">
        <v>296</v>
      </c>
    </row>
    <row r="419" spans="1:13" x14ac:dyDescent="0.2">
      <c r="A419" s="124" t="s">
        <v>2389</v>
      </c>
      <c r="B419" s="124" t="s">
        <v>2390</v>
      </c>
      <c r="C419" s="125">
        <v>4401.25</v>
      </c>
      <c r="D419" s="126" t="s">
        <v>2391</v>
      </c>
      <c r="E419" s="126"/>
      <c r="F419" s="126" t="s">
        <v>2392</v>
      </c>
      <c r="G419" s="126" t="s">
        <v>146</v>
      </c>
      <c r="H419" s="126" t="s">
        <v>2393</v>
      </c>
      <c r="I419" s="126">
        <v>8</v>
      </c>
      <c r="J419" s="126" t="s">
        <v>298</v>
      </c>
      <c r="K419" s="126" t="s">
        <v>70</v>
      </c>
      <c r="L419" s="126" t="s">
        <v>2394</v>
      </c>
      <c r="M419" s="126" t="s">
        <v>296</v>
      </c>
    </row>
    <row r="420" spans="1:13" x14ac:dyDescent="0.2">
      <c r="A420" s="124" t="s">
        <v>2395</v>
      </c>
      <c r="B420" s="124" t="s">
        <v>2396</v>
      </c>
      <c r="C420" s="125">
        <v>107084.14</v>
      </c>
      <c r="D420" s="126" t="s">
        <v>2397</v>
      </c>
      <c r="E420" s="126"/>
      <c r="F420" s="126" t="s">
        <v>2398</v>
      </c>
      <c r="G420" s="126" t="s">
        <v>148</v>
      </c>
      <c r="H420" s="126" t="s">
        <v>2399</v>
      </c>
      <c r="I420" s="126">
        <v>8</v>
      </c>
      <c r="J420" s="126" t="s">
        <v>298</v>
      </c>
      <c r="K420" s="126" t="s">
        <v>70</v>
      </c>
      <c r="L420" s="126" t="s">
        <v>2400</v>
      </c>
      <c r="M420" s="126" t="s">
        <v>296</v>
      </c>
    </row>
  </sheetData>
  <sortState xmlns:xlrd2="http://schemas.microsoft.com/office/spreadsheetml/2017/richdata2" ref="A2:M420">
    <sortCondition ref="I2:I42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8"/>
  <sheetViews>
    <sheetView topLeftCell="A17" workbookViewId="0">
      <selection activeCell="A48" sqref="A48"/>
    </sheetView>
  </sheetViews>
  <sheetFormatPr defaultRowHeight="12.75" x14ac:dyDescent="0.2"/>
  <cols>
    <col min="1" max="1" width="41.140625" bestFit="1" customWidth="1"/>
    <col min="2" max="2" width="11.28515625" style="60" bestFit="1" customWidth="1"/>
    <col min="3" max="3" width="14.7109375" customWidth="1"/>
    <col min="4" max="4" width="39.28515625" bestFit="1" customWidth="1"/>
    <col min="5" max="5" width="11.28515625" style="60" bestFit="1" customWidth="1"/>
    <col min="7" max="7" width="9.85546875" bestFit="1" customWidth="1"/>
    <col min="9" max="9" width="10.28515625" bestFit="1" customWidth="1"/>
  </cols>
  <sheetData>
    <row r="1" spans="1:7" ht="36.75" customHeight="1" x14ac:dyDescent="0.25">
      <c r="A1" s="61" t="s">
        <v>132</v>
      </c>
      <c r="B1" s="44" t="s">
        <v>99</v>
      </c>
      <c r="C1" s="80"/>
      <c r="D1" s="58" t="s">
        <v>132</v>
      </c>
      <c r="E1" s="45" t="s">
        <v>99</v>
      </c>
      <c r="F1" s="17"/>
      <c r="G1" s="17"/>
    </row>
    <row r="2" spans="1:7" x14ac:dyDescent="0.2">
      <c r="A2" s="84" t="s">
        <v>2501</v>
      </c>
      <c r="B2" s="82">
        <v>3329.67</v>
      </c>
      <c r="D2" t="s">
        <v>2447</v>
      </c>
      <c r="E2" s="82">
        <v>9507.92</v>
      </c>
    </row>
    <row r="3" spans="1:7" x14ac:dyDescent="0.2">
      <c r="A3" t="s">
        <v>2401</v>
      </c>
      <c r="B3" s="82">
        <v>151.80000000000001</v>
      </c>
      <c r="D3" t="s">
        <v>2448</v>
      </c>
      <c r="E3" s="82">
        <v>17338.760000000002</v>
      </c>
    </row>
    <row r="4" spans="1:7" x14ac:dyDescent="0.2">
      <c r="A4" t="s">
        <v>2402</v>
      </c>
      <c r="B4" s="82">
        <v>1602.81</v>
      </c>
      <c r="D4" t="s">
        <v>2449</v>
      </c>
      <c r="E4" s="82">
        <v>11160.52</v>
      </c>
    </row>
    <row r="5" spans="1:7" x14ac:dyDescent="0.2">
      <c r="A5" t="s">
        <v>2403</v>
      </c>
      <c r="B5" s="82">
        <v>2893.7500000000014</v>
      </c>
      <c r="D5" s="84" t="s">
        <v>2450</v>
      </c>
      <c r="E5" s="82">
        <v>5031.93</v>
      </c>
    </row>
    <row r="6" spans="1:7" x14ac:dyDescent="0.2">
      <c r="A6" t="s">
        <v>2404</v>
      </c>
      <c r="B6" s="82">
        <v>1303.7599999999998</v>
      </c>
      <c r="D6" s="84" t="s">
        <v>2451</v>
      </c>
      <c r="E6" s="82">
        <v>4860.2300000000005</v>
      </c>
    </row>
    <row r="7" spans="1:7" x14ac:dyDescent="0.2">
      <c r="A7" t="s">
        <v>2405</v>
      </c>
      <c r="B7" s="82">
        <v>4038.69</v>
      </c>
      <c r="D7" t="s">
        <v>2452</v>
      </c>
      <c r="E7" s="82">
        <v>11426.390000000001</v>
      </c>
    </row>
    <row r="8" spans="1:7" x14ac:dyDescent="0.2">
      <c r="A8" t="s">
        <v>2406</v>
      </c>
      <c r="B8" s="82">
        <v>296.63</v>
      </c>
      <c r="D8" s="84" t="s">
        <v>2453</v>
      </c>
      <c r="E8" s="82">
        <v>4569.96</v>
      </c>
    </row>
    <row r="9" spans="1:7" x14ac:dyDescent="0.2">
      <c r="A9" t="s">
        <v>2407</v>
      </c>
      <c r="B9" s="82">
        <v>24240.800000000003</v>
      </c>
      <c r="D9" s="84" t="s">
        <v>2454</v>
      </c>
      <c r="E9" s="82">
        <v>15693.199999999999</v>
      </c>
    </row>
    <row r="10" spans="1:7" x14ac:dyDescent="0.2">
      <c r="A10" t="s">
        <v>2408</v>
      </c>
      <c r="B10" s="82">
        <v>27429.65</v>
      </c>
      <c r="D10" t="s">
        <v>2455</v>
      </c>
      <c r="E10" s="82">
        <v>69275.429999999978</v>
      </c>
    </row>
    <row r="11" spans="1:7" x14ac:dyDescent="0.2">
      <c r="A11" t="s">
        <v>2409</v>
      </c>
      <c r="B11" s="82">
        <v>17150.470000000005</v>
      </c>
      <c r="D11" t="s">
        <v>2456</v>
      </c>
      <c r="E11" s="82">
        <v>1683.9000000000003</v>
      </c>
    </row>
    <row r="12" spans="1:7" x14ac:dyDescent="0.2">
      <c r="A12" t="s">
        <v>2410</v>
      </c>
      <c r="B12" s="82">
        <v>9798.1400000000012</v>
      </c>
      <c r="D12" s="84" t="s">
        <v>2457</v>
      </c>
      <c r="E12" s="82">
        <v>4844.54</v>
      </c>
    </row>
    <row r="13" spans="1:7" x14ac:dyDescent="0.2">
      <c r="A13" t="s">
        <v>2411</v>
      </c>
      <c r="B13" s="82">
        <v>249.29999999999995</v>
      </c>
      <c r="D13" t="s">
        <v>2458</v>
      </c>
      <c r="E13" s="82">
        <v>8084.26</v>
      </c>
    </row>
    <row r="14" spans="1:7" x14ac:dyDescent="0.2">
      <c r="A14" t="s">
        <v>2412</v>
      </c>
      <c r="B14" s="82">
        <v>662.33999999999992</v>
      </c>
      <c r="D14" t="s">
        <v>2459</v>
      </c>
      <c r="E14" s="82">
        <v>1542.54</v>
      </c>
    </row>
    <row r="15" spans="1:7" x14ac:dyDescent="0.2">
      <c r="A15" t="s">
        <v>2413</v>
      </c>
      <c r="B15" s="82">
        <v>1234.3</v>
      </c>
      <c r="D15" t="s">
        <v>2460</v>
      </c>
      <c r="E15" s="82">
        <v>5931.1</v>
      </c>
    </row>
    <row r="16" spans="1:7" x14ac:dyDescent="0.2">
      <c r="A16" t="s">
        <v>2414</v>
      </c>
      <c r="B16" s="82">
        <v>54889.94</v>
      </c>
      <c r="D16" t="s">
        <v>2461</v>
      </c>
      <c r="E16" s="82">
        <v>1478.01</v>
      </c>
    </row>
    <row r="17" spans="1:5" x14ac:dyDescent="0.2">
      <c r="A17" t="s">
        <v>2415</v>
      </c>
      <c r="B17" s="82">
        <v>12407.269999999997</v>
      </c>
      <c r="D17" t="s">
        <v>2462</v>
      </c>
      <c r="E17" s="82">
        <v>13023.469999999988</v>
      </c>
    </row>
    <row r="18" spans="1:5" x14ac:dyDescent="0.2">
      <c r="A18" t="s">
        <v>2416</v>
      </c>
      <c r="B18" s="82">
        <v>532.11</v>
      </c>
      <c r="D18" t="s">
        <v>2463</v>
      </c>
      <c r="E18" s="82">
        <v>8572.68</v>
      </c>
    </row>
    <row r="19" spans="1:5" x14ac:dyDescent="0.2">
      <c r="A19" t="s">
        <v>2417</v>
      </c>
      <c r="B19" s="82">
        <v>806.5</v>
      </c>
      <c r="D19" t="s">
        <v>2464</v>
      </c>
      <c r="E19" s="82">
        <v>148.70000000000005</v>
      </c>
    </row>
    <row r="20" spans="1:5" x14ac:dyDescent="0.2">
      <c r="A20" t="s">
        <v>2418</v>
      </c>
      <c r="B20" s="82">
        <v>25386.07</v>
      </c>
      <c r="D20" t="s">
        <v>2465</v>
      </c>
      <c r="E20" s="82">
        <v>1822.29</v>
      </c>
    </row>
    <row r="21" spans="1:5" x14ac:dyDescent="0.2">
      <c r="A21" t="s">
        <v>2419</v>
      </c>
      <c r="B21" s="82">
        <v>832.84</v>
      </c>
      <c r="D21" t="s">
        <v>2466</v>
      </c>
      <c r="E21" s="82">
        <v>3450.7399999999984</v>
      </c>
    </row>
    <row r="22" spans="1:5" x14ac:dyDescent="0.2">
      <c r="A22" s="84" t="s">
        <v>2420</v>
      </c>
      <c r="B22" s="82">
        <v>29448.309999999998</v>
      </c>
      <c r="D22" t="s">
        <v>2467</v>
      </c>
      <c r="E22" s="82">
        <v>17619.480000000003</v>
      </c>
    </row>
    <row r="23" spans="1:5" x14ac:dyDescent="0.2">
      <c r="A23" t="s">
        <v>2421</v>
      </c>
      <c r="B23" s="82">
        <v>45542.92</v>
      </c>
      <c r="D23" t="s">
        <v>2468</v>
      </c>
      <c r="E23" s="82">
        <v>2680</v>
      </c>
    </row>
    <row r="24" spans="1:5" x14ac:dyDescent="0.2">
      <c r="A24" t="s">
        <v>2422</v>
      </c>
      <c r="B24" s="82">
        <v>13268.470000000001</v>
      </c>
      <c r="D24" t="s">
        <v>2469</v>
      </c>
      <c r="E24" s="82">
        <v>3604.79</v>
      </c>
    </row>
    <row r="25" spans="1:5" x14ac:dyDescent="0.2">
      <c r="A25" s="84" t="s">
        <v>2423</v>
      </c>
      <c r="B25" s="82">
        <v>21064.67</v>
      </c>
      <c r="D25" t="s">
        <v>2470</v>
      </c>
      <c r="E25" s="82">
        <v>1207.18</v>
      </c>
    </row>
    <row r="26" spans="1:5" x14ac:dyDescent="0.2">
      <c r="A26" s="84" t="s">
        <v>2424</v>
      </c>
      <c r="B26" s="82">
        <v>2570.46</v>
      </c>
      <c r="D26" t="s">
        <v>2471</v>
      </c>
      <c r="E26" s="82">
        <v>75.17</v>
      </c>
    </row>
    <row r="27" spans="1:5" x14ac:dyDescent="0.2">
      <c r="A27" s="84" t="s">
        <v>2425</v>
      </c>
      <c r="B27" s="82">
        <v>3258.77</v>
      </c>
      <c r="D27" t="s">
        <v>2472</v>
      </c>
      <c r="E27" s="82">
        <v>3222.64</v>
      </c>
    </row>
    <row r="28" spans="1:5" x14ac:dyDescent="0.2">
      <c r="A28" s="84" t="s">
        <v>2426</v>
      </c>
      <c r="B28" s="82">
        <v>29.420000000000016</v>
      </c>
      <c r="D28" t="s">
        <v>2473</v>
      </c>
      <c r="E28" s="82">
        <v>500</v>
      </c>
    </row>
    <row r="29" spans="1:5" x14ac:dyDescent="0.2">
      <c r="A29" s="84" t="s">
        <v>2427</v>
      </c>
      <c r="B29" s="82">
        <v>5879.29</v>
      </c>
      <c r="D29" t="s">
        <v>2474</v>
      </c>
      <c r="E29" s="82">
        <v>1379.18</v>
      </c>
    </row>
    <row r="30" spans="1:5" x14ac:dyDescent="0.2">
      <c r="A30" s="84" t="s">
        <v>2502</v>
      </c>
      <c r="B30" s="82">
        <v>1679.6399999999999</v>
      </c>
      <c r="D30" t="s">
        <v>2475</v>
      </c>
      <c r="E30" s="82">
        <v>3231.62</v>
      </c>
    </row>
    <row r="31" spans="1:5" x14ac:dyDescent="0.2">
      <c r="A31" t="s">
        <v>2428</v>
      </c>
      <c r="B31" s="82">
        <v>115084.30999999998</v>
      </c>
      <c r="D31" t="s">
        <v>2476</v>
      </c>
      <c r="E31" s="82">
        <v>20</v>
      </c>
    </row>
    <row r="32" spans="1:5" x14ac:dyDescent="0.2">
      <c r="A32" t="s">
        <v>2429</v>
      </c>
      <c r="B32" s="82">
        <v>388.95</v>
      </c>
      <c r="D32" t="s">
        <v>2477</v>
      </c>
      <c r="E32" s="82">
        <v>40701.160000000003</v>
      </c>
    </row>
    <row r="33" spans="1:5" x14ac:dyDescent="0.2">
      <c r="A33" s="84" t="s">
        <v>2430</v>
      </c>
      <c r="B33" s="82">
        <v>2736.57</v>
      </c>
      <c r="D33" t="s">
        <v>2478</v>
      </c>
      <c r="E33" s="82">
        <v>8708.9700000000012</v>
      </c>
    </row>
    <row r="34" spans="1:5" x14ac:dyDescent="0.2">
      <c r="A34" t="s">
        <v>2431</v>
      </c>
      <c r="B34" s="82">
        <v>122.6</v>
      </c>
      <c r="D34" s="84" t="s">
        <v>2479</v>
      </c>
      <c r="E34" s="82">
        <v>1876.73</v>
      </c>
    </row>
    <row r="35" spans="1:5" x14ac:dyDescent="0.2">
      <c r="A35" t="s">
        <v>2432</v>
      </c>
      <c r="B35" s="82">
        <v>1637.91</v>
      </c>
      <c r="D35" s="84" t="s">
        <v>2480</v>
      </c>
      <c r="E35" s="82">
        <v>19475.489999999998</v>
      </c>
    </row>
    <row r="36" spans="1:5" x14ac:dyDescent="0.2">
      <c r="A36" t="s">
        <v>2433</v>
      </c>
      <c r="B36" s="82">
        <v>12251.09</v>
      </c>
      <c r="D36" t="s">
        <v>2481</v>
      </c>
      <c r="E36" s="82">
        <v>5854.3099999999995</v>
      </c>
    </row>
    <row r="37" spans="1:5" x14ac:dyDescent="0.2">
      <c r="A37" t="s">
        <v>2434</v>
      </c>
      <c r="B37" s="82">
        <v>752.4</v>
      </c>
      <c r="D37" t="s">
        <v>2482</v>
      </c>
      <c r="E37" s="82">
        <v>1348.01</v>
      </c>
    </row>
    <row r="38" spans="1:5" x14ac:dyDescent="0.2">
      <c r="A38" t="s">
        <v>2435</v>
      </c>
      <c r="B38" s="82">
        <v>8303.970000000003</v>
      </c>
      <c r="D38" s="84" t="s">
        <v>2483</v>
      </c>
      <c r="E38" s="82">
        <v>5192.1600000000008</v>
      </c>
    </row>
    <row r="39" spans="1:5" x14ac:dyDescent="0.2">
      <c r="A39" s="84" t="s">
        <v>2436</v>
      </c>
      <c r="B39" s="82">
        <v>400</v>
      </c>
      <c r="D39" t="s">
        <v>2484</v>
      </c>
      <c r="E39" s="82">
        <v>542.16999999999996</v>
      </c>
    </row>
    <row r="40" spans="1:5" x14ac:dyDescent="0.2">
      <c r="A40" t="s">
        <v>2437</v>
      </c>
      <c r="B40" s="82">
        <v>4617.33</v>
      </c>
      <c r="D40" s="84" t="s">
        <v>2485</v>
      </c>
      <c r="E40" s="82">
        <v>18487.169999999998</v>
      </c>
    </row>
    <row r="41" spans="1:5" x14ac:dyDescent="0.2">
      <c r="A41" t="s">
        <v>342</v>
      </c>
      <c r="B41" s="82">
        <v>2987.38</v>
      </c>
      <c r="D41" t="s">
        <v>2486</v>
      </c>
      <c r="E41" s="82">
        <v>333.6</v>
      </c>
    </row>
    <row r="42" spans="1:5" x14ac:dyDescent="0.2">
      <c r="A42" s="84" t="s">
        <v>2438</v>
      </c>
      <c r="B42" s="82">
        <v>822.64</v>
      </c>
      <c r="D42" t="s">
        <v>2487</v>
      </c>
      <c r="E42" s="82">
        <v>8896.66</v>
      </c>
    </row>
    <row r="43" spans="1:5" x14ac:dyDescent="0.2">
      <c r="A43" s="84" t="s">
        <v>2439</v>
      </c>
      <c r="B43" s="82">
        <v>714.26</v>
      </c>
      <c r="D43" t="s">
        <v>2488</v>
      </c>
      <c r="E43" s="82">
        <v>553.80999999999995</v>
      </c>
    </row>
    <row r="44" spans="1:5" x14ac:dyDescent="0.2">
      <c r="A44" s="84" t="s">
        <v>2440</v>
      </c>
      <c r="B44" s="82">
        <v>4591.7700000000004</v>
      </c>
      <c r="D44" t="s">
        <v>2489</v>
      </c>
      <c r="E44" s="82">
        <v>4179.04</v>
      </c>
    </row>
    <row r="45" spans="1:5" x14ac:dyDescent="0.2">
      <c r="A45" t="s">
        <v>2441</v>
      </c>
      <c r="B45" s="82">
        <v>4017.4200000000005</v>
      </c>
      <c r="D45" t="s">
        <v>2490</v>
      </c>
      <c r="E45" s="82">
        <v>4848.08</v>
      </c>
    </row>
    <row r="46" spans="1:5" x14ac:dyDescent="0.2">
      <c r="A46" t="s">
        <v>2442</v>
      </c>
      <c r="B46" s="82">
        <v>68732.76999999999</v>
      </c>
      <c r="D46" t="s">
        <v>2491</v>
      </c>
      <c r="E46" s="82">
        <v>75373.3</v>
      </c>
    </row>
    <row r="47" spans="1:5" x14ac:dyDescent="0.2">
      <c r="A47" t="s">
        <v>2443</v>
      </c>
      <c r="B47" s="82">
        <v>3154.01</v>
      </c>
      <c r="D47" t="s">
        <v>2492</v>
      </c>
      <c r="E47" s="82">
        <v>1486.93</v>
      </c>
    </row>
    <row r="48" spans="1:5" x14ac:dyDescent="0.2">
      <c r="A48" t="s">
        <v>2444</v>
      </c>
      <c r="B48" s="82">
        <v>402.1</v>
      </c>
      <c r="D48" t="s">
        <v>2493</v>
      </c>
      <c r="E48" s="82">
        <v>4387.869999999999</v>
      </c>
    </row>
    <row r="49" spans="1:9" x14ac:dyDescent="0.2">
      <c r="A49" t="s">
        <v>2445</v>
      </c>
      <c r="B49" s="82">
        <v>4883.5599999999995</v>
      </c>
      <c r="D49" t="s">
        <v>2494</v>
      </c>
      <c r="E49" s="82">
        <v>33832.549999999996</v>
      </c>
    </row>
    <row r="50" spans="1:9" x14ac:dyDescent="0.2">
      <c r="A50" t="s">
        <v>2446</v>
      </c>
      <c r="B50" s="82">
        <v>4505.16</v>
      </c>
      <c r="D50" t="s">
        <v>2495</v>
      </c>
      <c r="E50" s="82">
        <v>14105.54</v>
      </c>
    </row>
    <row r="51" spans="1:9" x14ac:dyDescent="0.2">
      <c r="A51" s="82"/>
      <c r="B51" s="82"/>
      <c r="D51" t="s">
        <v>2496</v>
      </c>
      <c r="E51" s="82">
        <v>15706.27</v>
      </c>
    </row>
    <row r="52" spans="1:9" x14ac:dyDescent="0.2">
      <c r="A52" s="82"/>
      <c r="B52" s="82"/>
      <c r="E52" s="82"/>
    </row>
    <row r="53" spans="1:9" x14ac:dyDescent="0.2">
      <c r="A53" s="82"/>
      <c r="B53" s="82"/>
      <c r="E53" s="82"/>
    </row>
    <row r="54" spans="1:9" x14ac:dyDescent="0.2">
      <c r="A54" s="82"/>
      <c r="B54" s="82"/>
      <c r="E54" s="82"/>
    </row>
    <row r="55" spans="1:9" x14ac:dyDescent="0.2">
      <c r="B55" s="82"/>
      <c r="D55" s="82"/>
      <c r="E55" s="82"/>
    </row>
    <row r="56" spans="1:9" x14ac:dyDescent="0.2">
      <c r="B56" s="82"/>
      <c r="E56" s="134">
        <f>SUM(B2:B50)+SUM(D2:E55)</f>
        <v>1051961.44</v>
      </c>
    </row>
    <row r="57" spans="1:9" x14ac:dyDescent="0.2">
      <c r="A57" s="119" t="s">
        <v>1696</v>
      </c>
      <c r="E57"/>
    </row>
    <row r="59" spans="1:9" x14ac:dyDescent="0.2">
      <c r="G59" s="104"/>
      <c r="I59" s="83"/>
    </row>
    <row r="108" spans="1:2" ht="15" x14ac:dyDescent="0.25">
      <c r="A108" s="55"/>
      <c r="B108" s="60">
        <v>719698.55999999994</v>
      </c>
    </row>
  </sheetData>
  <printOptions horizontalCentered="1"/>
  <pageMargins left="0" right="0" top="1" bottom="0.75" header="0.3" footer="0.3"/>
  <pageSetup scale="80" orientation="portrait" r:id="rId1"/>
  <headerFooter>
    <oddHeader xml:space="preserve">&amp;C&amp;"Arial,Bold"Lincoln University
Total University General Funds Operating Expenditures
Travel, Subsistance, and Lodging
By Academic/Administrative Unit 2017/18
</oddHeader>
    <oddFooter>&amp;L&amp;P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320"/>
  <sheetViews>
    <sheetView workbookViewId="0">
      <selection activeCell="C2" sqref="C2"/>
    </sheetView>
  </sheetViews>
  <sheetFormatPr defaultRowHeight="12.75" x14ac:dyDescent="0.2"/>
  <cols>
    <col min="1" max="1" width="17.28515625" style="124" bestFit="1" customWidth="1"/>
    <col min="2" max="2" width="32" style="124" bestFit="1" customWidth="1"/>
    <col min="3" max="3" width="12.42578125" bestFit="1" customWidth="1"/>
    <col min="4" max="4" width="29.7109375" bestFit="1" customWidth="1"/>
    <col min="5" max="5" width="29" bestFit="1" customWidth="1"/>
    <col min="6" max="6" width="17.7109375" bestFit="1" customWidth="1"/>
    <col min="7" max="7" width="7" bestFit="1" customWidth="1"/>
    <col min="8" max="8" width="10.7109375" bestFit="1" customWidth="1"/>
    <col min="9" max="10" width="6.42578125" customWidth="1"/>
    <col min="11" max="11" width="7" customWidth="1"/>
    <col min="12" max="12" width="40.140625" bestFit="1" customWidth="1"/>
    <col min="13" max="13" width="47.140625" bestFit="1" customWidth="1"/>
  </cols>
  <sheetData>
    <row r="1" spans="1:13" ht="15" x14ac:dyDescent="0.25">
      <c r="A1" s="123" t="s">
        <v>1697</v>
      </c>
      <c r="B1" s="123" t="s">
        <v>1698</v>
      </c>
      <c r="C1" s="123" t="s">
        <v>110</v>
      </c>
      <c r="D1" s="120" t="s">
        <v>1115</v>
      </c>
      <c r="E1" s="120" t="s">
        <v>1116</v>
      </c>
      <c r="F1" s="120" t="s">
        <v>212</v>
      </c>
      <c r="G1" s="120" t="s">
        <v>213</v>
      </c>
      <c r="H1" s="120" t="s">
        <v>214</v>
      </c>
      <c r="I1" s="120" t="s">
        <v>1117</v>
      </c>
      <c r="J1" s="120" t="s">
        <v>548</v>
      </c>
      <c r="K1" s="120" t="s">
        <v>549</v>
      </c>
      <c r="L1" s="120" t="s">
        <v>411</v>
      </c>
      <c r="M1" s="120" t="s">
        <v>1118</v>
      </c>
    </row>
    <row r="2" spans="1:13" x14ac:dyDescent="0.2">
      <c r="A2" s="133">
        <v>184643</v>
      </c>
      <c r="B2" s="124" t="s">
        <v>935</v>
      </c>
      <c r="C2" s="125">
        <v>14000</v>
      </c>
      <c r="D2" t="s">
        <v>936</v>
      </c>
      <c r="F2" t="s">
        <v>937</v>
      </c>
      <c r="G2" t="s">
        <v>21</v>
      </c>
      <c r="H2" t="s">
        <v>938</v>
      </c>
      <c r="I2">
        <v>1</v>
      </c>
      <c r="J2" t="s">
        <v>321</v>
      </c>
      <c r="K2" t="s">
        <v>322</v>
      </c>
      <c r="L2" s="126" t="s">
        <v>939</v>
      </c>
      <c r="M2" t="s">
        <v>341</v>
      </c>
    </row>
    <row r="3" spans="1:13" x14ac:dyDescent="0.2">
      <c r="A3" s="133">
        <v>48228</v>
      </c>
      <c r="B3" s="124" t="s">
        <v>412</v>
      </c>
      <c r="C3" s="125">
        <v>61079.85</v>
      </c>
      <c r="D3" t="s">
        <v>740</v>
      </c>
      <c r="F3" t="s">
        <v>151</v>
      </c>
      <c r="G3" t="s">
        <v>148</v>
      </c>
      <c r="H3" t="s">
        <v>327</v>
      </c>
      <c r="I3">
        <v>1</v>
      </c>
      <c r="J3" t="s">
        <v>321</v>
      </c>
      <c r="K3" t="s">
        <v>322</v>
      </c>
      <c r="L3" t="s">
        <v>323</v>
      </c>
      <c r="M3" t="s">
        <v>341</v>
      </c>
    </row>
    <row r="4" spans="1:13" x14ac:dyDescent="0.2">
      <c r="A4" s="133">
        <v>177512</v>
      </c>
      <c r="B4" s="124" t="s">
        <v>741</v>
      </c>
      <c r="C4" s="125">
        <v>38287</v>
      </c>
      <c r="D4" t="s">
        <v>742</v>
      </c>
      <c r="F4" t="s">
        <v>743</v>
      </c>
      <c r="G4" t="s">
        <v>146</v>
      </c>
      <c r="H4" t="s">
        <v>744</v>
      </c>
      <c r="I4">
        <v>1</v>
      </c>
      <c r="J4" t="s">
        <v>321</v>
      </c>
      <c r="K4" t="s">
        <v>322</v>
      </c>
      <c r="L4" t="s">
        <v>323</v>
      </c>
      <c r="M4" t="s">
        <v>341</v>
      </c>
    </row>
    <row r="5" spans="1:13" x14ac:dyDescent="0.2">
      <c r="A5" s="133">
        <v>37173</v>
      </c>
      <c r="B5" s="124" t="s">
        <v>413</v>
      </c>
      <c r="C5" s="125">
        <v>144503.61000000002</v>
      </c>
      <c r="D5" t="s">
        <v>1122</v>
      </c>
      <c r="F5" t="s">
        <v>154</v>
      </c>
      <c r="G5" t="s">
        <v>149</v>
      </c>
      <c r="H5" t="s">
        <v>1123</v>
      </c>
      <c r="I5">
        <v>1</v>
      </c>
      <c r="J5" t="s">
        <v>321</v>
      </c>
      <c r="K5" t="s">
        <v>322</v>
      </c>
      <c r="L5" t="s">
        <v>340</v>
      </c>
      <c r="M5" t="s">
        <v>341</v>
      </c>
    </row>
    <row r="6" spans="1:13" x14ac:dyDescent="0.2">
      <c r="A6" s="133">
        <v>202</v>
      </c>
      <c r="B6" s="124" t="s">
        <v>414</v>
      </c>
      <c r="C6" s="125">
        <v>326436.11</v>
      </c>
      <c r="D6" t="s">
        <v>324</v>
      </c>
      <c r="F6" t="s">
        <v>325</v>
      </c>
      <c r="G6" t="s">
        <v>155</v>
      </c>
      <c r="H6" t="s">
        <v>326</v>
      </c>
      <c r="I6">
        <v>1</v>
      </c>
      <c r="J6" t="s">
        <v>321</v>
      </c>
      <c r="K6" t="s">
        <v>322</v>
      </c>
      <c r="L6" t="s">
        <v>323</v>
      </c>
      <c r="M6" t="s">
        <v>341</v>
      </c>
    </row>
    <row r="7" spans="1:13" x14ac:dyDescent="0.2">
      <c r="A7" s="133">
        <v>220290</v>
      </c>
      <c r="B7" s="124" t="s">
        <v>1702</v>
      </c>
      <c r="C7" s="125">
        <v>1515</v>
      </c>
      <c r="D7" t="s">
        <v>1703</v>
      </c>
      <c r="E7" t="s">
        <v>1704</v>
      </c>
      <c r="F7" t="s">
        <v>169</v>
      </c>
      <c r="G7" t="s">
        <v>170</v>
      </c>
      <c r="H7" t="s">
        <v>1705</v>
      </c>
      <c r="I7">
        <v>1</v>
      </c>
      <c r="J7" t="s">
        <v>321</v>
      </c>
      <c r="K7" t="s">
        <v>322</v>
      </c>
      <c r="L7" s="126" t="s">
        <v>1706</v>
      </c>
      <c r="M7" s="126" t="s">
        <v>341</v>
      </c>
    </row>
    <row r="8" spans="1:13" x14ac:dyDescent="0.2">
      <c r="A8" s="133">
        <v>153546</v>
      </c>
      <c r="B8" s="124" t="s">
        <v>673</v>
      </c>
      <c r="C8" s="125">
        <v>10980</v>
      </c>
      <c r="D8" t="s">
        <v>674</v>
      </c>
      <c r="E8" t="s">
        <v>675</v>
      </c>
      <c r="F8" t="s">
        <v>171</v>
      </c>
      <c r="G8" t="s">
        <v>166</v>
      </c>
      <c r="H8" t="s">
        <v>676</v>
      </c>
      <c r="I8">
        <v>1</v>
      </c>
      <c r="J8" t="s">
        <v>321</v>
      </c>
      <c r="K8" t="s">
        <v>322</v>
      </c>
      <c r="L8" s="126" t="s">
        <v>46</v>
      </c>
      <c r="M8" t="s">
        <v>341</v>
      </c>
    </row>
    <row r="9" spans="1:13" x14ac:dyDescent="0.2">
      <c r="A9" s="133">
        <v>831</v>
      </c>
      <c r="B9" s="124" t="s">
        <v>415</v>
      </c>
      <c r="C9" s="125">
        <v>181072.3</v>
      </c>
      <c r="D9" t="s">
        <v>328</v>
      </c>
      <c r="F9" t="s">
        <v>329</v>
      </c>
      <c r="G9" t="s">
        <v>148</v>
      </c>
      <c r="H9" t="s">
        <v>330</v>
      </c>
      <c r="I9">
        <v>1</v>
      </c>
      <c r="J9" t="s">
        <v>321</v>
      </c>
      <c r="K9" t="s">
        <v>322</v>
      </c>
      <c r="L9" t="s">
        <v>323</v>
      </c>
      <c r="M9" t="s">
        <v>341</v>
      </c>
    </row>
    <row r="10" spans="1:13" x14ac:dyDescent="0.2">
      <c r="A10" s="133">
        <v>330</v>
      </c>
      <c r="B10" s="124" t="s">
        <v>416</v>
      </c>
      <c r="C10" s="125">
        <v>510759</v>
      </c>
      <c r="D10" t="s">
        <v>335</v>
      </c>
      <c r="F10" t="s">
        <v>336</v>
      </c>
      <c r="G10" t="s">
        <v>157</v>
      </c>
      <c r="H10" t="s">
        <v>337</v>
      </c>
      <c r="I10">
        <v>1</v>
      </c>
      <c r="J10" t="s">
        <v>321</v>
      </c>
      <c r="K10" t="s">
        <v>322</v>
      </c>
      <c r="L10" t="s">
        <v>331</v>
      </c>
      <c r="M10" t="s">
        <v>341</v>
      </c>
    </row>
    <row r="11" spans="1:13" x14ac:dyDescent="0.2">
      <c r="A11" s="133">
        <v>213207</v>
      </c>
      <c r="B11" s="124" t="s">
        <v>1708</v>
      </c>
      <c r="C11" s="125">
        <v>2345</v>
      </c>
      <c r="D11" t="s">
        <v>1709</v>
      </c>
      <c r="E11" t="s">
        <v>657</v>
      </c>
      <c r="F11" t="s">
        <v>1710</v>
      </c>
      <c r="H11" t="s">
        <v>1711</v>
      </c>
      <c r="I11">
        <v>1</v>
      </c>
      <c r="J11" t="s">
        <v>321</v>
      </c>
      <c r="K11" t="s">
        <v>322</v>
      </c>
      <c r="L11" s="126" t="s">
        <v>939</v>
      </c>
      <c r="M11" s="126" t="s">
        <v>341</v>
      </c>
    </row>
    <row r="12" spans="1:13" x14ac:dyDescent="0.2">
      <c r="A12" s="133">
        <v>220137</v>
      </c>
      <c r="B12" s="124" t="s">
        <v>1713</v>
      </c>
      <c r="C12" s="125">
        <v>7500</v>
      </c>
      <c r="D12" t="s">
        <v>1714</v>
      </c>
      <c r="F12" t="s">
        <v>1715</v>
      </c>
      <c r="G12" t="s">
        <v>157</v>
      </c>
      <c r="H12" t="s">
        <v>1716</v>
      </c>
      <c r="I12">
        <v>1</v>
      </c>
      <c r="J12" t="s">
        <v>321</v>
      </c>
      <c r="K12" t="s">
        <v>322</v>
      </c>
      <c r="L12" s="126" t="s">
        <v>939</v>
      </c>
      <c r="M12" s="126" t="s">
        <v>341</v>
      </c>
    </row>
    <row r="13" spans="1:13" x14ac:dyDescent="0.2">
      <c r="A13" s="133">
        <v>2518</v>
      </c>
      <c r="B13" s="124" t="s">
        <v>417</v>
      </c>
      <c r="C13" s="125">
        <v>104763.92</v>
      </c>
      <c r="D13" s="126" t="s">
        <v>418</v>
      </c>
      <c r="E13" s="126"/>
      <c r="F13" s="126" t="s">
        <v>161</v>
      </c>
      <c r="G13" s="126" t="s">
        <v>155</v>
      </c>
      <c r="H13" s="126" t="s">
        <v>339</v>
      </c>
      <c r="I13" s="126">
        <v>1</v>
      </c>
      <c r="J13" s="126" t="s">
        <v>321</v>
      </c>
      <c r="K13" s="126" t="s">
        <v>322</v>
      </c>
      <c r="L13" s="126" t="s">
        <v>331</v>
      </c>
      <c r="M13" s="126" t="s">
        <v>341</v>
      </c>
    </row>
    <row r="14" spans="1:13" x14ac:dyDescent="0.2">
      <c r="A14" s="133">
        <v>198938</v>
      </c>
      <c r="B14" s="124" t="s">
        <v>941</v>
      </c>
      <c r="C14" s="125">
        <v>177994.11</v>
      </c>
      <c r="D14" s="126" t="s">
        <v>942</v>
      </c>
      <c r="E14" s="126" t="s">
        <v>635</v>
      </c>
      <c r="F14" s="126" t="s">
        <v>196</v>
      </c>
      <c r="G14" s="126" t="s">
        <v>149</v>
      </c>
      <c r="H14" s="126" t="s">
        <v>234</v>
      </c>
      <c r="I14">
        <v>1</v>
      </c>
      <c r="J14" t="s">
        <v>321</v>
      </c>
      <c r="K14" t="s">
        <v>322</v>
      </c>
      <c r="L14" s="126" t="s">
        <v>943</v>
      </c>
      <c r="M14" t="s">
        <v>341</v>
      </c>
    </row>
    <row r="15" spans="1:13" x14ac:dyDescent="0.2">
      <c r="A15" s="133">
        <v>169174</v>
      </c>
      <c r="B15" s="124" t="s">
        <v>746</v>
      </c>
      <c r="C15" s="125">
        <v>2949.3</v>
      </c>
      <c r="D15" s="126" t="s">
        <v>747</v>
      </c>
      <c r="E15" s="126"/>
      <c r="F15" s="126" t="s">
        <v>195</v>
      </c>
      <c r="G15" s="126" t="s">
        <v>149</v>
      </c>
      <c r="H15" s="126" t="s">
        <v>233</v>
      </c>
      <c r="I15" s="126">
        <v>1</v>
      </c>
      <c r="J15" s="126" t="s">
        <v>321</v>
      </c>
      <c r="K15" s="126" t="s">
        <v>322</v>
      </c>
      <c r="L15" s="126" t="s">
        <v>784</v>
      </c>
      <c r="M15" s="126" t="s">
        <v>341</v>
      </c>
    </row>
    <row r="16" spans="1:13" x14ac:dyDescent="0.2">
      <c r="A16" s="133">
        <v>65</v>
      </c>
      <c r="B16" s="124" t="s">
        <v>419</v>
      </c>
      <c r="C16" s="125">
        <v>3657</v>
      </c>
      <c r="D16" s="126" t="s">
        <v>332</v>
      </c>
      <c r="E16" s="126"/>
      <c r="F16" s="126" t="s">
        <v>333</v>
      </c>
      <c r="G16" s="126" t="s">
        <v>146</v>
      </c>
      <c r="H16" s="126" t="s">
        <v>334</v>
      </c>
      <c r="I16" s="126">
        <v>1</v>
      </c>
      <c r="J16" s="126" t="s">
        <v>321</v>
      </c>
      <c r="K16" s="126" t="s">
        <v>322</v>
      </c>
      <c r="L16" s="126" t="s">
        <v>331</v>
      </c>
      <c r="M16" s="126" t="s">
        <v>341</v>
      </c>
    </row>
    <row r="17" spans="1:13" x14ac:dyDescent="0.2">
      <c r="A17" s="133">
        <v>86217</v>
      </c>
      <c r="B17" s="124" t="s">
        <v>984</v>
      </c>
      <c r="C17" s="125">
        <v>18934.310000000001</v>
      </c>
      <c r="D17" s="126" t="s">
        <v>1145</v>
      </c>
      <c r="E17" s="126"/>
      <c r="F17" s="126" t="s">
        <v>1146</v>
      </c>
      <c r="G17" s="126" t="s">
        <v>179</v>
      </c>
      <c r="H17" s="126" t="s">
        <v>1147</v>
      </c>
      <c r="I17" s="126">
        <v>1</v>
      </c>
      <c r="J17" s="126" t="s">
        <v>321</v>
      </c>
      <c r="K17" s="126" t="s">
        <v>322</v>
      </c>
      <c r="L17" s="126" t="s">
        <v>331</v>
      </c>
      <c r="M17" s="126" t="s">
        <v>341</v>
      </c>
    </row>
    <row r="18" spans="1:13" x14ac:dyDescent="0.2">
      <c r="A18" s="133">
        <v>199846</v>
      </c>
      <c r="B18" s="124" t="s">
        <v>1729</v>
      </c>
      <c r="C18" s="125">
        <v>9987.5</v>
      </c>
      <c r="D18" s="126" t="s">
        <v>1730</v>
      </c>
      <c r="E18" s="126" t="s">
        <v>1004</v>
      </c>
      <c r="F18" s="126" t="s">
        <v>710</v>
      </c>
      <c r="G18" s="126" t="s">
        <v>174</v>
      </c>
      <c r="H18" s="126" t="s">
        <v>1731</v>
      </c>
      <c r="I18">
        <v>1</v>
      </c>
      <c r="J18" t="s">
        <v>321</v>
      </c>
      <c r="K18" t="s">
        <v>322</v>
      </c>
      <c r="L18" s="126" t="s">
        <v>331</v>
      </c>
      <c r="M18" s="126" t="s">
        <v>341</v>
      </c>
    </row>
    <row r="19" spans="1:13" x14ac:dyDescent="0.2">
      <c r="A19" s="133">
        <v>202767</v>
      </c>
      <c r="B19" s="124" t="s">
        <v>1536</v>
      </c>
      <c r="C19" s="125">
        <v>9842</v>
      </c>
      <c r="D19" s="126" t="s">
        <v>1537</v>
      </c>
      <c r="E19" s="126" t="s">
        <v>1004</v>
      </c>
      <c r="F19" s="126" t="s">
        <v>171</v>
      </c>
      <c r="G19" s="126" t="s">
        <v>166</v>
      </c>
      <c r="H19" s="126" t="s">
        <v>1538</v>
      </c>
      <c r="I19">
        <v>1</v>
      </c>
      <c r="J19" t="s">
        <v>321</v>
      </c>
      <c r="K19" t="s">
        <v>322</v>
      </c>
      <c r="L19" s="126" t="s">
        <v>1539</v>
      </c>
      <c r="M19" t="s">
        <v>341</v>
      </c>
    </row>
    <row r="20" spans="1:13" x14ac:dyDescent="0.2">
      <c r="A20" s="133">
        <v>147042</v>
      </c>
      <c r="B20" s="124" t="s">
        <v>1546</v>
      </c>
      <c r="C20" s="125">
        <v>1495</v>
      </c>
      <c r="D20" s="126" t="s">
        <v>1547</v>
      </c>
      <c r="E20" s="126"/>
      <c r="F20" s="126" t="s">
        <v>1548</v>
      </c>
      <c r="G20" s="126" t="s">
        <v>148</v>
      </c>
      <c r="H20" s="126" t="s">
        <v>1549</v>
      </c>
      <c r="I20">
        <v>1</v>
      </c>
      <c r="J20" t="s">
        <v>321</v>
      </c>
      <c r="K20" t="s">
        <v>322</v>
      </c>
      <c r="L20" s="126" t="s">
        <v>1550</v>
      </c>
      <c r="M20" t="s">
        <v>341</v>
      </c>
    </row>
    <row r="21" spans="1:13" x14ac:dyDescent="0.2">
      <c r="A21" s="133">
        <v>209298</v>
      </c>
      <c r="B21" s="124" t="s">
        <v>1552</v>
      </c>
      <c r="C21" s="125">
        <v>16500</v>
      </c>
      <c r="D21" s="126" t="s">
        <v>1553</v>
      </c>
      <c r="E21" s="126"/>
      <c r="F21" s="126" t="s">
        <v>1554</v>
      </c>
      <c r="G21" s="126" t="s">
        <v>168</v>
      </c>
      <c r="H21" s="126" t="s">
        <v>1555</v>
      </c>
      <c r="I21">
        <v>1</v>
      </c>
      <c r="J21" t="s">
        <v>321</v>
      </c>
      <c r="K21" t="s">
        <v>322</v>
      </c>
      <c r="L21" s="126" t="s">
        <v>1129</v>
      </c>
      <c r="M21" t="s">
        <v>341</v>
      </c>
    </row>
    <row r="22" spans="1:13" x14ac:dyDescent="0.2">
      <c r="A22" s="133">
        <v>201761</v>
      </c>
      <c r="B22" s="124" t="s">
        <v>1150</v>
      </c>
      <c r="C22" s="125">
        <v>8872.5</v>
      </c>
      <c r="D22" s="126" t="s">
        <v>1151</v>
      </c>
      <c r="E22" s="126"/>
      <c r="F22" s="126" t="s">
        <v>1152</v>
      </c>
      <c r="G22" s="126" t="s">
        <v>146</v>
      </c>
      <c r="H22" s="126" t="s">
        <v>1153</v>
      </c>
      <c r="I22" s="126">
        <v>1</v>
      </c>
      <c r="J22" s="126" t="s">
        <v>321</v>
      </c>
      <c r="K22" s="126" t="s">
        <v>322</v>
      </c>
      <c r="L22" s="126" t="s">
        <v>331</v>
      </c>
      <c r="M22" s="126" t="s">
        <v>341</v>
      </c>
    </row>
    <row r="23" spans="1:13" x14ac:dyDescent="0.2">
      <c r="A23" s="133">
        <v>129660</v>
      </c>
      <c r="B23" s="124" t="s">
        <v>422</v>
      </c>
      <c r="C23" s="125">
        <v>77595</v>
      </c>
      <c r="D23" s="126" t="s">
        <v>423</v>
      </c>
      <c r="E23" s="126"/>
      <c r="F23" s="126" t="s">
        <v>176</v>
      </c>
      <c r="G23" s="126" t="s">
        <v>148</v>
      </c>
      <c r="H23" s="126" t="s">
        <v>424</v>
      </c>
      <c r="I23" s="126">
        <v>1</v>
      </c>
      <c r="J23" s="126" t="s">
        <v>321</v>
      </c>
      <c r="K23" s="126" t="s">
        <v>322</v>
      </c>
      <c r="L23" s="126" t="s">
        <v>425</v>
      </c>
      <c r="M23" s="126" t="s">
        <v>341</v>
      </c>
    </row>
    <row r="24" spans="1:13" x14ac:dyDescent="0.2">
      <c r="A24" s="133">
        <v>1068</v>
      </c>
      <c r="B24" s="124" t="s">
        <v>1041</v>
      </c>
      <c r="C24" s="125">
        <v>86992.03</v>
      </c>
      <c r="D24" t="s">
        <v>1042</v>
      </c>
      <c r="F24" t="s">
        <v>164</v>
      </c>
      <c r="G24" t="s">
        <v>153</v>
      </c>
      <c r="H24" t="s">
        <v>1043</v>
      </c>
      <c r="I24">
        <v>2</v>
      </c>
      <c r="J24" t="s">
        <v>321</v>
      </c>
      <c r="K24" t="s">
        <v>342</v>
      </c>
      <c r="L24" t="s">
        <v>343</v>
      </c>
      <c r="M24" t="s">
        <v>377</v>
      </c>
    </row>
    <row r="25" spans="1:13" x14ac:dyDescent="0.2">
      <c r="A25" s="133">
        <v>72421</v>
      </c>
      <c r="B25" s="124" t="s">
        <v>1733</v>
      </c>
      <c r="C25" s="125">
        <v>157.9</v>
      </c>
      <c r="D25" t="s">
        <v>1734</v>
      </c>
      <c r="F25" t="s">
        <v>1735</v>
      </c>
      <c r="G25" t="s">
        <v>166</v>
      </c>
      <c r="H25" t="s">
        <v>1736</v>
      </c>
      <c r="I25" s="126">
        <v>2</v>
      </c>
      <c r="J25" s="126" t="s">
        <v>321</v>
      </c>
      <c r="K25" s="126" t="s">
        <v>342</v>
      </c>
      <c r="L25" s="126" t="s">
        <v>351</v>
      </c>
      <c r="M25" s="126" t="s">
        <v>377</v>
      </c>
    </row>
    <row r="26" spans="1:13" x14ac:dyDescent="0.2">
      <c r="A26" s="133">
        <v>1130</v>
      </c>
      <c r="B26" s="124" t="s">
        <v>1157</v>
      </c>
      <c r="C26" s="125">
        <v>51409</v>
      </c>
      <c r="D26" t="s">
        <v>426</v>
      </c>
      <c r="F26" t="s">
        <v>427</v>
      </c>
      <c r="G26" t="s">
        <v>187</v>
      </c>
      <c r="H26" t="s">
        <v>428</v>
      </c>
      <c r="I26">
        <v>2</v>
      </c>
      <c r="J26" t="s">
        <v>321</v>
      </c>
      <c r="K26" t="s">
        <v>342</v>
      </c>
      <c r="L26" t="s">
        <v>343</v>
      </c>
      <c r="M26" t="s">
        <v>377</v>
      </c>
    </row>
    <row r="27" spans="1:13" x14ac:dyDescent="0.2">
      <c r="A27" s="133">
        <v>127</v>
      </c>
      <c r="B27" s="124" t="s">
        <v>1159</v>
      </c>
      <c r="C27" s="125">
        <v>169230.83</v>
      </c>
      <c r="D27" t="s">
        <v>344</v>
      </c>
      <c r="F27" t="s">
        <v>169</v>
      </c>
      <c r="G27" t="s">
        <v>170</v>
      </c>
      <c r="H27" t="s">
        <v>345</v>
      </c>
      <c r="I27">
        <v>2</v>
      </c>
      <c r="J27" t="s">
        <v>321</v>
      </c>
      <c r="K27" t="s">
        <v>342</v>
      </c>
      <c r="L27" t="s">
        <v>343</v>
      </c>
      <c r="M27" t="s">
        <v>377</v>
      </c>
    </row>
    <row r="28" spans="1:13" x14ac:dyDescent="0.2">
      <c r="A28" s="133">
        <v>140</v>
      </c>
      <c r="B28" s="124" t="s">
        <v>429</v>
      </c>
      <c r="C28" s="125">
        <v>5083.0199999999995</v>
      </c>
      <c r="D28" t="s">
        <v>1161</v>
      </c>
      <c r="F28" t="s">
        <v>370</v>
      </c>
      <c r="G28" t="s">
        <v>146</v>
      </c>
      <c r="H28" t="s">
        <v>371</v>
      </c>
      <c r="I28">
        <v>2</v>
      </c>
      <c r="J28" t="s">
        <v>321</v>
      </c>
      <c r="K28" t="s">
        <v>342</v>
      </c>
      <c r="L28" t="s">
        <v>550</v>
      </c>
      <c r="M28" t="s">
        <v>377</v>
      </c>
    </row>
    <row r="29" spans="1:13" x14ac:dyDescent="0.2">
      <c r="A29" s="133">
        <v>175833</v>
      </c>
      <c r="B29" s="124" t="s">
        <v>748</v>
      </c>
      <c r="C29" s="125">
        <v>4510.6899999999996</v>
      </c>
      <c r="D29" t="s">
        <v>749</v>
      </c>
      <c r="F29" t="s">
        <v>750</v>
      </c>
      <c r="G29" t="s">
        <v>149</v>
      </c>
      <c r="H29" t="s">
        <v>751</v>
      </c>
      <c r="I29">
        <v>2</v>
      </c>
      <c r="J29" t="s">
        <v>321</v>
      </c>
      <c r="K29" t="s">
        <v>342</v>
      </c>
      <c r="L29" t="s">
        <v>752</v>
      </c>
      <c r="M29" t="s">
        <v>377</v>
      </c>
    </row>
    <row r="30" spans="1:13" x14ac:dyDescent="0.2">
      <c r="A30" s="133">
        <v>343</v>
      </c>
      <c r="B30" s="124" t="s">
        <v>1044</v>
      </c>
      <c r="C30" s="125">
        <v>58304.750000000007</v>
      </c>
      <c r="D30" t="s">
        <v>1045</v>
      </c>
      <c r="F30" t="s">
        <v>1046</v>
      </c>
      <c r="G30" t="s">
        <v>155</v>
      </c>
      <c r="H30" t="s">
        <v>1047</v>
      </c>
      <c r="I30">
        <v>2</v>
      </c>
      <c r="J30" t="s">
        <v>321</v>
      </c>
      <c r="K30" t="s">
        <v>342</v>
      </c>
      <c r="L30" t="s">
        <v>1048</v>
      </c>
      <c r="M30" t="s">
        <v>377</v>
      </c>
    </row>
    <row r="31" spans="1:13" x14ac:dyDescent="0.2">
      <c r="A31" s="133">
        <v>212771</v>
      </c>
      <c r="B31" s="124" t="s">
        <v>1745</v>
      </c>
      <c r="C31" s="125">
        <v>6900</v>
      </c>
      <c r="D31" t="s">
        <v>1746</v>
      </c>
      <c r="F31" t="s">
        <v>1747</v>
      </c>
      <c r="G31" t="s">
        <v>172</v>
      </c>
      <c r="H31" t="s">
        <v>1748</v>
      </c>
      <c r="I31" s="126">
        <v>2</v>
      </c>
      <c r="J31" s="126" t="s">
        <v>321</v>
      </c>
      <c r="K31" s="126" t="s">
        <v>342</v>
      </c>
      <c r="L31" s="126" t="s">
        <v>1749</v>
      </c>
      <c r="M31" s="126" t="s">
        <v>377</v>
      </c>
    </row>
    <row r="32" spans="1:13" x14ac:dyDescent="0.2">
      <c r="A32" s="133">
        <v>195</v>
      </c>
      <c r="B32" s="124" t="s">
        <v>430</v>
      </c>
      <c r="C32" s="125">
        <v>5781.0500000000011</v>
      </c>
      <c r="D32" t="s">
        <v>374</v>
      </c>
      <c r="F32" t="s">
        <v>375</v>
      </c>
      <c r="G32" t="s">
        <v>165</v>
      </c>
      <c r="H32" t="s">
        <v>376</v>
      </c>
      <c r="I32">
        <v>2</v>
      </c>
      <c r="J32" t="s">
        <v>321</v>
      </c>
      <c r="K32" t="s">
        <v>342</v>
      </c>
      <c r="L32" t="s">
        <v>373</v>
      </c>
      <c r="M32" t="s">
        <v>377</v>
      </c>
    </row>
    <row r="33" spans="1:13" x14ac:dyDescent="0.2">
      <c r="A33" s="133">
        <v>36899</v>
      </c>
      <c r="B33" s="124" t="s">
        <v>431</v>
      </c>
      <c r="C33" s="125">
        <v>3315</v>
      </c>
      <c r="D33" t="s">
        <v>753</v>
      </c>
      <c r="E33" t="s">
        <v>754</v>
      </c>
      <c r="F33" t="s">
        <v>365</v>
      </c>
      <c r="G33" t="s">
        <v>174</v>
      </c>
      <c r="H33" t="s">
        <v>366</v>
      </c>
      <c r="I33">
        <v>2</v>
      </c>
      <c r="J33" t="s">
        <v>321</v>
      </c>
      <c r="K33" t="s">
        <v>342</v>
      </c>
      <c r="L33" t="s">
        <v>364</v>
      </c>
      <c r="M33" t="s">
        <v>377</v>
      </c>
    </row>
    <row r="34" spans="1:13" x14ac:dyDescent="0.2">
      <c r="A34" s="133">
        <v>341</v>
      </c>
      <c r="B34" s="124" t="s">
        <v>1751</v>
      </c>
      <c r="C34" s="125">
        <v>101.41</v>
      </c>
      <c r="D34" t="s">
        <v>1752</v>
      </c>
      <c r="F34" t="s">
        <v>1575</v>
      </c>
      <c r="G34" t="s">
        <v>350</v>
      </c>
      <c r="H34" t="s">
        <v>1753</v>
      </c>
      <c r="I34" s="126">
        <v>2</v>
      </c>
      <c r="J34" s="126" t="s">
        <v>321</v>
      </c>
      <c r="K34" s="126" t="s">
        <v>342</v>
      </c>
      <c r="L34" s="126" t="s">
        <v>1754</v>
      </c>
      <c r="M34" s="126" t="s">
        <v>377</v>
      </c>
    </row>
    <row r="35" spans="1:13" x14ac:dyDescent="0.2">
      <c r="A35" s="133">
        <v>220882</v>
      </c>
      <c r="B35" s="124" t="s">
        <v>1756</v>
      </c>
      <c r="C35" s="125">
        <v>15834.7</v>
      </c>
      <c r="D35" t="s">
        <v>1757</v>
      </c>
      <c r="F35" t="s">
        <v>1758</v>
      </c>
      <c r="G35" t="s">
        <v>185</v>
      </c>
      <c r="H35" t="s">
        <v>1759</v>
      </c>
      <c r="I35" s="126">
        <v>2</v>
      </c>
      <c r="J35" s="126" t="s">
        <v>321</v>
      </c>
      <c r="K35" s="126" t="s">
        <v>342</v>
      </c>
      <c r="L35" s="126" t="s">
        <v>1760</v>
      </c>
      <c r="M35" s="126" t="s">
        <v>377</v>
      </c>
    </row>
    <row r="36" spans="1:13" x14ac:dyDescent="0.2">
      <c r="A36" s="133">
        <v>188581</v>
      </c>
      <c r="B36" s="124" t="s">
        <v>1762</v>
      </c>
      <c r="C36" s="125">
        <v>2983.5699999999997</v>
      </c>
      <c r="D36" t="s">
        <v>1763</v>
      </c>
      <c r="F36" t="s">
        <v>1764</v>
      </c>
      <c r="G36" t="s">
        <v>149</v>
      </c>
      <c r="H36" t="s">
        <v>1765</v>
      </c>
      <c r="I36" s="126">
        <v>2</v>
      </c>
      <c r="J36" s="126" t="s">
        <v>321</v>
      </c>
      <c r="K36" s="126" t="s">
        <v>342</v>
      </c>
      <c r="L36" s="126" t="s">
        <v>1766</v>
      </c>
      <c r="M36" s="126" t="s">
        <v>377</v>
      </c>
    </row>
    <row r="37" spans="1:13" x14ac:dyDescent="0.2">
      <c r="A37" s="133">
        <v>471</v>
      </c>
      <c r="B37" s="124" t="s">
        <v>432</v>
      </c>
      <c r="C37" s="125">
        <v>28482.42</v>
      </c>
      <c r="D37" t="s">
        <v>755</v>
      </c>
      <c r="F37" t="s">
        <v>285</v>
      </c>
      <c r="G37" t="s">
        <v>286</v>
      </c>
      <c r="H37" t="s">
        <v>756</v>
      </c>
      <c r="I37">
        <v>2</v>
      </c>
      <c r="J37" t="s">
        <v>321</v>
      </c>
      <c r="K37" t="s">
        <v>342</v>
      </c>
      <c r="L37" t="s">
        <v>359</v>
      </c>
      <c r="M37" t="s">
        <v>377</v>
      </c>
    </row>
    <row r="38" spans="1:13" x14ac:dyDescent="0.2">
      <c r="A38" s="133">
        <v>484</v>
      </c>
      <c r="B38" s="124" t="s">
        <v>1049</v>
      </c>
      <c r="C38" s="125">
        <v>35311.770000000004</v>
      </c>
      <c r="D38" t="s">
        <v>757</v>
      </c>
      <c r="F38" t="s">
        <v>154</v>
      </c>
      <c r="G38" t="s">
        <v>149</v>
      </c>
      <c r="H38" t="s">
        <v>758</v>
      </c>
      <c r="I38">
        <v>2</v>
      </c>
      <c r="J38" t="s">
        <v>321</v>
      </c>
      <c r="K38" t="s">
        <v>342</v>
      </c>
      <c r="L38" t="s">
        <v>354</v>
      </c>
      <c r="M38" t="s">
        <v>377</v>
      </c>
    </row>
    <row r="39" spans="1:13" x14ac:dyDescent="0.2">
      <c r="A39" s="133">
        <v>77200</v>
      </c>
      <c r="B39" s="124" t="s">
        <v>1169</v>
      </c>
      <c r="C39" s="125">
        <v>3248.49</v>
      </c>
      <c r="D39" t="s">
        <v>551</v>
      </c>
      <c r="F39" t="s">
        <v>197</v>
      </c>
      <c r="G39" t="s">
        <v>149</v>
      </c>
      <c r="H39" t="s">
        <v>235</v>
      </c>
      <c r="I39">
        <v>2</v>
      </c>
      <c r="J39" t="s">
        <v>321</v>
      </c>
      <c r="K39" t="s">
        <v>342</v>
      </c>
      <c r="L39" t="s">
        <v>347</v>
      </c>
      <c r="M39" t="s">
        <v>377</v>
      </c>
    </row>
    <row r="40" spans="1:13" x14ac:dyDescent="0.2">
      <c r="A40" s="133">
        <v>133</v>
      </c>
      <c r="B40" s="124" t="s">
        <v>1773</v>
      </c>
      <c r="C40" s="125">
        <v>478.28000000000003</v>
      </c>
      <c r="D40" t="s">
        <v>1774</v>
      </c>
      <c r="E40" t="s">
        <v>1775</v>
      </c>
      <c r="F40" t="s">
        <v>1776</v>
      </c>
      <c r="G40" t="s">
        <v>156</v>
      </c>
      <c r="H40" t="s">
        <v>1777</v>
      </c>
      <c r="I40" s="126">
        <v>2</v>
      </c>
      <c r="J40" s="126" t="s">
        <v>321</v>
      </c>
      <c r="K40" s="126" t="s">
        <v>342</v>
      </c>
      <c r="L40" s="126" t="s">
        <v>351</v>
      </c>
      <c r="M40" s="126" t="s">
        <v>377</v>
      </c>
    </row>
    <row r="41" spans="1:13" x14ac:dyDescent="0.2">
      <c r="A41" s="133">
        <v>150780</v>
      </c>
      <c r="B41" s="124" t="s">
        <v>1779</v>
      </c>
      <c r="C41" s="125">
        <v>5423.6</v>
      </c>
      <c r="D41" t="s">
        <v>1780</v>
      </c>
      <c r="F41" t="s">
        <v>317</v>
      </c>
      <c r="G41" t="s">
        <v>1</v>
      </c>
      <c r="H41" t="s">
        <v>1781</v>
      </c>
      <c r="I41" s="126">
        <v>2</v>
      </c>
      <c r="J41" s="126" t="s">
        <v>321</v>
      </c>
      <c r="K41" s="126" t="s">
        <v>342</v>
      </c>
      <c r="L41" s="126" t="s">
        <v>351</v>
      </c>
      <c r="M41" s="126" t="s">
        <v>377</v>
      </c>
    </row>
    <row r="42" spans="1:13" x14ac:dyDescent="0.2">
      <c r="A42" s="133">
        <v>107977</v>
      </c>
      <c r="B42" s="124" t="s">
        <v>1055</v>
      </c>
      <c r="C42" s="125">
        <v>1555.6</v>
      </c>
      <c r="D42" t="s">
        <v>1056</v>
      </c>
      <c r="F42" t="s">
        <v>1057</v>
      </c>
      <c r="G42" t="s">
        <v>177</v>
      </c>
      <c r="H42" t="s">
        <v>1058</v>
      </c>
      <c r="I42">
        <v>2</v>
      </c>
      <c r="J42" t="s">
        <v>321</v>
      </c>
      <c r="K42" t="s">
        <v>342</v>
      </c>
      <c r="L42" t="s">
        <v>1172</v>
      </c>
      <c r="M42" t="s">
        <v>377</v>
      </c>
    </row>
    <row r="43" spans="1:13" x14ac:dyDescent="0.2">
      <c r="A43" s="133">
        <v>422</v>
      </c>
      <c r="B43" s="124" t="s">
        <v>759</v>
      </c>
      <c r="C43" s="125">
        <v>2000</v>
      </c>
      <c r="D43" t="s">
        <v>355</v>
      </c>
      <c r="F43" t="s">
        <v>356</v>
      </c>
      <c r="G43" t="s">
        <v>149</v>
      </c>
      <c r="H43" t="s">
        <v>357</v>
      </c>
      <c r="I43">
        <v>2</v>
      </c>
      <c r="J43" t="s">
        <v>321</v>
      </c>
      <c r="K43" t="s">
        <v>342</v>
      </c>
      <c r="L43" t="s">
        <v>358</v>
      </c>
      <c r="M43" t="s">
        <v>377</v>
      </c>
    </row>
    <row r="44" spans="1:13" x14ac:dyDescent="0.2">
      <c r="A44" s="133">
        <v>139750</v>
      </c>
      <c r="B44" s="124" t="s">
        <v>1783</v>
      </c>
      <c r="C44" s="125">
        <v>2218.87</v>
      </c>
      <c r="D44" t="s">
        <v>1784</v>
      </c>
      <c r="F44" t="s">
        <v>375</v>
      </c>
      <c r="G44" t="s">
        <v>156</v>
      </c>
      <c r="H44" t="s">
        <v>1128</v>
      </c>
      <c r="I44" s="126">
        <v>2</v>
      </c>
      <c r="J44" s="126" t="s">
        <v>321</v>
      </c>
      <c r="K44" s="126" t="s">
        <v>342</v>
      </c>
      <c r="L44" s="126" t="s">
        <v>351</v>
      </c>
      <c r="M44" s="126" t="s">
        <v>377</v>
      </c>
    </row>
    <row r="45" spans="1:13" x14ac:dyDescent="0.2">
      <c r="A45" s="133">
        <v>437</v>
      </c>
      <c r="B45" s="124" t="s">
        <v>433</v>
      </c>
      <c r="C45" s="125">
        <v>3536.36</v>
      </c>
      <c r="D45" t="s">
        <v>352</v>
      </c>
      <c r="F45" t="s">
        <v>348</v>
      </c>
      <c r="G45" t="s">
        <v>179</v>
      </c>
      <c r="H45" t="s">
        <v>353</v>
      </c>
      <c r="I45">
        <v>2</v>
      </c>
      <c r="J45" t="s">
        <v>321</v>
      </c>
      <c r="K45" t="s">
        <v>342</v>
      </c>
      <c r="L45" t="s">
        <v>351</v>
      </c>
      <c r="M45" t="s">
        <v>377</v>
      </c>
    </row>
    <row r="46" spans="1:13" x14ac:dyDescent="0.2">
      <c r="A46" s="133">
        <v>441</v>
      </c>
      <c r="B46" s="124" t="s">
        <v>434</v>
      </c>
      <c r="C46" s="125">
        <v>13530.5</v>
      </c>
      <c r="D46" t="s">
        <v>346</v>
      </c>
      <c r="F46" t="s">
        <v>163</v>
      </c>
      <c r="G46" t="s">
        <v>149</v>
      </c>
      <c r="H46" t="s">
        <v>219</v>
      </c>
      <c r="I46">
        <v>2</v>
      </c>
      <c r="J46" t="s">
        <v>321</v>
      </c>
      <c r="K46" t="s">
        <v>342</v>
      </c>
      <c r="L46" t="s">
        <v>347</v>
      </c>
      <c r="M46" t="s">
        <v>377</v>
      </c>
    </row>
    <row r="47" spans="1:13" x14ac:dyDescent="0.2">
      <c r="A47" s="133">
        <v>96175</v>
      </c>
      <c r="B47" s="124" t="s">
        <v>436</v>
      </c>
      <c r="C47" s="125">
        <v>11034.01</v>
      </c>
      <c r="D47" t="s">
        <v>437</v>
      </c>
      <c r="F47" t="s">
        <v>171</v>
      </c>
      <c r="G47" t="s">
        <v>166</v>
      </c>
      <c r="H47" t="s">
        <v>363</v>
      </c>
      <c r="I47">
        <v>2</v>
      </c>
      <c r="J47" t="s">
        <v>321</v>
      </c>
      <c r="K47" t="s">
        <v>342</v>
      </c>
      <c r="L47" t="s">
        <v>362</v>
      </c>
      <c r="M47" t="s">
        <v>377</v>
      </c>
    </row>
    <row r="48" spans="1:13" x14ac:dyDescent="0.2">
      <c r="A48" s="133">
        <v>197544</v>
      </c>
      <c r="B48" s="124" t="s">
        <v>1179</v>
      </c>
      <c r="C48" s="125">
        <v>111940</v>
      </c>
      <c r="D48" t="s">
        <v>1180</v>
      </c>
      <c r="F48" t="s">
        <v>169</v>
      </c>
      <c r="G48" t="s">
        <v>170</v>
      </c>
      <c r="H48" t="s">
        <v>1181</v>
      </c>
      <c r="I48">
        <v>2</v>
      </c>
      <c r="J48" t="s">
        <v>321</v>
      </c>
      <c r="K48" t="s">
        <v>342</v>
      </c>
      <c r="L48" t="s">
        <v>1182</v>
      </c>
      <c r="M48" t="s">
        <v>377</v>
      </c>
    </row>
    <row r="49" spans="1:13" x14ac:dyDescent="0.2">
      <c r="A49" s="133">
        <v>109131</v>
      </c>
      <c r="B49" s="124" t="s">
        <v>1060</v>
      </c>
      <c r="C49" s="125">
        <v>23668.41</v>
      </c>
      <c r="D49" t="s">
        <v>1061</v>
      </c>
      <c r="E49" t="s">
        <v>367</v>
      </c>
      <c r="F49" t="s">
        <v>368</v>
      </c>
      <c r="G49" t="s">
        <v>173</v>
      </c>
      <c r="H49" t="s">
        <v>369</v>
      </c>
      <c r="I49">
        <v>2</v>
      </c>
      <c r="J49" t="s">
        <v>321</v>
      </c>
      <c r="K49" t="s">
        <v>342</v>
      </c>
      <c r="L49" t="s">
        <v>550</v>
      </c>
      <c r="M49" t="s">
        <v>377</v>
      </c>
    </row>
    <row r="50" spans="1:13" x14ac:dyDescent="0.2">
      <c r="A50" s="133">
        <v>213955</v>
      </c>
      <c r="B50" s="124" t="s">
        <v>1792</v>
      </c>
      <c r="C50" s="125">
        <v>637.5</v>
      </c>
      <c r="D50" t="s">
        <v>1793</v>
      </c>
      <c r="F50" t="s">
        <v>1794</v>
      </c>
      <c r="G50" t="s">
        <v>1795</v>
      </c>
      <c r="H50" t="s">
        <v>1796</v>
      </c>
      <c r="I50" s="126">
        <v>2</v>
      </c>
      <c r="J50" s="126" t="s">
        <v>321</v>
      </c>
      <c r="K50" s="126" t="s">
        <v>342</v>
      </c>
      <c r="L50" s="126" t="s">
        <v>1797</v>
      </c>
      <c r="M50" s="126" t="s">
        <v>377</v>
      </c>
    </row>
    <row r="51" spans="1:13" x14ac:dyDescent="0.2">
      <c r="A51" s="133">
        <v>461</v>
      </c>
      <c r="B51" s="124" t="s">
        <v>446</v>
      </c>
      <c r="C51" s="125">
        <v>1041072.9299999999</v>
      </c>
      <c r="D51" s="126" t="s">
        <v>447</v>
      </c>
      <c r="E51" s="126"/>
      <c r="F51" s="126" t="s">
        <v>158</v>
      </c>
      <c r="G51" s="126" t="s">
        <v>149</v>
      </c>
      <c r="H51" s="126" t="s">
        <v>380</v>
      </c>
      <c r="I51" s="126">
        <v>2</v>
      </c>
      <c r="J51" s="126" t="s">
        <v>321</v>
      </c>
      <c r="K51" s="126" t="s">
        <v>342</v>
      </c>
      <c r="L51" s="126" t="s">
        <v>351</v>
      </c>
      <c r="M51" s="126" t="s">
        <v>377</v>
      </c>
    </row>
    <row r="52" spans="1:13" x14ac:dyDescent="0.2">
      <c r="A52" s="133">
        <v>515</v>
      </c>
      <c r="B52" s="124" t="s">
        <v>1186</v>
      </c>
      <c r="C52" s="125">
        <v>5422.4000000000005</v>
      </c>
      <c r="D52" s="126" t="s">
        <v>1187</v>
      </c>
      <c r="E52" s="126"/>
      <c r="F52" s="126" t="s">
        <v>161</v>
      </c>
      <c r="G52" s="126" t="s">
        <v>155</v>
      </c>
      <c r="H52" s="126" t="s">
        <v>1188</v>
      </c>
      <c r="I52" s="126">
        <v>2</v>
      </c>
      <c r="J52" s="126" t="s">
        <v>321</v>
      </c>
      <c r="K52" s="126" t="s">
        <v>342</v>
      </c>
      <c r="L52" s="126" t="s">
        <v>1189</v>
      </c>
      <c r="M52" s="126" t="s">
        <v>377</v>
      </c>
    </row>
    <row r="53" spans="1:13" x14ac:dyDescent="0.2">
      <c r="A53" s="133">
        <v>42343</v>
      </c>
      <c r="B53" s="124" t="s">
        <v>1809</v>
      </c>
      <c r="C53" s="125">
        <v>1191.48</v>
      </c>
      <c r="D53" s="126" t="s">
        <v>1810</v>
      </c>
      <c r="E53" s="126"/>
      <c r="F53" s="126" t="s">
        <v>57</v>
      </c>
      <c r="G53" s="126" t="s">
        <v>174</v>
      </c>
      <c r="H53" s="126" t="s">
        <v>1811</v>
      </c>
      <c r="I53" s="126">
        <v>2</v>
      </c>
      <c r="J53" s="126" t="s">
        <v>321</v>
      </c>
      <c r="K53" s="126" t="s">
        <v>342</v>
      </c>
      <c r="L53" s="126" t="s">
        <v>351</v>
      </c>
      <c r="M53" s="126" t="s">
        <v>377</v>
      </c>
    </row>
    <row r="54" spans="1:13" x14ac:dyDescent="0.2">
      <c r="A54" s="133">
        <v>68889</v>
      </c>
      <c r="B54" s="124" t="s">
        <v>1191</v>
      </c>
      <c r="C54" s="125">
        <v>1021.35</v>
      </c>
      <c r="D54" s="126" t="s">
        <v>1192</v>
      </c>
      <c r="E54" s="126"/>
      <c r="F54" s="126" t="s">
        <v>1193</v>
      </c>
      <c r="G54" s="126" t="s">
        <v>184</v>
      </c>
      <c r="H54" s="126" t="s">
        <v>1194</v>
      </c>
      <c r="I54" s="126">
        <v>2</v>
      </c>
      <c r="J54" s="126" t="s">
        <v>321</v>
      </c>
      <c r="K54" s="126" t="s">
        <v>342</v>
      </c>
      <c r="L54" s="126" t="s">
        <v>1172</v>
      </c>
      <c r="M54" s="126" t="s">
        <v>377</v>
      </c>
    </row>
    <row r="55" spans="1:13" x14ac:dyDescent="0.2">
      <c r="A55" s="133">
        <v>188748</v>
      </c>
      <c r="B55" s="124" t="s">
        <v>1813</v>
      </c>
      <c r="C55" s="125">
        <v>394.88</v>
      </c>
      <c r="D55" s="126" t="s">
        <v>1814</v>
      </c>
      <c r="E55" s="126"/>
      <c r="F55" s="126" t="s">
        <v>1815</v>
      </c>
      <c r="G55" s="126" t="s">
        <v>168</v>
      </c>
      <c r="H55" s="126" t="s">
        <v>1816</v>
      </c>
      <c r="I55" s="126">
        <v>2</v>
      </c>
      <c r="J55" s="126" t="s">
        <v>321</v>
      </c>
      <c r="K55" s="126" t="s">
        <v>342</v>
      </c>
      <c r="L55" s="126" t="s">
        <v>1817</v>
      </c>
      <c r="M55" s="126" t="s">
        <v>377</v>
      </c>
    </row>
    <row r="56" spans="1:13" x14ac:dyDescent="0.2">
      <c r="A56" s="133">
        <v>1263</v>
      </c>
      <c r="B56" s="124" t="s">
        <v>552</v>
      </c>
      <c r="C56" s="125">
        <v>7081.81</v>
      </c>
      <c r="D56" s="126" t="s">
        <v>553</v>
      </c>
      <c r="E56" s="126"/>
      <c r="F56" s="126" t="s">
        <v>163</v>
      </c>
      <c r="G56" s="126" t="s">
        <v>149</v>
      </c>
      <c r="H56" s="126" t="s">
        <v>218</v>
      </c>
      <c r="I56" s="126">
        <v>2</v>
      </c>
      <c r="J56" s="126" t="s">
        <v>321</v>
      </c>
      <c r="K56" s="126" t="s">
        <v>342</v>
      </c>
      <c r="L56" s="126" t="s">
        <v>569</v>
      </c>
      <c r="M56" s="126" t="s">
        <v>377</v>
      </c>
    </row>
    <row r="57" spans="1:13" x14ac:dyDescent="0.2">
      <c r="A57" s="133">
        <v>37142</v>
      </c>
      <c r="B57" s="124" t="s">
        <v>438</v>
      </c>
      <c r="C57" s="125">
        <v>350075.01</v>
      </c>
      <c r="D57" s="126" t="s">
        <v>1063</v>
      </c>
      <c r="E57" s="126"/>
      <c r="F57" s="126" t="s">
        <v>191</v>
      </c>
      <c r="G57" s="126" t="s">
        <v>149</v>
      </c>
      <c r="H57" s="126" t="s">
        <v>230</v>
      </c>
      <c r="I57" s="126">
        <v>2</v>
      </c>
      <c r="J57" s="126" t="s">
        <v>321</v>
      </c>
      <c r="K57" s="126" t="s">
        <v>342</v>
      </c>
      <c r="L57" s="126" t="s">
        <v>343</v>
      </c>
      <c r="M57" s="126" t="s">
        <v>377</v>
      </c>
    </row>
    <row r="58" spans="1:13" x14ac:dyDescent="0.2">
      <c r="A58" s="133">
        <v>56183</v>
      </c>
      <c r="B58" s="124" t="s">
        <v>1064</v>
      </c>
      <c r="C58" s="125">
        <v>54.24</v>
      </c>
      <c r="D58" s="126" t="s">
        <v>1065</v>
      </c>
      <c r="E58" s="126" t="s">
        <v>1066</v>
      </c>
      <c r="F58" s="126" t="s">
        <v>1024</v>
      </c>
      <c r="G58" s="126" t="s">
        <v>149</v>
      </c>
      <c r="H58" s="126" t="s">
        <v>626</v>
      </c>
      <c r="I58" s="126">
        <v>2</v>
      </c>
      <c r="J58" s="126" t="s">
        <v>321</v>
      </c>
      <c r="K58" s="126" t="s">
        <v>342</v>
      </c>
      <c r="L58" s="126" t="s">
        <v>351</v>
      </c>
      <c r="M58" s="126" t="s">
        <v>377</v>
      </c>
    </row>
    <row r="59" spans="1:13" x14ac:dyDescent="0.2">
      <c r="A59" s="133">
        <v>176591</v>
      </c>
      <c r="B59" s="124" t="s">
        <v>1819</v>
      </c>
      <c r="C59" s="125">
        <v>35784.829999999994</v>
      </c>
      <c r="D59" s="126" t="s">
        <v>1820</v>
      </c>
      <c r="E59" s="126"/>
      <c r="F59" s="126" t="s">
        <v>1821</v>
      </c>
      <c r="G59" s="126" t="s">
        <v>168</v>
      </c>
      <c r="H59" s="126" t="s">
        <v>1822</v>
      </c>
      <c r="I59" s="126">
        <v>2</v>
      </c>
      <c r="J59" s="126" t="s">
        <v>321</v>
      </c>
      <c r="K59" s="126" t="s">
        <v>342</v>
      </c>
      <c r="L59" s="126" t="s">
        <v>1823</v>
      </c>
      <c r="M59" s="126" t="s">
        <v>377</v>
      </c>
    </row>
    <row r="60" spans="1:13" x14ac:dyDescent="0.2">
      <c r="A60" s="133">
        <v>129868</v>
      </c>
      <c r="B60" s="124" t="s">
        <v>439</v>
      </c>
      <c r="C60" s="125">
        <v>42637.74</v>
      </c>
      <c r="D60" t="s">
        <v>440</v>
      </c>
      <c r="F60" t="s">
        <v>164</v>
      </c>
      <c r="G60" t="s">
        <v>153</v>
      </c>
      <c r="H60" t="s">
        <v>258</v>
      </c>
      <c r="I60">
        <v>3</v>
      </c>
      <c r="J60" t="s">
        <v>321</v>
      </c>
      <c r="K60" t="s">
        <v>378</v>
      </c>
      <c r="L60" t="s">
        <v>554</v>
      </c>
      <c r="M60" t="s">
        <v>392</v>
      </c>
    </row>
    <row r="61" spans="1:13" x14ac:dyDescent="0.2">
      <c r="A61" s="133">
        <v>1442</v>
      </c>
      <c r="B61" s="124" t="s">
        <v>1825</v>
      </c>
      <c r="C61" s="125">
        <v>1264.77</v>
      </c>
      <c r="D61" t="s">
        <v>1826</v>
      </c>
      <c r="F61" t="s">
        <v>1827</v>
      </c>
      <c r="G61" t="s">
        <v>149</v>
      </c>
      <c r="H61" t="s">
        <v>1828</v>
      </c>
      <c r="I61" s="126">
        <v>3</v>
      </c>
      <c r="J61" s="126" t="s">
        <v>321</v>
      </c>
      <c r="K61" s="126" t="s">
        <v>378</v>
      </c>
      <c r="L61" s="126" t="s">
        <v>769</v>
      </c>
      <c r="M61" s="126" t="s">
        <v>392</v>
      </c>
    </row>
    <row r="62" spans="1:13" x14ac:dyDescent="0.2">
      <c r="A62" s="133">
        <v>368</v>
      </c>
      <c r="B62" s="124" t="s">
        <v>441</v>
      </c>
      <c r="C62" s="125">
        <v>1819.4399999999998</v>
      </c>
      <c r="D62" t="s">
        <v>1219</v>
      </c>
      <c r="F62" t="s">
        <v>599</v>
      </c>
      <c r="G62" t="s">
        <v>166</v>
      </c>
      <c r="H62" t="s">
        <v>1220</v>
      </c>
      <c r="I62">
        <v>3</v>
      </c>
      <c r="J62" t="s">
        <v>321</v>
      </c>
      <c r="K62" t="s">
        <v>378</v>
      </c>
      <c r="L62" t="s">
        <v>554</v>
      </c>
      <c r="M62" t="s">
        <v>392</v>
      </c>
    </row>
    <row r="63" spans="1:13" x14ac:dyDescent="0.2">
      <c r="A63" s="133">
        <v>369</v>
      </c>
      <c r="B63" s="124" t="s">
        <v>442</v>
      </c>
      <c r="C63" s="125">
        <v>415</v>
      </c>
      <c r="D63" t="s">
        <v>443</v>
      </c>
      <c r="F63" t="s">
        <v>198</v>
      </c>
      <c r="G63" t="s">
        <v>156</v>
      </c>
      <c r="H63" t="s">
        <v>379</v>
      </c>
      <c r="I63">
        <v>3</v>
      </c>
      <c r="J63" t="s">
        <v>321</v>
      </c>
      <c r="K63" t="s">
        <v>378</v>
      </c>
      <c r="L63" t="s">
        <v>769</v>
      </c>
      <c r="M63" t="s">
        <v>392</v>
      </c>
    </row>
    <row r="64" spans="1:13" x14ac:dyDescent="0.2">
      <c r="A64" s="133">
        <v>169</v>
      </c>
      <c r="B64" s="124" t="s">
        <v>445</v>
      </c>
      <c r="C64" s="125">
        <v>6982.37</v>
      </c>
      <c r="D64" t="s">
        <v>386</v>
      </c>
      <c r="F64" t="s">
        <v>387</v>
      </c>
      <c r="G64" t="s">
        <v>149</v>
      </c>
      <c r="H64" t="s">
        <v>388</v>
      </c>
      <c r="I64">
        <v>3</v>
      </c>
      <c r="J64" t="s">
        <v>321</v>
      </c>
      <c r="K64" t="s">
        <v>378</v>
      </c>
      <c r="L64" t="s">
        <v>389</v>
      </c>
      <c r="M64" t="s">
        <v>392</v>
      </c>
    </row>
    <row r="65" spans="1:13" x14ac:dyDescent="0.2">
      <c r="A65" s="133">
        <v>86095</v>
      </c>
      <c r="B65" s="124" t="s">
        <v>1230</v>
      </c>
      <c r="C65" s="125">
        <v>5463.5100000000011</v>
      </c>
      <c r="D65" s="126" t="s">
        <v>390</v>
      </c>
      <c r="E65" s="126" t="s">
        <v>1231</v>
      </c>
      <c r="F65" s="126" t="s">
        <v>204</v>
      </c>
      <c r="G65" s="126" t="s">
        <v>205</v>
      </c>
      <c r="H65" s="126" t="s">
        <v>1232</v>
      </c>
      <c r="I65" s="126">
        <v>3</v>
      </c>
      <c r="J65" s="126" t="s">
        <v>321</v>
      </c>
      <c r="K65" s="126" t="s">
        <v>378</v>
      </c>
      <c r="L65" s="126" t="s">
        <v>391</v>
      </c>
      <c r="M65" s="126" t="s">
        <v>392</v>
      </c>
    </row>
    <row r="66" spans="1:13" x14ac:dyDescent="0.2">
      <c r="A66" s="133">
        <v>176794</v>
      </c>
      <c r="B66" s="124" t="s">
        <v>773</v>
      </c>
      <c r="C66" s="125">
        <v>1985.45</v>
      </c>
      <c r="D66" s="126" t="s">
        <v>774</v>
      </c>
      <c r="E66" s="126"/>
      <c r="F66" s="126" t="s">
        <v>194</v>
      </c>
      <c r="G66" s="126" t="s">
        <v>149</v>
      </c>
      <c r="H66" s="126" t="s">
        <v>228</v>
      </c>
      <c r="I66" s="126">
        <v>3</v>
      </c>
      <c r="J66" s="126" t="s">
        <v>321</v>
      </c>
      <c r="K66" s="126" t="s">
        <v>378</v>
      </c>
      <c r="L66" s="126" t="s">
        <v>1068</v>
      </c>
      <c r="M66" s="126" t="s">
        <v>392</v>
      </c>
    </row>
    <row r="67" spans="1:13" x14ac:dyDescent="0.2">
      <c r="A67" s="133">
        <v>169830</v>
      </c>
      <c r="B67" s="124" t="s">
        <v>775</v>
      </c>
      <c r="C67" s="125">
        <v>15355</v>
      </c>
      <c r="D67" s="126" t="s">
        <v>776</v>
      </c>
      <c r="E67" s="126"/>
      <c r="F67" s="126" t="s">
        <v>192</v>
      </c>
      <c r="G67" s="126" t="s">
        <v>149</v>
      </c>
      <c r="H67" s="126" t="s">
        <v>267</v>
      </c>
      <c r="I67" s="126">
        <v>3</v>
      </c>
      <c r="J67" s="126" t="s">
        <v>321</v>
      </c>
      <c r="K67" s="126" t="s">
        <v>378</v>
      </c>
      <c r="L67" s="126" t="s">
        <v>783</v>
      </c>
      <c r="M67" s="126" t="s">
        <v>392</v>
      </c>
    </row>
    <row r="68" spans="1:13" x14ac:dyDescent="0.2">
      <c r="A68" s="133">
        <v>213090</v>
      </c>
      <c r="B68" s="124" t="s">
        <v>1830</v>
      </c>
      <c r="C68" s="125">
        <v>8185.91</v>
      </c>
      <c r="D68" s="126" t="s">
        <v>1831</v>
      </c>
      <c r="E68" s="126"/>
      <c r="F68" s="126" t="s">
        <v>190</v>
      </c>
      <c r="G68" s="126" t="s">
        <v>155</v>
      </c>
      <c r="H68" s="126" t="s">
        <v>1832</v>
      </c>
      <c r="I68" s="126">
        <v>3</v>
      </c>
      <c r="J68" s="126" t="s">
        <v>321</v>
      </c>
      <c r="K68" s="126" t="s">
        <v>378</v>
      </c>
      <c r="L68" s="126" t="s">
        <v>1833</v>
      </c>
      <c r="M68" s="126" t="s">
        <v>392</v>
      </c>
    </row>
    <row r="69" spans="1:13" x14ac:dyDescent="0.2">
      <c r="A69" s="133">
        <v>105984</v>
      </c>
      <c r="B69" s="124" t="s">
        <v>556</v>
      </c>
      <c r="C69" s="125">
        <v>7676.52</v>
      </c>
      <c r="D69" s="126" t="s">
        <v>557</v>
      </c>
      <c r="E69" s="126"/>
      <c r="F69" s="126" t="s">
        <v>199</v>
      </c>
      <c r="G69" s="126" t="s">
        <v>149</v>
      </c>
      <c r="H69" s="126" t="s">
        <v>259</v>
      </c>
      <c r="I69" s="126">
        <v>3</v>
      </c>
      <c r="J69" s="126" t="s">
        <v>321</v>
      </c>
      <c r="K69" s="126" t="s">
        <v>378</v>
      </c>
      <c r="L69" s="126" t="s">
        <v>385</v>
      </c>
      <c r="M69" s="126" t="s">
        <v>392</v>
      </c>
    </row>
    <row r="70" spans="1:13" x14ac:dyDescent="0.2">
      <c r="A70" s="133">
        <v>127499</v>
      </c>
      <c r="B70" s="124" t="s">
        <v>1206</v>
      </c>
      <c r="C70" s="125">
        <v>449.5</v>
      </c>
      <c r="D70" t="s">
        <v>1207</v>
      </c>
      <c r="E70" t="s">
        <v>1208</v>
      </c>
      <c r="F70" t="s">
        <v>182</v>
      </c>
      <c r="G70" t="s">
        <v>168</v>
      </c>
      <c r="H70" t="s">
        <v>1209</v>
      </c>
      <c r="I70">
        <v>4</v>
      </c>
      <c r="J70" t="s">
        <v>321</v>
      </c>
      <c r="K70" t="s">
        <v>393</v>
      </c>
      <c r="L70" t="s">
        <v>1210</v>
      </c>
      <c r="M70" t="s">
        <v>410</v>
      </c>
    </row>
    <row r="71" spans="1:13" x14ac:dyDescent="0.2">
      <c r="A71" s="133">
        <v>2755</v>
      </c>
      <c r="B71" s="124" t="s">
        <v>1069</v>
      </c>
      <c r="C71" s="125">
        <v>34667.659999999996</v>
      </c>
      <c r="D71" t="s">
        <v>777</v>
      </c>
      <c r="F71" t="s">
        <v>778</v>
      </c>
      <c r="G71" t="s">
        <v>350</v>
      </c>
      <c r="H71" t="s">
        <v>779</v>
      </c>
      <c r="I71">
        <v>4</v>
      </c>
      <c r="J71" t="s">
        <v>321</v>
      </c>
      <c r="K71" t="s">
        <v>393</v>
      </c>
      <c r="L71" t="s">
        <v>399</v>
      </c>
      <c r="M71" t="s">
        <v>410</v>
      </c>
    </row>
    <row r="72" spans="1:13" x14ac:dyDescent="0.2">
      <c r="A72" s="133">
        <v>213148</v>
      </c>
      <c r="B72" s="124" t="s">
        <v>1835</v>
      </c>
      <c r="C72" s="125">
        <v>18764.129999999997</v>
      </c>
      <c r="D72" t="s">
        <v>1836</v>
      </c>
      <c r="F72" t="s">
        <v>158</v>
      </c>
      <c r="G72" t="s">
        <v>149</v>
      </c>
      <c r="H72" t="s">
        <v>1460</v>
      </c>
      <c r="I72" s="126">
        <v>4</v>
      </c>
      <c r="J72" s="126" t="s">
        <v>321</v>
      </c>
      <c r="K72" s="126" t="s">
        <v>393</v>
      </c>
      <c r="L72" s="126" t="s">
        <v>1837</v>
      </c>
      <c r="M72" s="126" t="s">
        <v>410</v>
      </c>
    </row>
    <row r="73" spans="1:13" x14ac:dyDescent="0.2">
      <c r="A73" s="133">
        <v>148371</v>
      </c>
      <c r="B73" s="124" t="s">
        <v>1070</v>
      </c>
      <c r="C73" s="125">
        <v>2917.75</v>
      </c>
      <c r="D73" t="s">
        <v>1071</v>
      </c>
      <c r="F73" t="s">
        <v>1072</v>
      </c>
      <c r="G73" t="s">
        <v>170</v>
      </c>
      <c r="H73" t="s">
        <v>1073</v>
      </c>
      <c r="I73">
        <v>4</v>
      </c>
      <c r="J73" t="s">
        <v>321</v>
      </c>
      <c r="K73" t="s">
        <v>393</v>
      </c>
      <c r="L73" t="s">
        <v>1074</v>
      </c>
      <c r="M73" t="s">
        <v>410</v>
      </c>
    </row>
    <row r="74" spans="1:13" x14ac:dyDescent="0.2">
      <c r="A74" s="133">
        <v>2678</v>
      </c>
      <c r="B74" s="124" t="s">
        <v>448</v>
      </c>
      <c r="C74" s="125">
        <v>5233.9799999999996</v>
      </c>
      <c r="D74" t="s">
        <v>396</v>
      </c>
      <c r="F74" t="s">
        <v>349</v>
      </c>
      <c r="G74" t="s">
        <v>185</v>
      </c>
      <c r="H74" t="s">
        <v>397</v>
      </c>
      <c r="I74">
        <v>4</v>
      </c>
      <c r="J74" t="s">
        <v>321</v>
      </c>
      <c r="K74" t="s">
        <v>393</v>
      </c>
      <c r="L74" t="s">
        <v>395</v>
      </c>
      <c r="M74" t="s">
        <v>410</v>
      </c>
    </row>
    <row r="75" spans="1:13" x14ac:dyDescent="0.2">
      <c r="A75" s="133">
        <v>154</v>
      </c>
      <c r="B75" s="124" t="s">
        <v>449</v>
      </c>
      <c r="C75" s="125">
        <v>602</v>
      </c>
      <c r="D75" t="s">
        <v>405</v>
      </c>
      <c r="F75" t="s">
        <v>186</v>
      </c>
      <c r="G75" t="s">
        <v>149</v>
      </c>
      <c r="H75" t="s">
        <v>243</v>
      </c>
      <c r="I75">
        <v>4</v>
      </c>
      <c r="J75" t="s">
        <v>321</v>
      </c>
      <c r="K75" t="s">
        <v>393</v>
      </c>
      <c r="L75" t="s">
        <v>406</v>
      </c>
      <c r="M75" t="s">
        <v>410</v>
      </c>
    </row>
    <row r="76" spans="1:13" x14ac:dyDescent="0.2">
      <c r="A76" s="133">
        <v>53423</v>
      </c>
      <c r="B76" s="124" t="s">
        <v>1848</v>
      </c>
      <c r="C76" s="125">
        <v>30672.249999999996</v>
      </c>
      <c r="D76" t="s">
        <v>1849</v>
      </c>
      <c r="F76" t="s">
        <v>154</v>
      </c>
      <c r="G76" t="s">
        <v>149</v>
      </c>
      <c r="H76" t="s">
        <v>1850</v>
      </c>
      <c r="I76" s="126">
        <v>4</v>
      </c>
      <c r="J76" s="126" t="s">
        <v>321</v>
      </c>
      <c r="K76" s="126" t="s">
        <v>393</v>
      </c>
      <c r="L76" s="126" t="s">
        <v>1837</v>
      </c>
      <c r="M76" s="126" t="s">
        <v>410</v>
      </c>
    </row>
    <row r="77" spans="1:13" x14ac:dyDescent="0.2">
      <c r="A77" s="133">
        <v>109</v>
      </c>
      <c r="B77" s="124" t="s">
        <v>1247</v>
      </c>
      <c r="C77" s="125">
        <v>5702.75</v>
      </c>
      <c r="D77" t="s">
        <v>1248</v>
      </c>
      <c r="F77" t="s">
        <v>1249</v>
      </c>
      <c r="G77" t="s">
        <v>1250</v>
      </c>
      <c r="H77" t="s">
        <v>1251</v>
      </c>
      <c r="I77">
        <v>4</v>
      </c>
      <c r="J77" t="s">
        <v>321</v>
      </c>
      <c r="K77" t="s">
        <v>393</v>
      </c>
      <c r="L77" t="s">
        <v>1252</v>
      </c>
      <c r="M77" t="s">
        <v>410</v>
      </c>
    </row>
    <row r="78" spans="1:13" x14ac:dyDescent="0.2">
      <c r="A78" s="133">
        <v>338</v>
      </c>
      <c r="B78" s="124" t="s">
        <v>1852</v>
      </c>
      <c r="C78" s="125">
        <v>6317</v>
      </c>
      <c r="D78" t="s">
        <v>1853</v>
      </c>
      <c r="F78" t="s">
        <v>164</v>
      </c>
      <c r="G78" t="s">
        <v>153</v>
      </c>
      <c r="H78" t="s">
        <v>246</v>
      </c>
      <c r="I78" s="126">
        <v>4</v>
      </c>
      <c r="J78" s="126" t="s">
        <v>321</v>
      </c>
      <c r="K78" s="126" t="s">
        <v>393</v>
      </c>
      <c r="L78" s="126" t="s">
        <v>1854</v>
      </c>
      <c r="M78" s="126" t="s">
        <v>410</v>
      </c>
    </row>
    <row r="79" spans="1:13" x14ac:dyDescent="0.2">
      <c r="A79" s="133">
        <v>213671</v>
      </c>
      <c r="B79" s="124" t="s">
        <v>1856</v>
      </c>
      <c r="C79" s="125">
        <v>2047.62</v>
      </c>
      <c r="D79" t="s">
        <v>1857</v>
      </c>
      <c r="E79" t="s">
        <v>1858</v>
      </c>
      <c r="F79" t="s">
        <v>469</v>
      </c>
      <c r="G79" t="s">
        <v>76</v>
      </c>
      <c r="H79" t="s">
        <v>1859</v>
      </c>
      <c r="I79" s="126">
        <v>4</v>
      </c>
      <c r="J79" s="126" t="s">
        <v>321</v>
      </c>
      <c r="K79" s="126" t="s">
        <v>393</v>
      </c>
      <c r="L79" s="126" t="s">
        <v>394</v>
      </c>
      <c r="M79" s="126" t="s">
        <v>410</v>
      </c>
    </row>
    <row r="80" spans="1:13" x14ac:dyDescent="0.2">
      <c r="A80" s="133">
        <v>174281</v>
      </c>
      <c r="B80" s="124" t="s">
        <v>1861</v>
      </c>
      <c r="C80" s="125">
        <v>5025</v>
      </c>
      <c r="D80" t="s">
        <v>1862</v>
      </c>
      <c r="E80" t="s">
        <v>1863</v>
      </c>
      <c r="F80" t="s">
        <v>158</v>
      </c>
      <c r="G80" t="s">
        <v>149</v>
      </c>
      <c r="H80" t="s">
        <v>1864</v>
      </c>
      <c r="I80" s="126">
        <v>4</v>
      </c>
      <c r="J80" s="126" t="s">
        <v>321</v>
      </c>
      <c r="K80" s="126" t="s">
        <v>393</v>
      </c>
      <c r="L80" s="126" t="s">
        <v>1865</v>
      </c>
      <c r="M80" s="126" t="s">
        <v>410</v>
      </c>
    </row>
    <row r="81" spans="1:13" x14ac:dyDescent="0.2">
      <c r="A81" s="133">
        <v>55862</v>
      </c>
      <c r="B81" s="124" t="s">
        <v>563</v>
      </c>
      <c r="C81" s="125">
        <v>1846.0700000000002</v>
      </c>
      <c r="D81" t="s">
        <v>1075</v>
      </c>
      <c r="F81" t="s">
        <v>1076</v>
      </c>
      <c r="G81" t="s">
        <v>170</v>
      </c>
      <c r="H81" t="s">
        <v>1077</v>
      </c>
      <c r="I81">
        <v>4</v>
      </c>
      <c r="J81" t="s">
        <v>321</v>
      </c>
      <c r="K81" t="s">
        <v>393</v>
      </c>
      <c r="L81" t="s">
        <v>399</v>
      </c>
      <c r="M81" t="s">
        <v>410</v>
      </c>
    </row>
    <row r="82" spans="1:13" x14ac:dyDescent="0.2">
      <c r="A82" s="133">
        <v>64581</v>
      </c>
      <c r="B82" s="124" t="s">
        <v>1215</v>
      </c>
      <c r="C82" s="125">
        <v>23947.670000000002</v>
      </c>
      <c r="D82" t="s">
        <v>1216</v>
      </c>
      <c r="F82" t="s">
        <v>194</v>
      </c>
      <c r="G82" t="s">
        <v>149</v>
      </c>
      <c r="H82" t="s">
        <v>228</v>
      </c>
      <c r="I82">
        <v>4</v>
      </c>
      <c r="J82" t="s">
        <v>321</v>
      </c>
      <c r="K82" t="s">
        <v>393</v>
      </c>
      <c r="L82" t="s">
        <v>1217</v>
      </c>
      <c r="M82" t="s">
        <v>410</v>
      </c>
    </row>
    <row r="83" spans="1:13" x14ac:dyDescent="0.2">
      <c r="A83" s="133">
        <v>222125</v>
      </c>
      <c r="B83" s="124" t="s">
        <v>1871</v>
      </c>
      <c r="C83" s="125">
        <v>116.61</v>
      </c>
      <c r="D83" t="s">
        <v>1872</v>
      </c>
      <c r="F83" t="s">
        <v>171</v>
      </c>
      <c r="G83" t="s">
        <v>166</v>
      </c>
      <c r="H83" t="s">
        <v>1873</v>
      </c>
      <c r="I83" s="126">
        <v>4</v>
      </c>
      <c r="J83" s="126" t="s">
        <v>321</v>
      </c>
      <c r="K83" s="126" t="s">
        <v>393</v>
      </c>
      <c r="L83" s="126" t="s">
        <v>1837</v>
      </c>
      <c r="M83" s="126" t="s">
        <v>410</v>
      </c>
    </row>
    <row r="84" spans="1:13" x14ac:dyDescent="0.2">
      <c r="A84" s="133">
        <v>148699</v>
      </c>
      <c r="B84" s="124" t="s">
        <v>1875</v>
      </c>
      <c r="C84" s="125">
        <v>1554.2</v>
      </c>
      <c r="D84" t="s">
        <v>1876</v>
      </c>
      <c r="F84" t="s">
        <v>178</v>
      </c>
      <c r="G84" t="s">
        <v>149</v>
      </c>
      <c r="H84" t="s">
        <v>222</v>
      </c>
      <c r="I84" s="126">
        <v>4</v>
      </c>
      <c r="J84" s="126" t="s">
        <v>321</v>
      </c>
      <c r="K84" s="126" t="s">
        <v>393</v>
      </c>
      <c r="L84" s="126" t="s">
        <v>1904</v>
      </c>
      <c r="M84" s="126" t="s">
        <v>410</v>
      </c>
    </row>
    <row r="85" spans="1:13" x14ac:dyDescent="0.2">
      <c r="A85" s="133">
        <v>136</v>
      </c>
      <c r="B85" s="124" t="s">
        <v>1256</v>
      </c>
      <c r="C85" s="125">
        <v>9943.9599999999991</v>
      </c>
      <c r="D85" t="s">
        <v>1878</v>
      </c>
      <c r="E85" t="s">
        <v>1879</v>
      </c>
      <c r="F85" t="s">
        <v>1880</v>
      </c>
      <c r="G85" t="s">
        <v>149</v>
      </c>
      <c r="H85" t="s">
        <v>1881</v>
      </c>
      <c r="I85" s="126">
        <v>4</v>
      </c>
      <c r="J85" s="126" t="s">
        <v>321</v>
      </c>
      <c r="K85" s="126" t="s">
        <v>393</v>
      </c>
      <c r="L85" s="126" t="s">
        <v>1904</v>
      </c>
      <c r="M85" s="126" t="s">
        <v>410</v>
      </c>
    </row>
    <row r="86" spans="1:13" x14ac:dyDescent="0.2">
      <c r="A86" s="133">
        <v>136</v>
      </c>
      <c r="B86" s="124" t="s">
        <v>1256</v>
      </c>
      <c r="C86" s="125">
        <v>9943.9599999999991</v>
      </c>
      <c r="D86" t="s">
        <v>1878</v>
      </c>
      <c r="E86" t="s">
        <v>1879</v>
      </c>
      <c r="F86" t="s">
        <v>1880</v>
      </c>
      <c r="G86" t="s">
        <v>149</v>
      </c>
      <c r="H86" t="s">
        <v>1881</v>
      </c>
      <c r="I86" s="126">
        <v>4</v>
      </c>
      <c r="J86" s="126" t="s">
        <v>321</v>
      </c>
      <c r="K86" s="126" t="s">
        <v>393</v>
      </c>
      <c r="L86" s="126" t="s">
        <v>1904</v>
      </c>
      <c r="M86" s="126" t="s">
        <v>410</v>
      </c>
    </row>
    <row r="87" spans="1:13" x14ac:dyDescent="0.2">
      <c r="A87" s="133">
        <v>212532</v>
      </c>
      <c r="B87" s="124" t="s">
        <v>1883</v>
      </c>
      <c r="C87" s="125">
        <v>9435.090000000002</v>
      </c>
      <c r="D87" t="s">
        <v>1884</v>
      </c>
      <c r="F87" t="s">
        <v>35</v>
      </c>
      <c r="G87" t="s">
        <v>149</v>
      </c>
      <c r="H87" t="s">
        <v>266</v>
      </c>
      <c r="I87" s="126">
        <v>4</v>
      </c>
      <c r="J87" s="126" t="s">
        <v>321</v>
      </c>
      <c r="K87" s="126" t="s">
        <v>393</v>
      </c>
      <c r="L87" s="126" t="s">
        <v>1904</v>
      </c>
      <c r="M87" s="126" t="s">
        <v>410</v>
      </c>
    </row>
    <row r="88" spans="1:13" x14ac:dyDescent="0.2">
      <c r="A88" s="133">
        <v>213146</v>
      </c>
      <c r="B88" s="124" t="s">
        <v>1886</v>
      </c>
      <c r="C88" s="125">
        <v>4171.55</v>
      </c>
      <c r="D88" t="s">
        <v>1887</v>
      </c>
      <c r="F88" t="s">
        <v>421</v>
      </c>
      <c r="G88" t="s">
        <v>149</v>
      </c>
      <c r="H88" t="s">
        <v>1888</v>
      </c>
      <c r="I88" s="126">
        <v>4</v>
      </c>
      <c r="J88" s="126" t="s">
        <v>321</v>
      </c>
      <c r="K88" s="126" t="s">
        <v>393</v>
      </c>
      <c r="L88" s="126" t="s">
        <v>1904</v>
      </c>
      <c r="M88" s="126" t="s">
        <v>410</v>
      </c>
    </row>
    <row r="89" spans="1:13" x14ac:dyDescent="0.2">
      <c r="A89" s="133">
        <v>416</v>
      </c>
      <c r="B89" s="124" t="s">
        <v>781</v>
      </c>
      <c r="C89" s="125">
        <v>8261.7000000000007</v>
      </c>
      <c r="D89" t="s">
        <v>1078</v>
      </c>
      <c r="F89" t="s">
        <v>194</v>
      </c>
      <c r="G89" t="s">
        <v>149</v>
      </c>
      <c r="H89" t="s">
        <v>228</v>
      </c>
      <c r="I89">
        <v>4</v>
      </c>
      <c r="J89" t="s">
        <v>321</v>
      </c>
      <c r="K89" t="s">
        <v>393</v>
      </c>
      <c r="L89" t="s">
        <v>395</v>
      </c>
      <c r="M89" t="s">
        <v>410</v>
      </c>
    </row>
    <row r="90" spans="1:13" x14ac:dyDescent="0.2">
      <c r="A90" s="133">
        <v>64464</v>
      </c>
      <c r="B90" s="124" t="s">
        <v>568</v>
      </c>
      <c r="C90" s="125">
        <v>64783.61</v>
      </c>
      <c r="D90" t="s">
        <v>404</v>
      </c>
      <c r="F90" t="s">
        <v>220</v>
      </c>
      <c r="G90" t="s">
        <v>149</v>
      </c>
      <c r="H90" t="s">
        <v>221</v>
      </c>
      <c r="I90">
        <v>4</v>
      </c>
      <c r="J90" t="s">
        <v>321</v>
      </c>
      <c r="K90" t="s">
        <v>393</v>
      </c>
      <c r="L90" t="s">
        <v>399</v>
      </c>
      <c r="M90" t="s">
        <v>410</v>
      </c>
    </row>
    <row r="91" spans="1:13" x14ac:dyDescent="0.2">
      <c r="A91" s="133">
        <v>213147</v>
      </c>
      <c r="B91" s="124" t="s">
        <v>1890</v>
      </c>
      <c r="C91" s="125">
        <v>5481.72</v>
      </c>
      <c r="D91" t="s">
        <v>1891</v>
      </c>
      <c r="F91" t="s">
        <v>1574</v>
      </c>
      <c r="G91" t="s">
        <v>148</v>
      </c>
      <c r="H91" t="s">
        <v>1892</v>
      </c>
      <c r="I91" s="126">
        <v>4</v>
      </c>
      <c r="J91" s="126" t="s">
        <v>321</v>
      </c>
      <c r="K91" s="126" t="s">
        <v>393</v>
      </c>
      <c r="L91" s="126" t="s">
        <v>1904</v>
      </c>
      <c r="M91" s="126" t="s">
        <v>410</v>
      </c>
    </row>
    <row r="92" spans="1:13" x14ac:dyDescent="0.2">
      <c r="A92" s="133">
        <v>353</v>
      </c>
      <c r="B92" s="124" t="s">
        <v>1079</v>
      </c>
      <c r="C92" s="125">
        <v>38980.559999999998</v>
      </c>
      <c r="D92" t="s">
        <v>1080</v>
      </c>
      <c r="F92" t="s">
        <v>1081</v>
      </c>
      <c r="G92" t="s">
        <v>170</v>
      </c>
      <c r="H92" t="s">
        <v>1082</v>
      </c>
      <c r="I92">
        <v>4</v>
      </c>
      <c r="J92" t="s">
        <v>321</v>
      </c>
      <c r="K92" t="s">
        <v>393</v>
      </c>
      <c r="L92" t="s">
        <v>394</v>
      </c>
      <c r="M92" t="s">
        <v>410</v>
      </c>
    </row>
    <row r="93" spans="1:13" x14ac:dyDescent="0.2">
      <c r="A93" s="133">
        <v>205144</v>
      </c>
      <c r="B93" s="124" t="s">
        <v>1224</v>
      </c>
      <c r="C93" s="125">
        <v>6789.09</v>
      </c>
      <c r="D93" t="s">
        <v>1225</v>
      </c>
      <c r="F93" t="s">
        <v>1226</v>
      </c>
      <c r="G93" t="s">
        <v>149</v>
      </c>
      <c r="H93" t="s">
        <v>1227</v>
      </c>
      <c r="I93">
        <v>4</v>
      </c>
      <c r="J93" t="s">
        <v>321</v>
      </c>
      <c r="K93" t="s">
        <v>393</v>
      </c>
      <c r="L93" t="s">
        <v>1228</v>
      </c>
      <c r="M93" t="s">
        <v>410</v>
      </c>
    </row>
    <row r="94" spans="1:13" x14ac:dyDescent="0.2">
      <c r="A94" s="133">
        <v>800</v>
      </c>
      <c r="B94" s="124" t="s">
        <v>1083</v>
      </c>
      <c r="C94" s="125">
        <v>24654.77</v>
      </c>
      <c r="D94" t="s">
        <v>1084</v>
      </c>
      <c r="F94" t="s">
        <v>1085</v>
      </c>
      <c r="G94" t="s">
        <v>170</v>
      </c>
      <c r="H94" t="s">
        <v>1086</v>
      </c>
      <c r="I94">
        <v>4</v>
      </c>
      <c r="J94" t="s">
        <v>321</v>
      </c>
      <c r="K94" t="s">
        <v>393</v>
      </c>
      <c r="L94" t="s">
        <v>394</v>
      </c>
      <c r="M94" t="s">
        <v>410</v>
      </c>
    </row>
    <row r="95" spans="1:13" x14ac:dyDescent="0.2">
      <c r="A95" s="133">
        <v>141762</v>
      </c>
      <c r="B95" s="124" t="s">
        <v>452</v>
      </c>
      <c r="C95" s="125">
        <v>28509.65</v>
      </c>
      <c r="D95" s="126" t="s">
        <v>453</v>
      </c>
      <c r="E95" s="126" t="s">
        <v>454</v>
      </c>
      <c r="F95" s="126" t="s">
        <v>154</v>
      </c>
      <c r="G95" s="126" t="s">
        <v>149</v>
      </c>
      <c r="H95" s="126" t="s">
        <v>455</v>
      </c>
      <c r="I95" s="126">
        <v>4</v>
      </c>
      <c r="J95" s="126" t="s">
        <v>321</v>
      </c>
      <c r="K95" s="126" t="s">
        <v>393</v>
      </c>
      <c r="L95" s="126" t="s">
        <v>398</v>
      </c>
      <c r="M95" s="126" t="s">
        <v>410</v>
      </c>
    </row>
    <row r="96" spans="1:13" x14ac:dyDescent="0.2">
      <c r="A96" s="133">
        <v>59862</v>
      </c>
      <c r="B96" s="124" t="s">
        <v>456</v>
      </c>
      <c r="C96" s="125">
        <v>2721.48</v>
      </c>
      <c r="D96" s="126" t="s">
        <v>402</v>
      </c>
      <c r="E96" s="126"/>
      <c r="F96" s="126" t="s">
        <v>202</v>
      </c>
      <c r="G96" s="126" t="s">
        <v>149</v>
      </c>
      <c r="H96" s="126" t="s">
        <v>403</v>
      </c>
      <c r="I96" s="126">
        <v>4</v>
      </c>
      <c r="J96" s="126" t="s">
        <v>321</v>
      </c>
      <c r="K96" s="126" t="s">
        <v>393</v>
      </c>
      <c r="L96" s="126" t="s">
        <v>399</v>
      </c>
      <c r="M96" s="126" t="s">
        <v>410</v>
      </c>
    </row>
    <row r="97" spans="1:13" x14ac:dyDescent="0.2">
      <c r="A97" s="133">
        <v>43553</v>
      </c>
      <c r="B97" s="124" t="s">
        <v>1087</v>
      </c>
      <c r="C97" s="125">
        <v>3556</v>
      </c>
      <c r="D97" s="126" t="s">
        <v>782</v>
      </c>
      <c r="E97" s="126"/>
      <c r="F97" s="126" t="s">
        <v>194</v>
      </c>
      <c r="G97" s="126" t="s">
        <v>149</v>
      </c>
      <c r="H97" s="126" t="s">
        <v>228</v>
      </c>
      <c r="I97" s="126">
        <v>4</v>
      </c>
      <c r="J97" s="126" t="s">
        <v>321</v>
      </c>
      <c r="K97" s="126" t="s">
        <v>393</v>
      </c>
      <c r="L97" s="126" t="s">
        <v>450</v>
      </c>
      <c r="M97" s="126" t="s">
        <v>410</v>
      </c>
    </row>
    <row r="98" spans="1:13" x14ac:dyDescent="0.2">
      <c r="A98" s="133">
        <v>36842</v>
      </c>
      <c r="B98" s="124" t="s">
        <v>1271</v>
      </c>
      <c r="C98" s="125">
        <v>4504</v>
      </c>
      <c r="D98" s="126" t="s">
        <v>1272</v>
      </c>
      <c r="E98" s="126"/>
      <c r="F98" s="126" t="s">
        <v>194</v>
      </c>
      <c r="G98" s="126" t="s">
        <v>149</v>
      </c>
      <c r="H98" s="126" t="s">
        <v>228</v>
      </c>
      <c r="I98" s="126">
        <v>4</v>
      </c>
      <c r="J98" s="126" t="s">
        <v>321</v>
      </c>
      <c r="K98" s="126" t="s">
        <v>393</v>
      </c>
      <c r="L98" s="126" t="s">
        <v>1273</v>
      </c>
      <c r="M98" s="126" t="s">
        <v>410</v>
      </c>
    </row>
    <row r="99" spans="1:13" x14ac:dyDescent="0.2">
      <c r="A99" s="133">
        <v>634</v>
      </c>
      <c r="B99" s="124" t="s">
        <v>1235</v>
      </c>
      <c r="C99" s="125">
        <v>2596.2600000000002</v>
      </c>
      <c r="D99" s="126" t="s">
        <v>1236</v>
      </c>
      <c r="E99" s="126"/>
      <c r="F99" s="126" t="s">
        <v>160</v>
      </c>
      <c r="G99" s="126" t="s">
        <v>146</v>
      </c>
      <c r="H99" s="126" t="s">
        <v>1237</v>
      </c>
      <c r="I99">
        <v>4</v>
      </c>
      <c r="J99" t="s">
        <v>321</v>
      </c>
      <c r="K99" t="s">
        <v>393</v>
      </c>
      <c r="L99" s="126" t="s">
        <v>1238</v>
      </c>
      <c r="M99" s="126" t="s">
        <v>410</v>
      </c>
    </row>
    <row r="100" spans="1:13" x14ac:dyDescent="0.2">
      <c r="A100" s="133">
        <v>533</v>
      </c>
      <c r="B100" s="124" t="s">
        <v>1279</v>
      </c>
      <c r="C100" s="125">
        <v>20422.5</v>
      </c>
      <c r="D100" s="126" t="s">
        <v>1280</v>
      </c>
      <c r="E100" s="126"/>
      <c r="F100" s="126" t="s">
        <v>1281</v>
      </c>
      <c r="G100" s="126" t="s">
        <v>149</v>
      </c>
      <c r="H100" s="126" t="s">
        <v>1282</v>
      </c>
      <c r="I100" s="126">
        <v>4</v>
      </c>
      <c r="J100" s="126" t="s">
        <v>321</v>
      </c>
      <c r="K100" s="126" t="s">
        <v>393</v>
      </c>
      <c r="L100" s="126" t="s">
        <v>1283</v>
      </c>
      <c r="M100" s="126" t="s">
        <v>410</v>
      </c>
    </row>
    <row r="101" spans="1:13" x14ac:dyDescent="0.2">
      <c r="A101" s="133">
        <v>55461</v>
      </c>
      <c r="B101" s="124" t="s">
        <v>457</v>
      </c>
      <c r="C101" s="125">
        <v>25760</v>
      </c>
      <c r="D101" s="126" t="s">
        <v>408</v>
      </c>
      <c r="E101" s="126"/>
      <c r="F101" s="126" t="s">
        <v>164</v>
      </c>
      <c r="G101" s="126" t="s">
        <v>153</v>
      </c>
      <c r="H101" s="126" t="s">
        <v>409</v>
      </c>
      <c r="I101" s="126">
        <v>4</v>
      </c>
      <c r="J101" s="126" t="s">
        <v>321</v>
      </c>
      <c r="K101" s="126" t="s">
        <v>393</v>
      </c>
      <c r="L101" s="126" t="s">
        <v>407</v>
      </c>
      <c r="M101" s="126" t="s">
        <v>410</v>
      </c>
    </row>
    <row r="102" spans="1:13" x14ac:dyDescent="0.2">
      <c r="A102" s="133">
        <v>220271</v>
      </c>
      <c r="B102" s="124" t="s">
        <v>1894</v>
      </c>
      <c r="C102" s="125">
        <v>21891.300000000003</v>
      </c>
      <c r="D102" s="126" t="s">
        <v>1895</v>
      </c>
      <c r="E102" s="126"/>
      <c r="F102" s="126" t="s">
        <v>1896</v>
      </c>
      <c r="G102" s="126" t="s">
        <v>159</v>
      </c>
      <c r="H102" s="126" t="s">
        <v>1897</v>
      </c>
      <c r="I102" s="126">
        <v>4</v>
      </c>
      <c r="J102" s="126" t="s">
        <v>321</v>
      </c>
      <c r="K102" s="126" t="s">
        <v>393</v>
      </c>
      <c r="L102" s="126" t="s">
        <v>1898</v>
      </c>
      <c r="M102" s="126" t="s">
        <v>410</v>
      </c>
    </row>
    <row r="103" spans="1:13" x14ac:dyDescent="0.2">
      <c r="A103" s="133">
        <v>213583</v>
      </c>
      <c r="B103" s="124" t="s">
        <v>1900</v>
      </c>
      <c r="C103" s="125">
        <v>1951.6499999999999</v>
      </c>
      <c r="D103" s="126" t="s">
        <v>1901</v>
      </c>
      <c r="E103" s="126"/>
      <c r="F103" s="126" t="s">
        <v>1902</v>
      </c>
      <c r="G103" s="126" t="s">
        <v>184</v>
      </c>
      <c r="H103" s="126" t="s">
        <v>1903</v>
      </c>
      <c r="I103" s="126">
        <v>4</v>
      </c>
      <c r="J103" s="126" t="s">
        <v>321</v>
      </c>
      <c r="K103" s="126" t="s">
        <v>393</v>
      </c>
      <c r="L103" s="126" t="s">
        <v>1904</v>
      </c>
      <c r="M103" s="126" t="s">
        <v>410</v>
      </c>
    </row>
    <row r="104" spans="1:13" x14ac:dyDescent="0.2">
      <c r="A104" s="133">
        <v>85884</v>
      </c>
      <c r="B104" s="124" t="s">
        <v>1089</v>
      </c>
      <c r="C104" s="125">
        <v>675</v>
      </c>
      <c r="D104" s="126" t="s">
        <v>1090</v>
      </c>
      <c r="E104" s="126"/>
      <c r="F104" s="126" t="s">
        <v>1091</v>
      </c>
      <c r="G104" s="126" t="s">
        <v>146</v>
      </c>
      <c r="H104" s="126" t="s">
        <v>1092</v>
      </c>
      <c r="I104">
        <v>4</v>
      </c>
      <c r="J104" t="s">
        <v>321</v>
      </c>
      <c r="K104" t="s">
        <v>393</v>
      </c>
      <c r="L104" s="126" t="s">
        <v>347</v>
      </c>
      <c r="M104" s="126" t="s">
        <v>410</v>
      </c>
    </row>
    <row r="105" spans="1:13" x14ac:dyDescent="0.2">
      <c r="A105" s="133">
        <v>212533</v>
      </c>
      <c r="B105" s="124" t="s">
        <v>1906</v>
      </c>
      <c r="C105" s="125">
        <v>3183.9400000000005</v>
      </c>
      <c r="D105" s="126" t="s">
        <v>1907</v>
      </c>
      <c r="E105" s="126"/>
      <c r="F105" s="126" t="s">
        <v>158</v>
      </c>
      <c r="G105" s="126" t="s">
        <v>149</v>
      </c>
      <c r="H105" s="126" t="s">
        <v>1908</v>
      </c>
      <c r="I105" s="126">
        <v>4</v>
      </c>
      <c r="J105" s="126" t="s">
        <v>321</v>
      </c>
      <c r="K105" s="126" t="s">
        <v>393</v>
      </c>
      <c r="L105" s="126" t="s">
        <v>1904</v>
      </c>
      <c r="M105" s="126" t="s">
        <v>410</v>
      </c>
    </row>
    <row r="106" spans="1:13" x14ac:dyDescent="0.2">
      <c r="A106" s="133">
        <v>138592</v>
      </c>
      <c r="B106" s="124" t="s">
        <v>1287</v>
      </c>
      <c r="C106" s="125">
        <v>75364.060000000012</v>
      </c>
      <c r="D106" s="126" t="s">
        <v>1288</v>
      </c>
      <c r="E106" s="126"/>
      <c r="F106" s="126" t="s">
        <v>1289</v>
      </c>
      <c r="G106" s="126" t="s">
        <v>156</v>
      </c>
      <c r="H106" s="126" t="s">
        <v>1290</v>
      </c>
      <c r="I106" s="126">
        <v>4</v>
      </c>
      <c r="J106" s="126" t="s">
        <v>321</v>
      </c>
      <c r="K106" s="126" t="s">
        <v>393</v>
      </c>
      <c r="L106" s="126" t="s">
        <v>458</v>
      </c>
      <c r="M106" s="126" t="s">
        <v>410</v>
      </c>
    </row>
    <row r="107" spans="1:13" x14ac:dyDescent="0.2">
      <c r="A107" s="133">
        <v>78204</v>
      </c>
      <c r="B107" s="124" t="s">
        <v>1099</v>
      </c>
      <c r="C107" s="125">
        <v>1383.12</v>
      </c>
      <c r="D107" s="126" t="s">
        <v>1100</v>
      </c>
      <c r="E107" s="126"/>
      <c r="F107" s="126" t="s">
        <v>1098</v>
      </c>
      <c r="G107" s="126" t="s">
        <v>179</v>
      </c>
      <c r="H107" s="126" t="s">
        <v>1101</v>
      </c>
      <c r="I107" s="126">
        <v>4</v>
      </c>
      <c r="J107" s="126" t="s">
        <v>321</v>
      </c>
      <c r="K107" s="126" t="s">
        <v>393</v>
      </c>
      <c r="L107" s="126" t="s">
        <v>1102</v>
      </c>
      <c r="M107" s="126" t="s">
        <v>410</v>
      </c>
    </row>
    <row r="108" spans="1:13" x14ac:dyDescent="0.2">
      <c r="A108" s="133">
        <v>222406</v>
      </c>
      <c r="B108" s="124" t="s">
        <v>1919</v>
      </c>
      <c r="C108" s="125">
        <v>11076.56</v>
      </c>
      <c r="D108" t="s">
        <v>1920</v>
      </c>
      <c r="F108" t="s">
        <v>1921</v>
      </c>
      <c r="G108" t="s">
        <v>177</v>
      </c>
      <c r="H108" t="s">
        <v>1922</v>
      </c>
      <c r="I108" s="126">
        <v>5</v>
      </c>
      <c r="J108" s="126" t="s">
        <v>298</v>
      </c>
      <c r="K108" s="126" t="s">
        <v>299</v>
      </c>
      <c r="L108" s="126" t="s">
        <v>1749</v>
      </c>
      <c r="M108" s="126" t="s">
        <v>293</v>
      </c>
    </row>
    <row r="109" spans="1:13" x14ac:dyDescent="0.2">
      <c r="A109" s="133">
        <v>910</v>
      </c>
      <c r="B109" s="124" t="s">
        <v>535</v>
      </c>
      <c r="C109" s="125">
        <v>70243.649999999994</v>
      </c>
      <c r="D109" t="s">
        <v>74</v>
      </c>
      <c r="F109" t="s">
        <v>192</v>
      </c>
      <c r="G109" t="s">
        <v>149</v>
      </c>
      <c r="H109" t="s">
        <v>290</v>
      </c>
      <c r="I109">
        <v>5</v>
      </c>
      <c r="J109" t="s">
        <v>298</v>
      </c>
      <c r="K109" t="s">
        <v>299</v>
      </c>
      <c r="L109" t="s">
        <v>1293</v>
      </c>
      <c r="M109" t="s">
        <v>293</v>
      </c>
    </row>
    <row r="110" spans="1:13" x14ac:dyDescent="0.2">
      <c r="A110" s="133">
        <v>37526</v>
      </c>
      <c r="B110" s="124" t="s">
        <v>1924</v>
      </c>
      <c r="C110" s="125">
        <v>523.5</v>
      </c>
      <c r="D110" t="s">
        <v>1925</v>
      </c>
      <c r="F110" t="s">
        <v>1926</v>
      </c>
      <c r="G110" t="s">
        <v>149</v>
      </c>
      <c r="H110" t="s">
        <v>1927</v>
      </c>
      <c r="I110" s="126">
        <v>5</v>
      </c>
      <c r="J110" s="126" t="s">
        <v>298</v>
      </c>
      <c r="K110" s="126" t="s">
        <v>299</v>
      </c>
      <c r="L110" s="126" t="s">
        <v>571</v>
      </c>
      <c r="M110" s="126" t="s">
        <v>293</v>
      </c>
    </row>
    <row r="111" spans="1:13" x14ac:dyDescent="0.2">
      <c r="A111" s="133">
        <v>222097</v>
      </c>
      <c r="B111" s="124" t="s">
        <v>1929</v>
      </c>
      <c r="C111" s="125">
        <v>10025.42</v>
      </c>
      <c r="D111" t="s">
        <v>1930</v>
      </c>
      <c r="F111" t="s">
        <v>1931</v>
      </c>
      <c r="G111" t="s">
        <v>170</v>
      </c>
      <c r="H111" t="s">
        <v>1932</v>
      </c>
      <c r="I111" s="126">
        <v>5</v>
      </c>
      <c r="J111" s="126" t="s">
        <v>298</v>
      </c>
      <c r="K111" s="126" t="s">
        <v>299</v>
      </c>
      <c r="L111" s="126" t="s">
        <v>1933</v>
      </c>
      <c r="M111" s="126" t="s">
        <v>293</v>
      </c>
    </row>
    <row r="112" spans="1:13" x14ac:dyDescent="0.2">
      <c r="A112" s="133">
        <v>1059</v>
      </c>
      <c r="B112" s="124" t="s">
        <v>1935</v>
      </c>
      <c r="C112" s="125">
        <v>1350</v>
      </c>
      <c r="D112" t="s">
        <v>1936</v>
      </c>
      <c r="F112" t="s">
        <v>878</v>
      </c>
      <c r="G112" t="s">
        <v>149</v>
      </c>
      <c r="H112" t="s">
        <v>879</v>
      </c>
      <c r="I112" s="126">
        <v>5</v>
      </c>
      <c r="J112" s="126" t="s">
        <v>298</v>
      </c>
      <c r="K112" s="126" t="s">
        <v>299</v>
      </c>
      <c r="L112" s="126" t="s">
        <v>571</v>
      </c>
      <c r="M112" s="126" t="s">
        <v>293</v>
      </c>
    </row>
    <row r="113" spans="1:13" x14ac:dyDescent="0.2">
      <c r="A113" s="133">
        <v>105807</v>
      </c>
      <c r="B113" s="124" t="s">
        <v>459</v>
      </c>
      <c r="C113" s="125">
        <v>119490</v>
      </c>
      <c r="D113" t="s">
        <v>846</v>
      </c>
      <c r="E113" t="s">
        <v>635</v>
      </c>
      <c r="F113" t="s">
        <v>4</v>
      </c>
      <c r="G113" t="s">
        <v>165</v>
      </c>
      <c r="H113" t="s">
        <v>847</v>
      </c>
      <c r="I113">
        <v>5</v>
      </c>
      <c r="J113" t="s">
        <v>298</v>
      </c>
      <c r="K113" t="s">
        <v>299</v>
      </c>
      <c r="L113" t="s">
        <v>460</v>
      </c>
      <c r="M113" t="s">
        <v>293</v>
      </c>
    </row>
    <row r="114" spans="1:13" x14ac:dyDescent="0.2">
      <c r="A114" s="133">
        <v>145766</v>
      </c>
      <c r="B114" s="124" t="s">
        <v>1938</v>
      </c>
      <c r="C114" s="125">
        <v>10232</v>
      </c>
      <c r="D114" t="s">
        <v>1939</v>
      </c>
      <c r="E114" t="s">
        <v>694</v>
      </c>
      <c r="F114" t="s">
        <v>42</v>
      </c>
      <c r="G114" t="s">
        <v>43</v>
      </c>
      <c r="H114" t="s">
        <v>1940</v>
      </c>
      <c r="I114" s="126">
        <v>5</v>
      </c>
      <c r="J114" s="126" t="s">
        <v>298</v>
      </c>
      <c r="K114" s="126" t="s">
        <v>299</v>
      </c>
      <c r="L114" s="126" t="s">
        <v>1941</v>
      </c>
      <c r="M114" s="126" t="s">
        <v>293</v>
      </c>
    </row>
    <row r="115" spans="1:13" x14ac:dyDescent="0.2">
      <c r="A115" s="133">
        <v>374</v>
      </c>
      <c r="B115" s="124" t="s">
        <v>540</v>
      </c>
      <c r="C115" s="125">
        <v>1420.68</v>
      </c>
      <c r="D115" t="s">
        <v>75</v>
      </c>
      <c r="F115" t="s">
        <v>164</v>
      </c>
      <c r="G115" t="s">
        <v>153</v>
      </c>
      <c r="H115" t="s">
        <v>224</v>
      </c>
      <c r="I115">
        <v>5</v>
      </c>
      <c r="J115" t="s">
        <v>298</v>
      </c>
      <c r="K115" t="s">
        <v>299</v>
      </c>
      <c r="L115" t="s">
        <v>1293</v>
      </c>
      <c r="M115" t="s">
        <v>293</v>
      </c>
    </row>
    <row r="116" spans="1:13" x14ac:dyDescent="0.2">
      <c r="A116" s="133">
        <v>213089</v>
      </c>
      <c r="B116" s="124" t="s">
        <v>1958</v>
      </c>
      <c r="C116" s="125">
        <v>2000</v>
      </c>
      <c r="D116" t="s">
        <v>1959</v>
      </c>
      <c r="F116" t="s">
        <v>1821</v>
      </c>
      <c r="G116" t="s">
        <v>172</v>
      </c>
      <c r="H116" t="s">
        <v>1960</v>
      </c>
      <c r="I116" s="126">
        <v>5</v>
      </c>
      <c r="J116" s="126" t="s">
        <v>298</v>
      </c>
      <c r="K116" s="126" t="s">
        <v>299</v>
      </c>
      <c r="L116" s="126" t="s">
        <v>571</v>
      </c>
      <c r="M116" s="126" t="s">
        <v>293</v>
      </c>
    </row>
    <row r="117" spans="1:13" x14ac:dyDescent="0.2">
      <c r="A117" s="133">
        <v>141265</v>
      </c>
      <c r="B117" s="124" t="s">
        <v>1967</v>
      </c>
      <c r="C117" s="125">
        <v>1003</v>
      </c>
      <c r="D117" t="s">
        <v>1968</v>
      </c>
      <c r="F117" t="s">
        <v>1969</v>
      </c>
      <c r="G117" t="s">
        <v>174</v>
      </c>
      <c r="H117" t="s">
        <v>1970</v>
      </c>
      <c r="I117" s="126">
        <v>5</v>
      </c>
      <c r="J117" s="126" t="s">
        <v>298</v>
      </c>
      <c r="K117" s="126" t="s">
        <v>299</v>
      </c>
      <c r="L117" s="126" t="s">
        <v>571</v>
      </c>
      <c r="M117" s="126" t="s">
        <v>293</v>
      </c>
    </row>
    <row r="118" spans="1:13" x14ac:dyDescent="0.2">
      <c r="A118" s="133">
        <v>210539</v>
      </c>
      <c r="B118" s="124" t="s">
        <v>1307</v>
      </c>
      <c r="C118" s="125">
        <v>1875</v>
      </c>
      <c r="D118" t="s">
        <v>1308</v>
      </c>
      <c r="F118" t="s">
        <v>1309</v>
      </c>
      <c r="G118" t="s">
        <v>185</v>
      </c>
      <c r="H118" t="s">
        <v>1310</v>
      </c>
      <c r="I118">
        <v>5</v>
      </c>
      <c r="J118" t="s">
        <v>298</v>
      </c>
      <c r="K118" t="s">
        <v>299</v>
      </c>
      <c r="L118" t="s">
        <v>571</v>
      </c>
      <c r="M118" t="s">
        <v>293</v>
      </c>
    </row>
    <row r="119" spans="1:13" x14ac:dyDescent="0.2">
      <c r="A119" s="133">
        <v>161750</v>
      </c>
      <c r="B119" s="124" t="s">
        <v>1972</v>
      </c>
      <c r="C119" s="125">
        <v>6310.37</v>
      </c>
      <c r="D119" t="s">
        <v>1973</v>
      </c>
      <c r="F119" t="s">
        <v>655</v>
      </c>
      <c r="G119" t="s">
        <v>177</v>
      </c>
      <c r="H119" t="s">
        <v>1974</v>
      </c>
      <c r="I119" s="126">
        <v>5</v>
      </c>
      <c r="J119" s="126" t="s">
        <v>298</v>
      </c>
      <c r="K119" s="126" t="s">
        <v>299</v>
      </c>
      <c r="L119" s="126" t="s">
        <v>1975</v>
      </c>
      <c r="M119" s="126" t="s">
        <v>293</v>
      </c>
    </row>
    <row r="120" spans="1:13" x14ac:dyDescent="0.2">
      <c r="A120" s="133">
        <v>210205</v>
      </c>
      <c r="B120" s="124" t="s">
        <v>1977</v>
      </c>
      <c r="C120" s="125">
        <v>900</v>
      </c>
      <c r="D120" t="s">
        <v>1978</v>
      </c>
      <c r="F120" t="s">
        <v>7</v>
      </c>
      <c r="G120" t="s">
        <v>149</v>
      </c>
      <c r="H120" t="s">
        <v>238</v>
      </c>
      <c r="I120" s="126">
        <v>5</v>
      </c>
      <c r="J120" s="126" t="s">
        <v>298</v>
      </c>
      <c r="K120" s="126" t="s">
        <v>299</v>
      </c>
      <c r="L120" s="126" t="s">
        <v>1979</v>
      </c>
      <c r="M120" s="126" t="s">
        <v>293</v>
      </c>
    </row>
    <row r="121" spans="1:13" x14ac:dyDescent="0.2">
      <c r="A121" s="133">
        <v>69482</v>
      </c>
      <c r="B121" s="124" t="s">
        <v>461</v>
      </c>
      <c r="C121" s="125">
        <v>2960</v>
      </c>
      <c r="D121" t="s">
        <v>633</v>
      </c>
      <c r="F121" t="s">
        <v>462</v>
      </c>
      <c r="G121" t="s">
        <v>153</v>
      </c>
      <c r="H121" t="s">
        <v>463</v>
      </c>
      <c r="I121">
        <v>5</v>
      </c>
      <c r="J121" t="s">
        <v>298</v>
      </c>
      <c r="K121" t="s">
        <v>299</v>
      </c>
      <c r="L121" t="s">
        <v>0</v>
      </c>
      <c r="M121" t="s">
        <v>293</v>
      </c>
    </row>
    <row r="122" spans="1:13" x14ac:dyDescent="0.2">
      <c r="A122" s="133">
        <v>214</v>
      </c>
      <c r="B122" s="124" t="s">
        <v>704</v>
      </c>
      <c r="C122" s="125">
        <v>27970.83</v>
      </c>
      <c r="D122" s="126" t="s">
        <v>705</v>
      </c>
      <c r="E122" s="126"/>
      <c r="F122" s="126" t="s">
        <v>706</v>
      </c>
      <c r="G122" s="126" t="s">
        <v>149</v>
      </c>
      <c r="H122" s="126" t="s">
        <v>238</v>
      </c>
      <c r="I122" s="126">
        <v>5</v>
      </c>
      <c r="J122" s="126" t="s">
        <v>298</v>
      </c>
      <c r="K122" s="126" t="s">
        <v>299</v>
      </c>
      <c r="L122" s="126" t="s">
        <v>707</v>
      </c>
      <c r="M122" s="126" t="s">
        <v>293</v>
      </c>
    </row>
    <row r="123" spans="1:13" x14ac:dyDescent="0.2">
      <c r="A123" s="133">
        <v>213055</v>
      </c>
      <c r="B123" s="124" t="s">
        <v>1995</v>
      </c>
      <c r="C123" s="125">
        <v>1950</v>
      </c>
      <c r="D123" s="126" t="s">
        <v>1996</v>
      </c>
      <c r="E123" s="126" t="s">
        <v>1997</v>
      </c>
      <c r="F123" s="126" t="s">
        <v>1998</v>
      </c>
      <c r="G123" s="126" t="s">
        <v>146</v>
      </c>
      <c r="H123" s="126" t="s">
        <v>1999</v>
      </c>
      <c r="I123" s="126">
        <v>5</v>
      </c>
      <c r="J123" s="126" t="s">
        <v>298</v>
      </c>
      <c r="K123" s="126" t="s">
        <v>299</v>
      </c>
      <c r="L123" s="126" t="s">
        <v>2000</v>
      </c>
      <c r="M123" s="126" t="s">
        <v>293</v>
      </c>
    </row>
    <row r="124" spans="1:13" x14ac:dyDescent="0.2">
      <c r="A124" s="133">
        <v>1061</v>
      </c>
      <c r="B124" s="124" t="s">
        <v>637</v>
      </c>
      <c r="C124" s="125">
        <v>8536</v>
      </c>
      <c r="D124" s="126" t="s">
        <v>845</v>
      </c>
      <c r="E124" s="126"/>
      <c r="F124" s="126" t="s">
        <v>158</v>
      </c>
      <c r="G124" s="126" t="s">
        <v>149</v>
      </c>
      <c r="H124" s="126" t="s">
        <v>638</v>
      </c>
      <c r="I124" s="126">
        <v>5</v>
      </c>
      <c r="J124" s="126" t="s">
        <v>298</v>
      </c>
      <c r="K124" s="126" t="s">
        <v>299</v>
      </c>
      <c r="L124" s="126" t="s">
        <v>0</v>
      </c>
      <c r="M124" s="126" t="s">
        <v>293</v>
      </c>
    </row>
    <row r="125" spans="1:13" x14ac:dyDescent="0.2">
      <c r="A125" s="133">
        <v>216240</v>
      </c>
      <c r="B125" s="124" t="s">
        <v>2013</v>
      </c>
      <c r="C125" s="125">
        <v>300</v>
      </c>
      <c r="D125" s="126" t="s">
        <v>2014</v>
      </c>
      <c r="E125" s="126"/>
      <c r="F125" s="126" t="s">
        <v>201</v>
      </c>
      <c r="G125" s="126" t="s">
        <v>168</v>
      </c>
      <c r="H125" s="126" t="s">
        <v>2015</v>
      </c>
      <c r="I125" s="126">
        <v>5</v>
      </c>
      <c r="J125" s="126" t="s">
        <v>298</v>
      </c>
      <c r="K125" s="126" t="s">
        <v>299</v>
      </c>
      <c r="L125" s="126" t="s">
        <v>571</v>
      </c>
      <c r="M125" s="126" t="s">
        <v>293</v>
      </c>
    </row>
    <row r="126" spans="1:13" x14ac:dyDescent="0.2">
      <c r="A126" s="133">
        <v>134365</v>
      </c>
      <c r="B126" s="124" t="s">
        <v>1321</v>
      </c>
      <c r="C126" s="125">
        <v>583482.41</v>
      </c>
      <c r="D126" t="s">
        <v>536</v>
      </c>
      <c r="E126" t="s">
        <v>537</v>
      </c>
      <c r="F126" t="s">
        <v>152</v>
      </c>
      <c r="G126" t="s">
        <v>177</v>
      </c>
      <c r="H126" t="s">
        <v>538</v>
      </c>
      <c r="I126">
        <v>6</v>
      </c>
      <c r="J126" t="s">
        <v>298</v>
      </c>
      <c r="K126" t="s">
        <v>5</v>
      </c>
      <c r="L126" t="s">
        <v>71</v>
      </c>
      <c r="M126" t="s">
        <v>294</v>
      </c>
    </row>
    <row r="127" spans="1:13" x14ac:dyDescent="0.2">
      <c r="A127" s="133">
        <v>212772</v>
      </c>
      <c r="B127" s="124" t="s">
        <v>2017</v>
      </c>
      <c r="C127" s="125">
        <v>7700.1100000000006</v>
      </c>
      <c r="D127" t="s">
        <v>2018</v>
      </c>
      <c r="F127" t="s">
        <v>2019</v>
      </c>
      <c r="G127" t="s">
        <v>177</v>
      </c>
      <c r="H127" t="s">
        <v>2020</v>
      </c>
      <c r="I127" s="126">
        <v>6</v>
      </c>
      <c r="J127" s="126" t="s">
        <v>298</v>
      </c>
      <c r="K127" s="126" t="s">
        <v>5</v>
      </c>
      <c r="L127" s="126" t="s">
        <v>577</v>
      </c>
      <c r="M127" s="126" t="s">
        <v>294</v>
      </c>
    </row>
    <row r="128" spans="1:13" x14ac:dyDescent="0.2">
      <c r="A128" s="133">
        <v>70</v>
      </c>
      <c r="B128" s="124" t="s">
        <v>467</v>
      </c>
      <c r="C128" s="125">
        <v>2400</v>
      </c>
      <c r="D128" t="s">
        <v>6</v>
      </c>
      <c r="E128" t="s">
        <v>639</v>
      </c>
      <c r="F128" t="s">
        <v>7</v>
      </c>
      <c r="G128" t="s">
        <v>149</v>
      </c>
      <c r="H128" t="s">
        <v>238</v>
      </c>
      <c r="I128">
        <v>6</v>
      </c>
      <c r="J128" t="s">
        <v>298</v>
      </c>
      <c r="K128" t="s">
        <v>5</v>
      </c>
      <c r="L128" t="s">
        <v>200</v>
      </c>
      <c r="M128" t="s">
        <v>294</v>
      </c>
    </row>
    <row r="129" spans="1:13" x14ac:dyDescent="0.2">
      <c r="A129" s="133">
        <v>86531</v>
      </c>
      <c r="B129" s="124" t="s">
        <v>640</v>
      </c>
      <c r="C129" s="125">
        <v>1200</v>
      </c>
      <c r="D129" t="s">
        <v>641</v>
      </c>
      <c r="F129" t="s">
        <v>642</v>
      </c>
      <c r="G129" t="s">
        <v>149</v>
      </c>
      <c r="H129" t="s">
        <v>643</v>
      </c>
      <c r="I129">
        <v>6</v>
      </c>
      <c r="J129" t="s">
        <v>298</v>
      </c>
      <c r="K129" t="s">
        <v>5</v>
      </c>
      <c r="L129" t="s">
        <v>892</v>
      </c>
      <c r="M129" t="s">
        <v>294</v>
      </c>
    </row>
    <row r="130" spans="1:13" x14ac:dyDescent="0.2">
      <c r="A130" s="133">
        <v>1508</v>
      </c>
      <c r="B130" s="124" t="s">
        <v>1326</v>
      </c>
      <c r="C130" s="125">
        <v>211644.71</v>
      </c>
      <c r="D130" t="s">
        <v>578</v>
      </c>
      <c r="F130" t="s">
        <v>53</v>
      </c>
      <c r="G130" t="s">
        <v>173</v>
      </c>
      <c r="H130" t="s">
        <v>579</v>
      </c>
      <c r="I130">
        <v>6</v>
      </c>
      <c r="J130" t="s">
        <v>298</v>
      </c>
      <c r="K130" t="s">
        <v>5</v>
      </c>
      <c r="L130" t="s">
        <v>20</v>
      </c>
      <c r="M130" t="s">
        <v>294</v>
      </c>
    </row>
    <row r="131" spans="1:13" x14ac:dyDescent="0.2">
      <c r="A131" s="133">
        <v>208249</v>
      </c>
      <c r="B131" s="124" t="s">
        <v>1412</v>
      </c>
      <c r="C131" s="125">
        <v>6128741.29</v>
      </c>
      <c r="D131" t="s">
        <v>1413</v>
      </c>
      <c r="F131" t="s">
        <v>158</v>
      </c>
      <c r="G131" t="s">
        <v>149</v>
      </c>
      <c r="H131" t="s">
        <v>1414</v>
      </c>
      <c r="I131" s="126">
        <v>6</v>
      </c>
      <c r="J131" s="126" t="s">
        <v>298</v>
      </c>
      <c r="K131" s="126" t="s">
        <v>5</v>
      </c>
      <c r="L131" s="126" t="s">
        <v>1415</v>
      </c>
      <c r="M131" s="126" t="s">
        <v>294</v>
      </c>
    </row>
    <row r="132" spans="1:13" x14ac:dyDescent="0.2">
      <c r="A132" s="133">
        <v>147528</v>
      </c>
      <c r="B132" s="124" t="s">
        <v>1328</v>
      </c>
      <c r="C132" s="125">
        <v>2300</v>
      </c>
      <c r="D132" t="s">
        <v>867</v>
      </c>
      <c r="F132" t="s">
        <v>869</v>
      </c>
      <c r="G132" t="s">
        <v>149</v>
      </c>
      <c r="H132" t="s">
        <v>870</v>
      </c>
      <c r="I132">
        <v>6</v>
      </c>
      <c r="J132" t="s">
        <v>298</v>
      </c>
      <c r="K132" t="s">
        <v>5</v>
      </c>
      <c r="L132" t="s">
        <v>1329</v>
      </c>
      <c r="M132" t="s">
        <v>294</v>
      </c>
    </row>
    <row r="133" spans="1:13" x14ac:dyDescent="0.2">
      <c r="A133" s="133">
        <v>132</v>
      </c>
      <c r="B133" s="124" t="s">
        <v>2032</v>
      </c>
      <c r="C133" s="125">
        <v>5242.28</v>
      </c>
      <c r="D133" t="s">
        <v>2033</v>
      </c>
      <c r="F133" t="s">
        <v>152</v>
      </c>
      <c r="G133" t="s">
        <v>153</v>
      </c>
      <c r="H133" t="s">
        <v>249</v>
      </c>
      <c r="I133" s="126">
        <v>6</v>
      </c>
      <c r="J133" s="126" t="s">
        <v>298</v>
      </c>
      <c r="K133" s="126" t="s">
        <v>5</v>
      </c>
      <c r="L133" s="126" t="s">
        <v>2034</v>
      </c>
      <c r="M133" s="126" t="s">
        <v>294</v>
      </c>
    </row>
    <row r="134" spans="1:13" x14ac:dyDescent="0.2">
      <c r="A134" s="133">
        <v>37200</v>
      </c>
      <c r="B134" s="124" t="s">
        <v>644</v>
      </c>
      <c r="C134" s="125">
        <v>6521.92</v>
      </c>
      <c r="D134" t="s">
        <v>10</v>
      </c>
      <c r="F134" t="s">
        <v>261</v>
      </c>
      <c r="G134" t="s">
        <v>177</v>
      </c>
      <c r="H134" t="s">
        <v>250</v>
      </c>
      <c r="I134">
        <v>6</v>
      </c>
      <c r="J134" t="s">
        <v>298</v>
      </c>
      <c r="K134" t="s">
        <v>5</v>
      </c>
      <c r="L134" t="s">
        <v>855</v>
      </c>
      <c r="M134" t="s">
        <v>294</v>
      </c>
    </row>
    <row r="135" spans="1:13" x14ac:dyDescent="0.2">
      <c r="A135" s="133">
        <v>213611</v>
      </c>
      <c r="B135" s="124" t="s">
        <v>2040</v>
      </c>
      <c r="C135" s="125">
        <v>24400</v>
      </c>
      <c r="D135" t="s">
        <v>2041</v>
      </c>
      <c r="F135" t="s">
        <v>195</v>
      </c>
      <c r="G135" t="s">
        <v>149</v>
      </c>
      <c r="H135" t="s">
        <v>233</v>
      </c>
      <c r="I135" s="126">
        <v>6</v>
      </c>
      <c r="J135" s="126" t="s">
        <v>298</v>
      </c>
      <c r="K135" s="126" t="s">
        <v>5</v>
      </c>
      <c r="L135" s="126" t="s">
        <v>2042</v>
      </c>
      <c r="M135" s="126" t="s">
        <v>294</v>
      </c>
    </row>
    <row r="136" spans="1:13" x14ac:dyDescent="0.2">
      <c r="A136" s="133">
        <v>789</v>
      </c>
      <c r="B136" s="124" t="s">
        <v>881</v>
      </c>
      <c r="C136" s="125">
        <v>77687.08</v>
      </c>
      <c r="D136" t="s">
        <v>11</v>
      </c>
      <c r="E136" t="s">
        <v>162</v>
      </c>
      <c r="F136" t="s">
        <v>12</v>
      </c>
      <c r="G136" t="s">
        <v>157</v>
      </c>
      <c r="H136" t="s">
        <v>251</v>
      </c>
      <c r="I136">
        <v>6</v>
      </c>
      <c r="J136" t="s">
        <v>298</v>
      </c>
      <c r="K136" t="s">
        <v>5</v>
      </c>
      <c r="L136" t="s">
        <v>13</v>
      </c>
      <c r="M136" t="s">
        <v>294</v>
      </c>
    </row>
    <row r="137" spans="1:13" x14ac:dyDescent="0.2">
      <c r="A137" s="133">
        <v>130252</v>
      </c>
      <c r="B137" s="124" t="s">
        <v>904</v>
      </c>
      <c r="C137" s="125">
        <v>8448.02</v>
      </c>
      <c r="D137" t="s">
        <v>23</v>
      </c>
      <c r="E137" t="s">
        <v>468</v>
      </c>
      <c r="F137" t="s">
        <v>469</v>
      </c>
      <c r="G137" t="s">
        <v>76</v>
      </c>
      <c r="H137" t="s">
        <v>470</v>
      </c>
      <c r="I137">
        <v>6</v>
      </c>
      <c r="J137" t="s">
        <v>298</v>
      </c>
      <c r="K137" t="s">
        <v>5</v>
      </c>
      <c r="L137" t="s">
        <v>22</v>
      </c>
      <c r="M137" t="s">
        <v>294</v>
      </c>
    </row>
    <row r="138" spans="1:13" x14ac:dyDescent="0.2">
      <c r="A138" s="133">
        <v>226</v>
      </c>
      <c r="B138" s="124" t="s">
        <v>471</v>
      </c>
      <c r="C138" s="125">
        <v>73078.819999999992</v>
      </c>
      <c r="D138" t="s">
        <v>472</v>
      </c>
      <c r="F138" t="s">
        <v>186</v>
      </c>
      <c r="G138" t="s">
        <v>149</v>
      </c>
      <c r="H138" t="s">
        <v>243</v>
      </c>
      <c r="I138">
        <v>6</v>
      </c>
      <c r="J138" t="s">
        <v>298</v>
      </c>
      <c r="K138" t="s">
        <v>5</v>
      </c>
      <c r="L138" t="s">
        <v>14</v>
      </c>
      <c r="M138" t="s">
        <v>294</v>
      </c>
    </row>
    <row r="139" spans="1:13" x14ac:dyDescent="0.2">
      <c r="A139" s="133">
        <v>168507</v>
      </c>
      <c r="B139" s="124" t="s">
        <v>647</v>
      </c>
      <c r="C139" s="125">
        <v>1923.3999999999999</v>
      </c>
      <c r="D139" t="s">
        <v>648</v>
      </c>
      <c r="F139" t="s">
        <v>158</v>
      </c>
      <c r="G139" t="s">
        <v>149</v>
      </c>
      <c r="H139" t="s">
        <v>649</v>
      </c>
      <c r="I139">
        <v>6</v>
      </c>
      <c r="J139" t="s">
        <v>298</v>
      </c>
      <c r="K139" t="s">
        <v>5</v>
      </c>
      <c r="L139" t="s">
        <v>865</v>
      </c>
      <c r="M139" t="s">
        <v>294</v>
      </c>
    </row>
    <row r="140" spans="1:13" x14ac:dyDescent="0.2">
      <c r="A140" s="133">
        <v>147738</v>
      </c>
      <c r="B140" s="124" t="s">
        <v>580</v>
      </c>
      <c r="C140" s="125">
        <v>6067.5599999999995</v>
      </c>
      <c r="D140" t="s">
        <v>581</v>
      </c>
      <c r="F140" t="s">
        <v>25</v>
      </c>
      <c r="G140" t="s">
        <v>149</v>
      </c>
      <c r="H140" t="s">
        <v>262</v>
      </c>
      <c r="I140">
        <v>6</v>
      </c>
      <c r="J140" t="s">
        <v>298</v>
      </c>
      <c r="K140" t="s">
        <v>576</v>
      </c>
      <c r="L140" t="s">
        <v>577</v>
      </c>
      <c r="M140" t="s">
        <v>294</v>
      </c>
    </row>
    <row r="141" spans="1:13" x14ac:dyDescent="0.2">
      <c r="A141" s="133">
        <v>332</v>
      </c>
      <c r="B141" s="124" t="s">
        <v>473</v>
      </c>
      <c r="C141" s="125">
        <v>56091.47</v>
      </c>
      <c r="D141" t="s">
        <v>15</v>
      </c>
      <c r="E141" t="s">
        <v>474</v>
      </c>
      <c r="F141" t="s">
        <v>167</v>
      </c>
      <c r="G141" t="s">
        <v>168</v>
      </c>
      <c r="H141" t="s">
        <v>216</v>
      </c>
      <c r="I141">
        <v>6</v>
      </c>
      <c r="J141" t="s">
        <v>298</v>
      </c>
      <c r="K141" t="s">
        <v>5</v>
      </c>
      <c r="L141" t="s">
        <v>9</v>
      </c>
      <c r="M141" t="s">
        <v>294</v>
      </c>
    </row>
    <row r="142" spans="1:13" x14ac:dyDescent="0.2">
      <c r="A142" s="133">
        <v>181669</v>
      </c>
      <c r="B142" s="124" t="s">
        <v>893</v>
      </c>
      <c r="C142" s="125">
        <v>33362.159999999989</v>
      </c>
      <c r="D142" t="s">
        <v>894</v>
      </c>
      <c r="E142" t="s">
        <v>895</v>
      </c>
      <c r="F142" t="s">
        <v>451</v>
      </c>
      <c r="G142" t="s">
        <v>177</v>
      </c>
      <c r="H142" t="s">
        <v>896</v>
      </c>
      <c r="I142">
        <v>6</v>
      </c>
      <c r="J142" t="s">
        <v>298</v>
      </c>
      <c r="K142" t="s">
        <v>5</v>
      </c>
      <c r="L142" t="s">
        <v>897</v>
      </c>
      <c r="M142" t="s">
        <v>294</v>
      </c>
    </row>
    <row r="143" spans="1:13" x14ac:dyDescent="0.2">
      <c r="A143" s="133">
        <v>195421</v>
      </c>
      <c r="B143" s="124" t="s">
        <v>2048</v>
      </c>
      <c r="C143" s="125">
        <v>8063</v>
      </c>
      <c r="D143" t="s">
        <v>2049</v>
      </c>
      <c r="F143" t="s">
        <v>2050</v>
      </c>
      <c r="G143" t="s">
        <v>149</v>
      </c>
      <c r="H143" t="s">
        <v>2051</v>
      </c>
      <c r="I143" s="126">
        <v>6</v>
      </c>
      <c r="J143" s="126" t="s">
        <v>298</v>
      </c>
      <c r="K143" s="126" t="s">
        <v>5</v>
      </c>
      <c r="L143" s="126" t="s">
        <v>577</v>
      </c>
      <c r="M143" s="126" t="s">
        <v>294</v>
      </c>
    </row>
    <row r="144" spans="1:13" x14ac:dyDescent="0.2">
      <c r="A144" s="133">
        <v>58546</v>
      </c>
      <c r="B144" s="124" t="s">
        <v>872</v>
      </c>
      <c r="C144" s="125">
        <v>7030</v>
      </c>
      <c r="D144" t="s">
        <v>873</v>
      </c>
      <c r="F144" t="s">
        <v>874</v>
      </c>
      <c r="G144" t="s">
        <v>149</v>
      </c>
      <c r="H144" t="s">
        <v>875</v>
      </c>
      <c r="I144">
        <v>6</v>
      </c>
      <c r="J144" t="s">
        <v>298</v>
      </c>
      <c r="K144" t="s">
        <v>5</v>
      </c>
      <c r="L144" t="s">
        <v>876</v>
      </c>
      <c r="M144" t="s">
        <v>294</v>
      </c>
    </row>
    <row r="145" spans="1:13" x14ac:dyDescent="0.2">
      <c r="A145" s="133">
        <v>933</v>
      </c>
      <c r="B145" s="124" t="s">
        <v>650</v>
      </c>
      <c r="C145" s="125">
        <v>4823.2</v>
      </c>
      <c r="D145" t="s">
        <v>16</v>
      </c>
      <c r="F145" t="s">
        <v>189</v>
      </c>
      <c r="G145" t="s">
        <v>149</v>
      </c>
      <c r="H145" t="s">
        <v>229</v>
      </c>
      <c r="I145">
        <v>6</v>
      </c>
      <c r="J145" t="s">
        <v>298</v>
      </c>
      <c r="K145" t="s">
        <v>5</v>
      </c>
      <c r="L145" t="s">
        <v>200</v>
      </c>
      <c r="M145" t="s">
        <v>294</v>
      </c>
    </row>
    <row r="146" spans="1:13" x14ac:dyDescent="0.2">
      <c r="A146" s="133">
        <v>218936</v>
      </c>
      <c r="B146" s="124" t="s">
        <v>2053</v>
      </c>
      <c r="C146" s="125">
        <v>39330</v>
      </c>
      <c r="D146" t="s">
        <v>2054</v>
      </c>
      <c r="F146" t="s">
        <v>199</v>
      </c>
      <c r="G146" t="s">
        <v>149</v>
      </c>
      <c r="H146" t="s">
        <v>259</v>
      </c>
      <c r="I146" s="126">
        <v>6</v>
      </c>
      <c r="J146" s="126" t="s">
        <v>298</v>
      </c>
      <c r="K146" s="126" t="s">
        <v>5</v>
      </c>
      <c r="L146" s="126" t="s">
        <v>2055</v>
      </c>
      <c r="M146" s="126" t="s">
        <v>294</v>
      </c>
    </row>
    <row r="147" spans="1:13" x14ac:dyDescent="0.2">
      <c r="A147" s="133">
        <v>404</v>
      </c>
      <c r="B147" s="124" t="s">
        <v>2060</v>
      </c>
      <c r="C147" s="125">
        <v>5846.19</v>
      </c>
      <c r="D147" t="s">
        <v>2061</v>
      </c>
      <c r="E147" t="s">
        <v>2062</v>
      </c>
      <c r="F147" t="s">
        <v>202</v>
      </c>
      <c r="G147" t="s">
        <v>149</v>
      </c>
      <c r="H147" t="s">
        <v>2063</v>
      </c>
      <c r="I147" s="126">
        <v>6</v>
      </c>
      <c r="J147" s="126" t="s">
        <v>298</v>
      </c>
      <c r="K147" s="126" t="s">
        <v>5</v>
      </c>
      <c r="L147" s="126" t="s">
        <v>2030</v>
      </c>
      <c r="M147" s="126" t="s">
        <v>294</v>
      </c>
    </row>
    <row r="148" spans="1:13" x14ac:dyDescent="0.2">
      <c r="A148" s="133">
        <v>83007</v>
      </c>
      <c r="B148" s="124" t="s">
        <v>475</v>
      </c>
      <c r="C148" s="125">
        <v>33207.64</v>
      </c>
      <c r="D148" t="s">
        <v>236</v>
      </c>
      <c r="F148" t="s">
        <v>186</v>
      </c>
      <c r="G148" t="s">
        <v>149</v>
      </c>
      <c r="H148" t="s">
        <v>237</v>
      </c>
      <c r="I148">
        <v>6</v>
      </c>
      <c r="J148" t="s">
        <v>298</v>
      </c>
      <c r="K148" t="s">
        <v>5</v>
      </c>
      <c r="L148" t="s">
        <v>200</v>
      </c>
      <c r="M148" t="s">
        <v>294</v>
      </c>
    </row>
    <row r="149" spans="1:13" x14ac:dyDescent="0.2">
      <c r="A149" s="133">
        <v>37242</v>
      </c>
      <c r="B149" s="124" t="s">
        <v>652</v>
      </c>
      <c r="C149" s="125">
        <v>9131.26</v>
      </c>
      <c r="D149" t="s">
        <v>476</v>
      </c>
      <c r="E149" t="s">
        <v>420</v>
      </c>
      <c r="F149" t="s">
        <v>158</v>
      </c>
      <c r="G149" t="s">
        <v>149</v>
      </c>
      <c r="H149" t="s">
        <v>257</v>
      </c>
      <c r="I149">
        <v>6</v>
      </c>
      <c r="J149" t="s">
        <v>298</v>
      </c>
      <c r="K149" t="s">
        <v>5</v>
      </c>
      <c r="L149" t="s">
        <v>18</v>
      </c>
      <c r="M149" t="s">
        <v>294</v>
      </c>
    </row>
    <row r="150" spans="1:13" x14ac:dyDescent="0.2">
      <c r="A150" s="133">
        <v>36836</v>
      </c>
      <c r="B150" s="124" t="s">
        <v>477</v>
      </c>
      <c r="C150" s="125">
        <v>2350</v>
      </c>
      <c r="D150" t="s">
        <v>653</v>
      </c>
      <c r="E150" t="s">
        <v>635</v>
      </c>
      <c r="F150" t="s">
        <v>193</v>
      </c>
      <c r="G150" t="s">
        <v>149</v>
      </c>
      <c r="H150" t="s">
        <v>232</v>
      </c>
      <c r="I150">
        <v>6</v>
      </c>
      <c r="J150" t="s">
        <v>298</v>
      </c>
      <c r="K150" t="s">
        <v>5</v>
      </c>
      <c r="L150" t="s">
        <v>200</v>
      </c>
      <c r="M150" t="s">
        <v>294</v>
      </c>
    </row>
    <row r="151" spans="1:13" x14ac:dyDescent="0.2">
      <c r="A151" s="133">
        <v>433</v>
      </c>
      <c r="B151" s="124" t="s">
        <v>852</v>
      </c>
      <c r="C151" s="125">
        <v>18295.330000000002</v>
      </c>
      <c r="D151" t="s">
        <v>853</v>
      </c>
      <c r="F151" t="s">
        <v>194</v>
      </c>
      <c r="G151" t="s">
        <v>149</v>
      </c>
      <c r="H151" t="s">
        <v>228</v>
      </c>
      <c r="I151">
        <v>6</v>
      </c>
      <c r="J151" t="s">
        <v>298</v>
      </c>
      <c r="K151" t="s">
        <v>5</v>
      </c>
      <c r="L151" t="s">
        <v>854</v>
      </c>
      <c r="M151" t="s">
        <v>294</v>
      </c>
    </row>
    <row r="152" spans="1:13" x14ac:dyDescent="0.2">
      <c r="A152" s="133">
        <v>205877</v>
      </c>
      <c r="B152" s="124" t="s">
        <v>1354</v>
      </c>
      <c r="C152" s="125">
        <v>12670.71</v>
      </c>
      <c r="D152" t="s">
        <v>1355</v>
      </c>
      <c r="F152" t="s">
        <v>1356</v>
      </c>
      <c r="G152" t="s">
        <v>168</v>
      </c>
      <c r="H152" t="s">
        <v>1357</v>
      </c>
      <c r="I152">
        <v>6</v>
      </c>
      <c r="J152" t="s">
        <v>298</v>
      </c>
      <c r="K152" t="s">
        <v>5</v>
      </c>
      <c r="L152" t="s">
        <v>200</v>
      </c>
      <c r="M152" t="s">
        <v>294</v>
      </c>
    </row>
    <row r="153" spans="1:13" x14ac:dyDescent="0.2">
      <c r="A153" s="133">
        <v>440</v>
      </c>
      <c r="B153" s="124" t="s">
        <v>478</v>
      </c>
      <c r="C153" s="125">
        <v>4862.57</v>
      </c>
      <c r="D153" t="s">
        <v>479</v>
      </c>
      <c r="F153" t="s">
        <v>164</v>
      </c>
      <c r="G153" t="s">
        <v>153</v>
      </c>
      <c r="H153" t="s">
        <v>258</v>
      </c>
      <c r="I153">
        <v>6</v>
      </c>
      <c r="J153" t="s">
        <v>298</v>
      </c>
      <c r="K153" t="s">
        <v>5</v>
      </c>
      <c r="L153" t="s">
        <v>19</v>
      </c>
      <c r="M153" t="s">
        <v>294</v>
      </c>
    </row>
    <row r="154" spans="1:13" x14ac:dyDescent="0.2">
      <c r="A154" s="133">
        <v>127720</v>
      </c>
      <c r="B154" s="124" t="s">
        <v>582</v>
      </c>
      <c r="C154" s="125">
        <v>35390.230000000003</v>
      </c>
      <c r="D154" t="s">
        <v>583</v>
      </c>
      <c r="E154" t="s">
        <v>654</v>
      </c>
      <c r="F154" t="s">
        <v>244</v>
      </c>
      <c r="G154" t="s">
        <v>177</v>
      </c>
      <c r="H154" t="s">
        <v>245</v>
      </c>
      <c r="I154">
        <v>6</v>
      </c>
      <c r="J154" t="s">
        <v>298</v>
      </c>
      <c r="K154" t="s">
        <v>5</v>
      </c>
      <c r="L154" t="s">
        <v>877</v>
      </c>
      <c r="M154" t="s">
        <v>294</v>
      </c>
    </row>
    <row r="155" spans="1:13" x14ac:dyDescent="0.2">
      <c r="A155" s="133">
        <v>85584</v>
      </c>
      <c r="B155" s="124" t="s">
        <v>898</v>
      </c>
      <c r="C155" s="125">
        <v>6319.4</v>
      </c>
      <c r="D155" t="s">
        <v>899</v>
      </c>
      <c r="E155" t="s">
        <v>900</v>
      </c>
      <c r="F155" t="s">
        <v>384</v>
      </c>
      <c r="G155" t="s">
        <v>149</v>
      </c>
      <c r="H155" t="s">
        <v>901</v>
      </c>
      <c r="I155">
        <v>6</v>
      </c>
      <c r="J155" t="s">
        <v>298</v>
      </c>
      <c r="K155" t="s">
        <v>5</v>
      </c>
      <c r="L155" t="s">
        <v>902</v>
      </c>
      <c r="M155" t="s">
        <v>294</v>
      </c>
    </row>
    <row r="156" spans="1:13" x14ac:dyDescent="0.2">
      <c r="A156" s="133">
        <v>86231</v>
      </c>
      <c r="B156" s="124" t="s">
        <v>903</v>
      </c>
      <c r="C156" s="125">
        <v>149423.26999999999</v>
      </c>
      <c r="D156" t="s">
        <v>482</v>
      </c>
      <c r="F156" t="s">
        <v>223</v>
      </c>
      <c r="G156" t="s">
        <v>1</v>
      </c>
      <c r="H156" t="s">
        <v>291</v>
      </c>
      <c r="I156">
        <v>6</v>
      </c>
      <c r="J156" t="s">
        <v>298</v>
      </c>
      <c r="K156" t="s">
        <v>5</v>
      </c>
      <c r="L156" t="s">
        <v>22</v>
      </c>
      <c r="M156" t="s">
        <v>294</v>
      </c>
    </row>
    <row r="157" spans="1:13" x14ac:dyDescent="0.2">
      <c r="A157" s="133">
        <v>221081</v>
      </c>
      <c r="B157" s="124" t="s">
        <v>2076</v>
      </c>
      <c r="C157" s="125">
        <v>7132.5</v>
      </c>
      <c r="D157" t="s">
        <v>2077</v>
      </c>
      <c r="F157" t="s">
        <v>163</v>
      </c>
      <c r="G157" t="s">
        <v>149</v>
      </c>
      <c r="H157" t="s">
        <v>219</v>
      </c>
      <c r="I157" s="126">
        <v>6</v>
      </c>
      <c r="J157" s="126" t="s">
        <v>298</v>
      </c>
      <c r="K157" s="126" t="s">
        <v>5</v>
      </c>
      <c r="L157" s="126" t="s">
        <v>2030</v>
      </c>
      <c r="M157" s="126" t="s">
        <v>294</v>
      </c>
    </row>
    <row r="158" spans="1:13" x14ac:dyDescent="0.2">
      <c r="A158" s="133">
        <v>203863</v>
      </c>
      <c r="B158" s="124" t="s">
        <v>1369</v>
      </c>
      <c r="C158" s="125">
        <v>97725.379999999976</v>
      </c>
      <c r="D158" t="s">
        <v>1370</v>
      </c>
      <c r="F158" t="s">
        <v>239</v>
      </c>
      <c r="G158" t="s">
        <v>149</v>
      </c>
      <c r="H158" t="s">
        <v>240</v>
      </c>
      <c r="I158">
        <v>6</v>
      </c>
      <c r="J158" t="s">
        <v>298</v>
      </c>
      <c r="K158" t="s">
        <v>5</v>
      </c>
      <c r="L158" t="s">
        <v>1371</v>
      </c>
      <c r="M158" t="s">
        <v>294</v>
      </c>
    </row>
    <row r="159" spans="1:13" x14ac:dyDescent="0.2">
      <c r="A159" s="133">
        <v>210479</v>
      </c>
      <c r="B159" s="124" t="s">
        <v>1373</v>
      </c>
      <c r="C159" s="125">
        <v>2482</v>
      </c>
      <c r="D159" t="s">
        <v>1374</v>
      </c>
      <c r="F159" t="s">
        <v>1375</v>
      </c>
      <c r="G159" t="s">
        <v>149</v>
      </c>
      <c r="H159" t="s">
        <v>1376</v>
      </c>
      <c r="I159">
        <v>6</v>
      </c>
      <c r="J159" t="s">
        <v>298</v>
      </c>
      <c r="K159" t="s">
        <v>5</v>
      </c>
      <c r="L159" t="s">
        <v>1377</v>
      </c>
      <c r="M159" t="s">
        <v>294</v>
      </c>
    </row>
    <row r="160" spans="1:13" x14ac:dyDescent="0.2">
      <c r="A160" s="133">
        <v>185886</v>
      </c>
      <c r="B160" s="124" t="s">
        <v>848</v>
      </c>
      <c r="C160" s="125">
        <v>595</v>
      </c>
      <c r="D160" t="s">
        <v>849</v>
      </c>
      <c r="F160" t="s">
        <v>850</v>
      </c>
      <c r="G160" t="s">
        <v>146</v>
      </c>
      <c r="H160" t="s">
        <v>851</v>
      </c>
      <c r="I160">
        <v>6</v>
      </c>
      <c r="J160" t="s">
        <v>298</v>
      </c>
      <c r="K160" t="s">
        <v>5</v>
      </c>
      <c r="L160" t="s">
        <v>1329</v>
      </c>
      <c r="M160" t="s">
        <v>294</v>
      </c>
    </row>
    <row r="161" spans="1:13" x14ac:dyDescent="0.2">
      <c r="A161" s="133">
        <v>137838</v>
      </c>
      <c r="B161" s="124" t="s">
        <v>2089</v>
      </c>
      <c r="C161" s="125">
        <v>250</v>
      </c>
      <c r="D161" t="s">
        <v>2090</v>
      </c>
      <c r="E161" t="s">
        <v>2091</v>
      </c>
      <c r="F161" t="s">
        <v>163</v>
      </c>
      <c r="G161" t="s">
        <v>149</v>
      </c>
      <c r="H161" t="s">
        <v>218</v>
      </c>
      <c r="I161" s="126">
        <v>6</v>
      </c>
      <c r="J161" s="126" t="s">
        <v>298</v>
      </c>
      <c r="K161" s="126" t="s">
        <v>5</v>
      </c>
      <c r="L161" s="126" t="s">
        <v>2087</v>
      </c>
      <c r="M161" s="126" t="s">
        <v>294</v>
      </c>
    </row>
    <row r="162" spans="1:13" x14ac:dyDescent="0.2">
      <c r="A162" s="133">
        <v>144646</v>
      </c>
      <c r="B162" s="124" t="s">
        <v>2096</v>
      </c>
      <c r="C162" s="125">
        <v>7909</v>
      </c>
      <c r="D162" s="126" t="s">
        <v>2097</v>
      </c>
      <c r="E162" s="126"/>
      <c r="F162" s="126" t="s">
        <v>203</v>
      </c>
      <c r="G162" s="126" t="s">
        <v>153</v>
      </c>
      <c r="H162" s="126" t="s">
        <v>260</v>
      </c>
      <c r="I162" s="126">
        <v>6</v>
      </c>
      <c r="J162" s="126" t="s">
        <v>298</v>
      </c>
      <c r="K162" s="126" t="s">
        <v>5</v>
      </c>
      <c r="L162" s="126" t="s">
        <v>2087</v>
      </c>
      <c r="M162" s="126" t="s">
        <v>294</v>
      </c>
    </row>
    <row r="163" spans="1:13" x14ac:dyDescent="0.2">
      <c r="A163" s="133">
        <v>213672</v>
      </c>
      <c r="B163" s="124" t="s">
        <v>2099</v>
      </c>
      <c r="C163" s="125">
        <v>40770</v>
      </c>
      <c r="D163" s="126" t="s">
        <v>2100</v>
      </c>
      <c r="E163" s="126"/>
      <c r="F163" s="126" t="s">
        <v>384</v>
      </c>
      <c r="G163" s="126" t="s">
        <v>149</v>
      </c>
      <c r="H163" s="126" t="s">
        <v>617</v>
      </c>
      <c r="I163" s="126">
        <v>6</v>
      </c>
      <c r="J163" s="126" t="s">
        <v>298</v>
      </c>
      <c r="K163" s="126" t="s">
        <v>5</v>
      </c>
      <c r="L163" s="126" t="s">
        <v>2069</v>
      </c>
      <c r="M163" s="126" t="s">
        <v>294</v>
      </c>
    </row>
    <row r="164" spans="1:13" x14ac:dyDescent="0.2">
      <c r="A164" s="133">
        <v>112</v>
      </c>
      <c r="B164" s="124" t="s">
        <v>483</v>
      </c>
      <c r="C164" s="125">
        <v>3372.85</v>
      </c>
      <c r="D164" s="126" t="s">
        <v>305</v>
      </c>
      <c r="E164" s="126"/>
      <c r="F164" s="126" t="s">
        <v>306</v>
      </c>
      <c r="G164" s="126" t="s">
        <v>21</v>
      </c>
      <c r="H164" s="126" t="s">
        <v>307</v>
      </c>
      <c r="I164" s="126">
        <v>6</v>
      </c>
      <c r="J164" s="126" t="s">
        <v>298</v>
      </c>
      <c r="K164" s="126" t="s">
        <v>5</v>
      </c>
      <c r="L164" s="126" t="s">
        <v>22</v>
      </c>
      <c r="M164" s="126" t="s">
        <v>294</v>
      </c>
    </row>
    <row r="165" spans="1:13" x14ac:dyDescent="0.2">
      <c r="A165" s="133">
        <v>211049</v>
      </c>
      <c r="B165" s="124" t="s">
        <v>2102</v>
      </c>
      <c r="C165" s="125">
        <v>69229</v>
      </c>
      <c r="D165" s="126" t="s">
        <v>2103</v>
      </c>
      <c r="E165" s="126" t="s">
        <v>2104</v>
      </c>
      <c r="F165" s="126" t="s">
        <v>188</v>
      </c>
      <c r="G165" s="126" t="s">
        <v>149</v>
      </c>
      <c r="H165" s="126" t="s">
        <v>242</v>
      </c>
      <c r="I165" s="126">
        <v>6</v>
      </c>
      <c r="J165" s="126" t="s">
        <v>298</v>
      </c>
      <c r="K165" s="126" t="s">
        <v>5</v>
      </c>
      <c r="L165" s="126" t="s">
        <v>2105</v>
      </c>
      <c r="M165" s="126" t="s">
        <v>294</v>
      </c>
    </row>
    <row r="166" spans="1:13" x14ac:dyDescent="0.2">
      <c r="A166" s="133">
        <v>221513</v>
      </c>
      <c r="B166" s="124" t="s">
        <v>2107</v>
      </c>
      <c r="C166" s="125">
        <v>2544</v>
      </c>
      <c r="D166" s="126" t="s">
        <v>2108</v>
      </c>
      <c r="E166" s="126"/>
      <c r="F166" s="126" t="s">
        <v>2109</v>
      </c>
      <c r="G166" s="126" t="s">
        <v>177</v>
      </c>
      <c r="H166" s="126" t="s">
        <v>2110</v>
      </c>
      <c r="I166" s="126">
        <v>6</v>
      </c>
      <c r="J166" s="126" t="s">
        <v>298</v>
      </c>
      <c r="K166" s="126" t="s">
        <v>5</v>
      </c>
      <c r="L166" s="126" t="s">
        <v>2034</v>
      </c>
      <c r="M166" s="126" t="s">
        <v>294</v>
      </c>
    </row>
    <row r="167" spans="1:13" x14ac:dyDescent="0.2">
      <c r="A167" s="133">
        <v>197704</v>
      </c>
      <c r="B167" s="124" t="s">
        <v>856</v>
      </c>
      <c r="C167" s="125">
        <v>10984.3</v>
      </c>
      <c r="D167" s="126" t="s">
        <v>857</v>
      </c>
      <c r="E167" s="126"/>
      <c r="F167" s="126" t="s">
        <v>202</v>
      </c>
      <c r="G167" s="126" t="s">
        <v>149</v>
      </c>
      <c r="H167" s="126" t="s">
        <v>858</v>
      </c>
      <c r="I167" s="126">
        <v>6</v>
      </c>
      <c r="J167" s="126" t="s">
        <v>298</v>
      </c>
      <c r="K167" s="126" t="s">
        <v>5</v>
      </c>
      <c r="L167" s="126" t="s">
        <v>859</v>
      </c>
      <c r="M167" s="126" t="s">
        <v>294</v>
      </c>
    </row>
    <row r="168" spans="1:13" x14ac:dyDescent="0.2">
      <c r="A168" s="133">
        <v>1485</v>
      </c>
      <c r="B168" s="124" t="s">
        <v>484</v>
      </c>
      <c r="C168" s="125">
        <v>166776</v>
      </c>
      <c r="D168" s="126" t="s">
        <v>485</v>
      </c>
      <c r="E168" s="126"/>
      <c r="F168" s="126" t="s">
        <v>203</v>
      </c>
      <c r="G168" s="126" t="s">
        <v>153</v>
      </c>
      <c r="H168" s="126" t="s">
        <v>260</v>
      </c>
      <c r="I168" s="126">
        <v>6</v>
      </c>
      <c r="J168" s="126" t="s">
        <v>298</v>
      </c>
      <c r="K168" s="126" t="s">
        <v>5</v>
      </c>
      <c r="L168" s="126" t="s">
        <v>577</v>
      </c>
      <c r="M168" s="126" t="s">
        <v>294</v>
      </c>
    </row>
    <row r="169" spans="1:13" x14ac:dyDescent="0.2">
      <c r="A169" s="133">
        <v>159</v>
      </c>
      <c r="B169" s="124" t="s">
        <v>486</v>
      </c>
      <c r="C169" s="125">
        <v>62287.68</v>
      </c>
      <c r="D169" s="126" t="s">
        <v>487</v>
      </c>
      <c r="E169" s="126" t="s">
        <v>24</v>
      </c>
      <c r="F169" s="126" t="s">
        <v>25</v>
      </c>
      <c r="G169" s="126" t="s">
        <v>149</v>
      </c>
      <c r="H169" s="126" t="s">
        <v>262</v>
      </c>
      <c r="I169" s="126">
        <v>6</v>
      </c>
      <c r="J169" s="126" t="s">
        <v>298</v>
      </c>
      <c r="K169" s="126" t="s">
        <v>5</v>
      </c>
      <c r="L169" s="126" t="s">
        <v>26</v>
      </c>
      <c r="M169" s="126" t="s">
        <v>294</v>
      </c>
    </row>
    <row r="170" spans="1:13" x14ac:dyDescent="0.2">
      <c r="A170" s="133">
        <v>213277</v>
      </c>
      <c r="B170" s="124" t="s">
        <v>2123</v>
      </c>
      <c r="C170" s="125">
        <v>8506.35</v>
      </c>
      <c r="D170" s="126" t="s">
        <v>2124</v>
      </c>
      <c r="E170" s="126"/>
      <c r="F170" s="126" t="s">
        <v>1365</v>
      </c>
      <c r="G170" s="126" t="s">
        <v>149</v>
      </c>
      <c r="H170" s="126" t="s">
        <v>2125</v>
      </c>
      <c r="I170" s="126">
        <v>6</v>
      </c>
      <c r="J170" s="126" t="s">
        <v>298</v>
      </c>
      <c r="K170" s="126" t="s">
        <v>5</v>
      </c>
      <c r="L170" s="126" t="s">
        <v>2034</v>
      </c>
      <c r="M170" s="126" t="s">
        <v>294</v>
      </c>
    </row>
    <row r="171" spans="1:13" x14ac:dyDescent="0.2">
      <c r="A171" s="133">
        <v>156</v>
      </c>
      <c r="B171" s="124" t="s">
        <v>488</v>
      </c>
      <c r="C171" s="125">
        <v>10911.46</v>
      </c>
      <c r="D171" s="126" t="s">
        <v>302</v>
      </c>
      <c r="E171" s="126"/>
      <c r="F171" s="126" t="s">
        <v>190</v>
      </c>
      <c r="G171" s="126" t="s">
        <v>155</v>
      </c>
      <c r="H171" s="126" t="s">
        <v>303</v>
      </c>
      <c r="I171" s="126">
        <v>6</v>
      </c>
      <c r="J171" s="126" t="s">
        <v>298</v>
      </c>
      <c r="K171" s="126" t="s">
        <v>5</v>
      </c>
      <c r="L171" s="126" t="s">
        <v>584</v>
      </c>
      <c r="M171" s="126" t="s">
        <v>294</v>
      </c>
    </row>
    <row r="172" spans="1:13" x14ac:dyDescent="0.2">
      <c r="A172" s="133">
        <v>129651</v>
      </c>
      <c r="B172" s="124" t="s">
        <v>489</v>
      </c>
      <c r="C172" s="125">
        <v>1435</v>
      </c>
      <c r="D172" s="126" t="s">
        <v>889</v>
      </c>
      <c r="E172" s="126"/>
      <c r="F172" s="126" t="s">
        <v>890</v>
      </c>
      <c r="G172" s="126" t="s">
        <v>168</v>
      </c>
      <c r="H172" s="126" t="s">
        <v>891</v>
      </c>
      <c r="I172" s="126">
        <v>6</v>
      </c>
      <c r="J172" s="126" t="s">
        <v>298</v>
      </c>
      <c r="K172" s="126" t="s">
        <v>5</v>
      </c>
      <c r="L172" s="126" t="s">
        <v>585</v>
      </c>
      <c r="M172" s="126" t="s">
        <v>294</v>
      </c>
    </row>
    <row r="173" spans="1:13" x14ac:dyDescent="0.2">
      <c r="A173" s="133">
        <v>207747</v>
      </c>
      <c r="B173" s="124" t="s">
        <v>2127</v>
      </c>
      <c r="C173" s="125">
        <v>17958</v>
      </c>
      <c r="D173" s="126" t="s">
        <v>2128</v>
      </c>
      <c r="E173" s="126"/>
      <c r="F173" s="126" t="s">
        <v>869</v>
      </c>
      <c r="G173" s="126" t="s">
        <v>149</v>
      </c>
      <c r="H173" s="126" t="s">
        <v>870</v>
      </c>
      <c r="I173" s="126">
        <v>6</v>
      </c>
      <c r="J173" s="126" t="s">
        <v>298</v>
      </c>
      <c r="K173" s="126" t="s">
        <v>5</v>
      </c>
      <c r="L173" s="126" t="s">
        <v>2034</v>
      </c>
      <c r="M173" s="126" t="s">
        <v>294</v>
      </c>
    </row>
    <row r="174" spans="1:13" x14ac:dyDescent="0.2">
      <c r="A174" s="133">
        <v>78360</v>
      </c>
      <c r="B174" s="124" t="s">
        <v>490</v>
      </c>
      <c r="C174" s="125">
        <v>109036.04000000001</v>
      </c>
      <c r="D174" s="126" t="s">
        <v>491</v>
      </c>
      <c r="E174" s="126"/>
      <c r="F174" s="126" t="s">
        <v>164</v>
      </c>
      <c r="G174" s="126" t="s">
        <v>153</v>
      </c>
      <c r="H174" s="126" t="s">
        <v>304</v>
      </c>
      <c r="I174" s="126">
        <v>6</v>
      </c>
      <c r="J174" s="126" t="s">
        <v>298</v>
      </c>
      <c r="K174" s="126" t="s">
        <v>5</v>
      </c>
      <c r="L174" s="126" t="s">
        <v>27</v>
      </c>
      <c r="M174" s="126" t="s">
        <v>294</v>
      </c>
    </row>
    <row r="175" spans="1:13" x14ac:dyDescent="0.2">
      <c r="A175" s="133">
        <v>1056</v>
      </c>
      <c r="B175" s="124" t="s">
        <v>1389</v>
      </c>
      <c r="C175" s="125">
        <v>562872.3899999999</v>
      </c>
      <c r="D175" s="126" t="s">
        <v>492</v>
      </c>
      <c r="E175" s="126"/>
      <c r="F175" s="126" t="s">
        <v>158</v>
      </c>
      <c r="G175" s="126" t="s">
        <v>149</v>
      </c>
      <c r="H175" s="126" t="s">
        <v>263</v>
      </c>
      <c r="I175" s="126">
        <v>6</v>
      </c>
      <c r="J175" s="126" t="s">
        <v>298</v>
      </c>
      <c r="K175" s="126" t="s">
        <v>5</v>
      </c>
      <c r="L175" s="126" t="s">
        <v>27</v>
      </c>
      <c r="M175" s="126" t="s">
        <v>294</v>
      </c>
    </row>
    <row r="176" spans="1:13" x14ac:dyDescent="0.2">
      <c r="A176" s="133">
        <v>220</v>
      </c>
      <c r="B176" s="124" t="s">
        <v>658</v>
      </c>
      <c r="C176" s="125">
        <v>3020</v>
      </c>
      <c r="D176" s="126" t="s">
        <v>28</v>
      </c>
      <c r="E176" s="126"/>
      <c r="F176" s="126" t="s">
        <v>194</v>
      </c>
      <c r="G176" s="126" t="s">
        <v>149</v>
      </c>
      <c r="H176" s="126" t="s">
        <v>228</v>
      </c>
      <c r="I176" s="126">
        <v>6</v>
      </c>
      <c r="J176" s="126" t="s">
        <v>298</v>
      </c>
      <c r="K176" s="126" t="s">
        <v>5</v>
      </c>
      <c r="L176" s="126" t="s">
        <v>29</v>
      </c>
      <c r="M176" s="126" t="s">
        <v>294</v>
      </c>
    </row>
    <row r="177" spans="1:13" x14ac:dyDescent="0.2">
      <c r="A177" s="133">
        <v>882</v>
      </c>
      <c r="B177" s="124" t="s">
        <v>493</v>
      </c>
      <c r="C177" s="125">
        <v>5652.4000000000005</v>
      </c>
      <c r="D177" s="126" t="s">
        <v>30</v>
      </c>
      <c r="E177" s="126"/>
      <c r="F177" s="126" t="s">
        <v>158</v>
      </c>
      <c r="G177" s="126" t="s">
        <v>149</v>
      </c>
      <c r="H177" s="126" t="s">
        <v>264</v>
      </c>
      <c r="I177" s="126">
        <v>6</v>
      </c>
      <c r="J177" s="126" t="s">
        <v>298</v>
      </c>
      <c r="K177" s="126" t="s">
        <v>5</v>
      </c>
      <c r="L177" s="126" t="s">
        <v>31</v>
      </c>
      <c r="M177" s="126" t="s">
        <v>294</v>
      </c>
    </row>
    <row r="178" spans="1:13" x14ac:dyDescent="0.2">
      <c r="A178" s="133">
        <v>309</v>
      </c>
      <c r="B178" s="124" t="s">
        <v>2133</v>
      </c>
      <c r="C178" s="125">
        <v>2760</v>
      </c>
      <c r="D178" s="126" t="s">
        <v>2134</v>
      </c>
      <c r="E178" s="126"/>
      <c r="F178" s="126" t="s">
        <v>2135</v>
      </c>
      <c r="G178" s="126" t="s">
        <v>155</v>
      </c>
      <c r="H178" s="126" t="s">
        <v>2136</v>
      </c>
      <c r="I178" s="126">
        <v>6</v>
      </c>
      <c r="J178" s="126" t="s">
        <v>298</v>
      </c>
      <c r="K178" s="126" t="s">
        <v>5</v>
      </c>
      <c r="L178" s="126" t="s">
        <v>2069</v>
      </c>
      <c r="M178" s="126" t="s">
        <v>294</v>
      </c>
    </row>
    <row r="179" spans="1:13" x14ac:dyDescent="0.2">
      <c r="A179" s="133">
        <v>148055</v>
      </c>
      <c r="B179" s="124" t="s">
        <v>589</v>
      </c>
      <c r="C179" s="125">
        <v>102336</v>
      </c>
      <c r="D179" s="126" t="s">
        <v>590</v>
      </c>
      <c r="E179" s="126" t="s">
        <v>591</v>
      </c>
      <c r="F179" s="126" t="s">
        <v>592</v>
      </c>
      <c r="G179" s="126" t="s">
        <v>149</v>
      </c>
      <c r="H179" s="126" t="s">
        <v>593</v>
      </c>
      <c r="I179" s="126">
        <v>6</v>
      </c>
      <c r="J179" s="126" t="s">
        <v>298</v>
      </c>
      <c r="K179" s="126" t="s">
        <v>5</v>
      </c>
      <c r="L179" s="126" t="s">
        <v>546</v>
      </c>
      <c r="M179" s="126" t="s">
        <v>294</v>
      </c>
    </row>
    <row r="180" spans="1:13" x14ac:dyDescent="0.2">
      <c r="A180" s="133">
        <v>104556</v>
      </c>
      <c r="B180" s="124" t="s">
        <v>494</v>
      </c>
      <c r="C180" s="125">
        <v>55487.86</v>
      </c>
      <c r="D180" s="126" t="s">
        <v>659</v>
      </c>
      <c r="E180" s="126"/>
      <c r="F180" s="126" t="s">
        <v>247</v>
      </c>
      <c r="G180" s="126" t="s">
        <v>170</v>
      </c>
      <c r="H180" s="126" t="s">
        <v>248</v>
      </c>
      <c r="I180" s="126">
        <v>6</v>
      </c>
      <c r="J180" s="126" t="s">
        <v>298</v>
      </c>
      <c r="K180" s="126" t="s">
        <v>5</v>
      </c>
      <c r="L180" s="126" t="s">
        <v>22</v>
      </c>
      <c r="M180" s="126" t="s">
        <v>294</v>
      </c>
    </row>
    <row r="181" spans="1:13" x14ac:dyDescent="0.2">
      <c r="A181" s="133">
        <v>95347</v>
      </c>
      <c r="B181" s="124" t="s">
        <v>905</v>
      </c>
      <c r="C181" s="125">
        <v>1497.9599999999998</v>
      </c>
      <c r="D181" s="126" t="s">
        <v>906</v>
      </c>
      <c r="E181" s="126"/>
      <c r="F181" s="126" t="s">
        <v>183</v>
      </c>
      <c r="G181" s="126" t="s">
        <v>149</v>
      </c>
      <c r="H181" s="126" t="s">
        <v>907</v>
      </c>
      <c r="I181" s="126">
        <v>6</v>
      </c>
      <c r="J181" s="126" t="s">
        <v>298</v>
      </c>
      <c r="K181" s="126" t="s">
        <v>5</v>
      </c>
      <c r="L181" s="126" t="s">
        <v>908</v>
      </c>
      <c r="M181" s="126" t="s">
        <v>294</v>
      </c>
    </row>
    <row r="182" spans="1:13" x14ac:dyDescent="0.2">
      <c r="A182" s="133">
        <v>1112</v>
      </c>
      <c r="B182" s="124" t="s">
        <v>495</v>
      </c>
      <c r="C182" s="125">
        <v>9216.7999999999993</v>
      </c>
      <c r="D182" s="126" t="s">
        <v>33</v>
      </c>
      <c r="E182" s="126"/>
      <c r="F182" s="126" t="s">
        <v>32</v>
      </c>
      <c r="G182" s="126" t="s">
        <v>149</v>
      </c>
      <c r="H182" s="126" t="s">
        <v>265</v>
      </c>
      <c r="I182" s="126">
        <v>6</v>
      </c>
      <c r="J182" s="126" t="s">
        <v>298</v>
      </c>
      <c r="K182" s="126" t="s">
        <v>5</v>
      </c>
      <c r="L182" s="126" t="s">
        <v>22</v>
      </c>
      <c r="M182" s="126" t="s">
        <v>294</v>
      </c>
    </row>
    <row r="183" spans="1:13" x14ac:dyDescent="0.2">
      <c r="A183" s="133">
        <v>277</v>
      </c>
      <c r="B183" s="124" t="s">
        <v>496</v>
      </c>
      <c r="C183" s="125">
        <v>15423.92</v>
      </c>
      <c r="D183" s="126" t="s">
        <v>34</v>
      </c>
      <c r="E183" s="126"/>
      <c r="F183" s="126" t="s">
        <v>164</v>
      </c>
      <c r="G183" s="126" t="s">
        <v>153</v>
      </c>
      <c r="H183" s="126" t="s">
        <v>246</v>
      </c>
      <c r="I183" s="126">
        <v>6</v>
      </c>
      <c r="J183" s="126" t="s">
        <v>298</v>
      </c>
      <c r="K183" s="126" t="s">
        <v>5</v>
      </c>
      <c r="L183" s="126" t="s">
        <v>594</v>
      </c>
      <c r="M183" s="126" t="s">
        <v>294</v>
      </c>
    </row>
    <row r="184" spans="1:13" x14ac:dyDescent="0.2">
      <c r="A184" s="133">
        <v>133075</v>
      </c>
      <c r="B184" s="124" t="s">
        <v>497</v>
      </c>
      <c r="C184" s="125">
        <v>2000</v>
      </c>
      <c r="D184" s="126" t="s">
        <v>498</v>
      </c>
      <c r="E184" s="126"/>
      <c r="F184" s="126" t="s">
        <v>499</v>
      </c>
      <c r="G184" s="126" t="s">
        <v>155</v>
      </c>
      <c r="H184" s="126" t="s">
        <v>500</v>
      </c>
      <c r="I184" s="126">
        <v>6</v>
      </c>
      <c r="J184" s="126" t="s">
        <v>298</v>
      </c>
      <c r="K184" s="126" t="s">
        <v>5</v>
      </c>
      <c r="L184" s="126" t="s">
        <v>501</v>
      </c>
      <c r="M184" s="126" t="s">
        <v>294</v>
      </c>
    </row>
    <row r="185" spans="1:13" x14ac:dyDescent="0.2">
      <c r="A185" s="133">
        <v>307</v>
      </c>
      <c r="B185" s="124" t="s">
        <v>595</v>
      </c>
      <c r="C185" s="125">
        <v>28916</v>
      </c>
      <c r="D185" s="126" t="s">
        <v>1401</v>
      </c>
      <c r="E185" s="126"/>
      <c r="F185" s="126" t="s">
        <v>163</v>
      </c>
      <c r="G185" s="126" t="s">
        <v>149</v>
      </c>
      <c r="H185" s="126" t="s">
        <v>219</v>
      </c>
      <c r="I185" s="126">
        <v>6</v>
      </c>
      <c r="J185" s="126" t="s">
        <v>298</v>
      </c>
      <c r="K185" s="126" t="s">
        <v>5</v>
      </c>
      <c r="L185" s="126" t="s">
        <v>36</v>
      </c>
      <c r="M185" s="126" t="s">
        <v>294</v>
      </c>
    </row>
    <row r="186" spans="1:13" x14ac:dyDescent="0.2">
      <c r="A186" s="133">
        <v>129839</v>
      </c>
      <c r="B186" s="124" t="s">
        <v>502</v>
      </c>
      <c r="C186" s="125">
        <v>3300</v>
      </c>
      <c r="D186" t="s">
        <v>503</v>
      </c>
      <c r="F186" t="s">
        <v>171</v>
      </c>
      <c r="G186" t="s">
        <v>166</v>
      </c>
      <c r="H186" t="s">
        <v>504</v>
      </c>
      <c r="I186">
        <v>7</v>
      </c>
      <c r="J186" t="s">
        <v>298</v>
      </c>
      <c r="K186" t="s">
        <v>38</v>
      </c>
      <c r="L186" t="s">
        <v>44</v>
      </c>
      <c r="M186" t="s">
        <v>295</v>
      </c>
    </row>
    <row r="187" spans="1:13" x14ac:dyDescent="0.2">
      <c r="A187" s="133">
        <v>52</v>
      </c>
      <c r="B187" s="124" t="s">
        <v>505</v>
      </c>
      <c r="C187" s="125">
        <v>11525.05</v>
      </c>
      <c r="D187" t="s">
        <v>506</v>
      </c>
      <c r="F187" t="s">
        <v>190</v>
      </c>
      <c r="G187" t="s">
        <v>155</v>
      </c>
      <c r="H187" t="s">
        <v>310</v>
      </c>
      <c r="I187">
        <v>7</v>
      </c>
      <c r="J187" t="s">
        <v>298</v>
      </c>
      <c r="K187" t="s">
        <v>38</v>
      </c>
      <c r="L187" t="s">
        <v>507</v>
      </c>
      <c r="M187" t="s">
        <v>295</v>
      </c>
    </row>
    <row r="188" spans="1:13" x14ac:dyDescent="0.2">
      <c r="A188" s="133">
        <v>187431</v>
      </c>
      <c r="B188" s="124" t="s">
        <v>997</v>
      </c>
      <c r="C188" s="125">
        <v>580013</v>
      </c>
      <c r="D188" t="s">
        <v>998</v>
      </c>
      <c r="F188" t="s">
        <v>999</v>
      </c>
      <c r="G188" t="s">
        <v>148</v>
      </c>
      <c r="H188" t="s">
        <v>1000</v>
      </c>
      <c r="I188">
        <v>7</v>
      </c>
      <c r="J188" t="s">
        <v>298</v>
      </c>
      <c r="K188" t="s">
        <v>38</v>
      </c>
      <c r="L188" t="s">
        <v>699</v>
      </c>
      <c r="M188" t="s">
        <v>295</v>
      </c>
    </row>
    <row r="189" spans="1:13" x14ac:dyDescent="0.2">
      <c r="A189" s="133">
        <v>37617</v>
      </c>
      <c r="B189" s="124" t="s">
        <v>660</v>
      </c>
      <c r="C189" s="125">
        <v>6350</v>
      </c>
      <c r="D189" t="s">
        <v>661</v>
      </c>
      <c r="E189" t="s">
        <v>662</v>
      </c>
      <c r="F189" t="s">
        <v>197</v>
      </c>
      <c r="G189" t="s">
        <v>149</v>
      </c>
      <c r="H189" t="s">
        <v>235</v>
      </c>
      <c r="I189">
        <v>7</v>
      </c>
      <c r="J189" t="s">
        <v>298</v>
      </c>
      <c r="K189" t="s">
        <v>38</v>
      </c>
      <c r="L189" t="s">
        <v>58</v>
      </c>
      <c r="M189" t="s">
        <v>295</v>
      </c>
    </row>
    <row r="190" spans="1:13" x14ac:dyDescent="0.2">
      <c r="A190" s="133">
        <v>593</v>
      </c>
      <c r="B190" s="124" t="s">
        <v>1915</v>
      </c>
      <c r="C190" s="125">
        <v>75178.78</v>
      </c>
      <c r="D190" t="s">
        <v>1916</v>
      </c>
      <c r="F190" t="s">
        <v>161</v>
      </c>
      <c r="G190" t="s">
        <v>155</v>
      </c>
      <c r="H190" t="s">
        <v>215</v>
      </c>
      <c r="I190">
        <v>7</v>
      </c>
      <c r="J190" t="s">
        <v>298</v>
      </c>
      <c r="K190" t="s">
        <v>38</v>
      </c>
      <c r="L190" s="126" t="s">
        <v>1584</v>
      </c>
      <c r="M190" t="s">
        <v>295</v>
      </c>
    </row>
    <row r="191" spans="1:13" x14ac:dyDescent="0.2">
      <c r="A191" s="133">
        <v>86</v>
      </c>
      <c r="B191" s="124" t="s">
        <v>663</v>
      </c>
      <c r="C191" s="125">
        <v>31344.579999999998</v>
      </c>
      <c r="D191" t="s">
        <v>40</v>
      </c>
      <c r="F191" t="s">
        <v>183</v>
      </c>
      <c r="G191" t="s">
        <v>149</v>
      </c>
      <c r="H191" t="s">
        <v>268</v>
      </c>
      <c r="I191">
        <v>7</v>
      </c>
      <c r="J191" t="s">
        <v>298</v>
      </c>
      <c r="K191" t="s">
        <v>38</v>
      </c>
      <c r="L191" s="126" t="s">
        <v>54</v>
      </c>
      <c r="M191" t="s">
        <v>295</v>
      </c>
    </row>
    <row r="192" spans="1:13" x14ac:dyDescent="0.2">
      <c r="A192" s="133">
        <v>118998</v>
      </c>
      <c r="B192" s="124" t="s">
        <v>664</v>
      </c>
      <c r="C192" s="125">
        <v>18344.330000000002</v>
      </c>
      <c r="D192" t="s">
        <v>665</v>
      </c>
      <c r="E192" t="s">
        <v>666</v>
      </c>
      <c r="F192" t="s">
        <v>42</v>
      </c>
      <c r="G192" t="s">
        <v>43</v>
      </c>
      <c r="H192" t="s">
        <v>269</v>
      </c>
      <c r="I192">
        <v>7</v>
      </c>
      <c r="J192" t="s">
        <v>298</v>
      </c>
      <c r="K192" t="s">
        <v>38</v>
      </c>
      <c r="L192" s="126" t="s">
        <v>916</v>
      </c>
      <c r="M192" t="s">
        <v>295</v>
      </c>
    </row>
    <row r="193" spans="1:13" x14ac:dyDescent="0.2">
      <c r="A193" s="133">
        <v>187271</v>
      </c>
      <c r="B193" s="124" t="s">
        <v>972</v>
      </c>
      <c r="C193" s="125">
        <v>1205</v>
      </c>
      <c r="D193" t="s">
        <v>973</v>
      </c>
      <c r="F193" t="s">
        <v>974</v>
      </c>
      <c r="G193" t="s">
        <v>726</v>
      </c>
      <c r="H193" t="s">
        <v>975</v>
      </c>
      <c r="I193">
        <v>7</v>
      </c>
      <c r="J193" t="s">
        <v>298</v>
      </c>
      <c r="K193" t="s">
        <v>38</v>
      </c>
      <c r="L193" s="126" t="s">
        <v>44</v>
      </c>
      <c r="M193" t="s">
        <v>295</v>
      </c>
    </row>
    <row r="194" spans="1:13" x14ac:dyDescent="0.2">
      <c r="A194" s="133">
        <v>182033</v>
      </c>
      <c r="B194" s="124" t="s">
        <v>1001</v>
      </c>
      <c r="C194" s="125">
        <v>123787.5</v>
      </c>
      <c r="D194" t="s">
        <v>1002</v>
      </c>
      <c r="E194" t="s">
        <v>651</v>
      </c>
      <c r="F194" t="s">
        <v>599</v>
      </c>
      <c r="G194" t="s">
        <v>166</v>
      </c>
      <c r="H194" t="s">
        <v>600</v>
      </c>
      <c r="I194">
        <v>7</v>
      </c>
      <c r="J194" t="s">
        <v>298</v>
      </c>
      <c r="K194" t="s">
        <v>38</v>
      </c>
      <c r="L194" s="126" t="s">
        <v>1003</v>
      </c>
      <c r="M194" t="s">
        <v>295</v>
      </c>
    </row>
    <row r="195" spans="1:13" x14ac:dyDescent="0.2">
      <c r="A195" s="133">
        <v>161173</v>
      </c>
      <c r="B195" s="124" t="s">
        <v>2141</v>
      </c>
      <c r="C195" s="125">
        <v>55163.5</v>
      </c>
      <c r="D195" t="s">
        <v>2142</v>
      </c>
      <c r="F195" t="s">
        <v>2143</v>
      </c>
      <c r="G195" t="s">
        <v>21</v>
      </c>
      <c r="H195" t="s">
        <v>2144</v>
      </c>
      <c r="I195" s="126">
        <v>7</v>
      </c>
      <c r="J195" s="126" t="s">
        <v>298</v>
      </c>
      <c r="K195" s="126" t="s">
        <v>38</v>
      </c>
      <c r="L195" s="126" t="s">
        <v>990</v>
      </c>
      <c r="M195" s="126" t="s">
        <v>295</v>
      </c>
    </row>
    <row r="196" spans="1:13" x14ac:dyDescent="0.2">
      <c r="A196" s="133">
        <v>167861</v>
      </c>
      <c r="B196" s="124" t="s">
        <v>2150</v>
      </c>
      <c r="C196" s="125">
        <v>5160</v>
      </c>
      <c r="D196" t="s">
        <v>2151</v>
      </c>
      <c r="F196" t="s">
        <v>42</v>
      </c>
      <c r="G196" t="s">
        <v>43</v>
      </c>
      <c r="H196" t="s">
        <v>2152</v>
      </c>
      <c r="I196" s="126">
        <v>7</v>
      </c>
      <c r="J196" s="126" t="s">
        <v>298</v>
      </c>
      <c r="K196" s="126" t="s">
        <v>38</v>
      </c>
      <c r="L196" s="126" t="s">
        <v>990</v>
      </c>
      <c r="M196" s="126" t="s">
        <v>295</v>
      </c>
    </row>
    <row r="197" spans="1:13" x14ac:dyDescent="0.2">
      <c r="A197" s="133">
        <v>167858</v>
      </c>
      <c r="B197" s="124" t="s">
        <v>917</v>
      </c>
      <c r="C197" s="125">
        <v>132423.25</v>
      </c>
      <c r="D197" t="s">
        <v>708</v>
      </c>
      <c r="E197" t="s">
        <v>918</v>
      </c>
      <c r="F197" t="s">
        <v>158</v>
      </c>
      <c r="G197" t="s">
        <v>149</v>
      </c>
      <c r="H197" t="s">
        <v>271</v>
      </c>
      <c r="I197">
        <v>7</v>
      </c>
      <c r="J197" t="s">
        <v>298</v>
      </c>
      <c r="K197" t="s">
        <v>38</v>
      </c>
      <c r="L197" s="126" t="s">
        <v>919</v>
      </c>
      <c r="M197" t="s">
        <v>295</v>
      </c>
    </row>
    <row r="198" spans="1:13" x14ac:dyDescent="0.2">
      <c r="A198" s="133">
        <v>37336</v>
      </c>
      <c r="B198" s="124" t="s">
        <v>1419</v>
      </c>
      <c r="C198" s="125">
        <v>62249.36</v>
      </c>
      <c r="D198" t="s">
        <v>1420</v>
      </c>
      <c r="F198" t="s">
        <v>158</v>
      </c>
      <c r="G198" t="s">
        <v>149</v>
      </c>
      <c r="H198" t="s">
        <v>271</v>
      </c>
      <c r="I198">
        <v>7</v>
      </c>
      <c r="J198" t="s">
        <v>298</v>
      </c>
      <c r="K198" t="s">
        <v>38</v>
      </c>
      <c r="L198" s="126" t="s">
        <v>45</v>
      </c>
      <c r="M198" t="s">
        <v>295</v>
      </c>
    </row>
    <row r="199" spans="1:13" x14ac:dyDescent="0.2">
      <c r="A199" s="133">
        <v>181</v>
      </c>
      <c r="B199" s="124" t="s">
        <v>1423</v>
      </c>
      <c r="C199" s="125">
        <v>3979.14</v>
      </c>
      <c r="D199" t="s">
        <v>1424</v>
      </c>
      <c r="F199" t="s">
        <v>194</v>
      </c>
      <c r="G199" t="s">
        <v>149</v>
      </c>
      <c r="H199" t="s">
        <v>228</v>
      </c>
      <c r="I199">
        <v>7</v>
      </c>
      <c r="J199" t="s">
        <v>298</v>
      </c>
      <c r="K199" t="s">
        <v>38</v>
      </c>
      <c r="L199" s="126" t="s">
        <v>596</v>
      </c>
      <c r="M199" t="s">
        <v>295</v>
      </c>
    </row>
    <row r="200" spans="1:13" x14ac:dyDescent="0.2">
      <c r="A200" s="133">
        <v>110192</v>
      </c>
      <c r="B200" s="124" t="s">
        <v>667</v>
      </c>
      <c r="C200" s="125">
        <v>3256.2400000000002</v>
      </c>
      <c r="D200" t="s">
        <v>508</v>
      </c>
      <c r="F200" t="s">
        <v>147</v>
      </c>
      <c r="G200" t="s">
        <v>148</v>
      </c>
      <c r="H200" t="s">
        <v>308</v>
      </c>
      <c r="I200">
        <v>7</v>
      </c>
      <c r="J200" t="s">
        <v>298</v>
      </c>
      <c r="K200" t="s">
        <v>38</v>
      </c>
      <c r="L200" s="126" t="s">
        <v>596</v>
      </c>
      <c r="M200" t="s">
        <v>295</v>
      </c>
    </row>
    <row r="201" spans="1:13" x14ac:dyDescent="0.2">
      <c r="A201" s="133">
        <v>127125</v>
      </c>
      <c r="B201" s="124" t="s">
        <v>2161</v>
      </c>
      <c r="C201" s="125">
        <v>14500</v>
      </c>
      <c r="D201" t="s">
        <v>2162</v>
      </c>
      <c r="F201" t="s">
        <v>161</v>
      </c>
      <c r="G201" t="s">
        <v>155</v>
      </c>
      <c r="H201" t="s">
        <v>2163</v>
      </c>
      <c r="I201" s="126">
        <v>7</v>
      </c>
      <c r="J201" s="126" t="s">
        <v>298</v>
      </c>
      <c r="K201" s="126" t="s">
        <v>38</v>
      </c>
      <c r="L201" s="126" t="s">
        <v>2164</v>
      </c>
      <c r="M201" s="126" t="s">
        <v>295</v>
      </c>
    </row>
    <row r="202" spans="1:13" x14ac:dyDescent="0.2">
      <c r="A202" s="133">
        <v>285</v>
      </c>
      <c r="B202" s="124" t="s">
        <v>668</v>
      </c>
      <c r="C202" s="125">
        <v>23050</v>
      </c>
      <c r="D202" t="s">
        <v>50</v>
      </c>
      <c r="E202" t="s">
        <v>669</v>
      </c>
      <c r="F202" t="s">
        <v>42</v>
      </c>
      <c r="G202" t="s">
        <v>43</v>
      </c>
      <c r="H202" t="s">
        <v>269</v>
      </c>
      <c r="I202">
        <v>7</v>
      </c>
      <c r="J202" t="s">
        <v>298</v>
      </c>
      <c r="K202" t="s">
        <v>38</v>
      </c>
      <c r="L202" s="126" t="s">
        <v>596</v>
      </c>
      <c r="M202" t="s">
        <v>295</v>
      </c>
    </row>
    <row r="203" spans="1:13" x14ac:dyDescent="0.2">
      <c r="A203" s="133">
        <v>167989</v>
      </c>
      <c r="B203" s="124" t="s">
        <v>2166</v>
      </c>
      <c r="C203" s="125">
        <v>9200</v>
      </c>
      <c r="D203" t="s">
        <v>2167</v>
      </c>
      <c r="E203" t="s">
        <v>2168</v>
      </c>
      <c r="F203" t="s">
        <v>42</v>
      </c>
      <c r="G203" t="s">
        <v>43</v>
      </c>
      <c r="H203" t="s">
        <v>2169</v>
      </c>
      <c r="I203" s="126">
        <v>7</v>
      </c>
      <c r="J203" s="126" t="s">
        <v>298</v>
      </c>
      <c r="K203" s="126" t="s">
        <v>38</v>
      </c>
      <c r="L203" s="126" t="s">
        <v>990</v>
      </c>
      <c r="M203" s="126" t="s">
        <v>295</v>
      </c>
    </row>
    <row r="204" spans="1:13" x14ac:dyDescent="0.2">
      <c r="A204" s="133">
        <v>172688</v>
      </c>
      <c r="B204" s="124" t="s">
        <v>670</v>
      </c>
      <c r="C204" s="125">
        <v>2723</v>
      </c>
      <c r="D204" t="s">
        <v>671</v>
      </c>
      <c r="E204" t="s">
        <v>672</v>
      </c>
      <c r="F204" t="s">
        <v>42</v>
      </c>
      <c r="G204" t="s">
        <v>43</v>
      </c>
      <c r="H204" t="s">
        <v>269</v>
      </c>
      <c r="I204">
        <v>7</v>
      </c>
      <c r="J204" t="s">
        <v>298</v>
      </c>
      <c r="K204" t="s">
        <v>38</v>
      </c>
      <c r="L204" s="126" t="s">
        <v>1428</v>
      </c>
      <c r="M204" t="s">
        <v>295</v>
      </c>
    </row>
    <row r="205" spans="1:13" x14ac:dyDescent="0.2">
      <c r="A205" s="133">
        <v>95602</v>
      </c>
      <c r="B205" s="124" t="s">
        <v>509</v>
      </c>
      <c r="C205" s="125">
        <v>9693.2099999999991</v>
      </c>
      <c r="D205" t="s">
        <v>273</v>
      </c>
      <c r="E205" t="s">
        <v>274</v>
      </c>
      <c r="F205" t="s">
        <v>158</v>
      </c>
      <c r="G205" t="s">
        <v>149</v>
      </c>
      <c r="H205" t="s">
        <v>510</v>
      </c>
      <c r="I205">
        <v>7</v>
      </c>
      <c r="J205" t="s">
        <v>298</v>
      </c>
      <c r="K205" t="s">
        <v>38</v>
      </c>
      <c r="L205" s="126" t="s">
        <v>316</v>
      </c>
      <c r="M205" t="s">
        <v>295</v>
      </c>
    </row>
    <row r="206" spans="1:13" x14ac:dyDescent="0.2">
      <c r="A206" s="133">
        <v>535</v>
      </c>
      <c r="B206" s="124" t="s">
        <v>960</v>
      </c>
      <c r="C206" s="125">
        <v>1980</v>
      </c>
      <c r="D206" t="s">
        <v>961</v>
      </c>
      <c r="F206" t="s">
        <v>201</v>
      </c>
      <c r="G206" t="s">
        <v>168</v>
      </c>
      <c r="H206" t="s">
        <v>962</v>
      </c>
      <c r="I206">
        <v>7</v>
      </c>
      <c r="J206" t="s">
        <v>298</v>
      </c>
      <c r="K206" t="s">
        <v>38</v>
      </c>
      <c r="L206" t="s">
        <v>959</v>
      </c>
      <c r="M206" t="s">
        <v>295</v>
      </c>
    </row>
    <row r="207" spans="1:13" x14ac:dyDescent="0.2">
      <c r="A207" s="133">
        <v>36831</v>
      </c>
      <c r="B207" s="124" t="s">
        <v>677</v>
      </c>
      <c r="C207" s="125">
        <v>3350</v>
      </c>
      <c r="D207" t="s">
        <v>678</v>
      </c>
      <c r="F207" t="s">
        <v>171</v>
      </c>
      <c r="G207" t="s">
        <v>166</v>
      </c>
      <c r="H207" t="s">
        <v>679</v>
      </c>
      <c r="I207">
        <v>7</v>
      </c>
      <c r="J207" t="s">
        <v>298</v>
      </c>
      <c r="K207" t="s">
        <v>38</v>
      </c>
      <c r="L207" t="s">
        <v>44</v>
      </c>
      <c r="M207" t="s">
        <v>295</v>
      </c>
    </row>
    <row r="208" spans="1:13" x14ac:dyDescent="0.2">
      <c r="A208" s="133">
        <v>87187</v>
      </c>
      <c r="B208" s="124" t="s">
        <v>680</v>
      </c>
      <c r="C208" s="125">
        <v>1628</v>
      </c>
      <c r="D208" t="s">
        <v>52</v>
      </c>
      <c r="E208" t="s">
        <v>206</v>
      </c>
      <c r="F208" t="s">
        <v>53</v>
      </c>
      <c r="G208" t="s">
        <v>173</v>
      </c>
      <c r="H208" t="s">
        <v>275</v>
      </c>
      <c r="I208">
        <v>7</v>
      </c>
      <c r="J208" t="s">
        <v>298</v>
      </c>
      <c r="K208" t="s">
        <v>38</v>
      </c>
      <c r="L208" t="s">
        <v>270</v>
      </c>
      <c r="M208" t="s">
        <v>295</v>
      </c>
    </row>
    <row r="209" spans="1:13" x14ac:dyDescent="0.2">
      <c r="A209" s="133">
        <v>104185</v>
      </c>
      <c r="B209" s="124" t="s">
        <v>2183</v>
      </c>
      <c r="C209" s="125">
        <v>13274</v>
      </c>
      <c r="D209" t="s">
        <v>2184</v>
      </c>
      <c r="F209" t="s">
        <v>642</v>
      </c>
      <c r="G209" t="s">
        <v>149</v>
      </c>
      <c r="H209" t="s">
        <v>643</v>
      </c>
      <c r="I209" s="126">
        <v>7</v>
      </c>
      <c r="J209" s="126" t="s">
        <v>298</v>
      </c>
      <c r="K209" s="126" t="s">
        <v>38</v>
      </c>
      <c r="L209" s="126" t="s">
        <v>318</v>
      </c>
      <c r="M209" s="126" t="s">
        <v>295</v>
      </c>
    </row>
    <row r="210" spans="1:13" x14ac:dyDescent="0.2">
      <c r="A210" s="133">
        <v>340</v>
      </c>
      <c r="B210" s="124" t="s">
        <v>511</v>
      </c>
      <c r="C210" s="125">
        <v>158545.06000000003</v>
      </c>
      <c r="D210" t="s">
        <v>512</v>
      </c>
      <c r="F210" t="s">
        <v>201</v>
      </c>
      <c r="G210" t="s">
        <v>168</v>
      </c>
      <c r="H210" t="s">
        <v>276</v>
      </c>
      <c r="I210">
        <v>7</v>
      </c>
      <c r="J210" t="s">
        <v>298</v>
      </c>
      <c r="K210" t="s">
        <v>38</v>
      </c>
      <c r="L210" t="s">
        <v>41</v>
      </c>
      <c r="M210" t="s">
        <v>295</v>
      </c>
    </row>
    <row r="211" spans="1:13" x14ac:dyDescent="0.2">
      <c r="A211" s="133">
        <v>213433</v>
      </c>
      <c r="B211" s="124" t="s">
        <v>2186</v>
      </c>
      <c r="C211" s="125">
        <v>5277.6</v>
      </c>
      <c r="D211" t="s">
        <v>2187</v>
      </c>
      <c r="F211" t="s">
        <v>2188</v>
      </c>
      <c r="G211" t="s">
        <v>179</v>
      </c>
      <c r="H211" t="s">
        <v>2189</v>
      </c>
      <c r="I211" s="126">
        <v>7</v>
      </c>
      <c r="J211" s="126" t="s">
        <v>298</v>
      </c>
      <c r="K211" s="126" t="s">
        <v>38</v>
      </c>
      <c r="L211" s="126" t="s">
        <v>1749</v>
      </c>
      <c r="M211" s="126" t="s">
        <v>295</v>
      </c>
    </row>
    <row r="212" spans="1:13" x14ac:dyDescent="0.2">
      <c r="A212" s="133">
        <v>133019</v>
      </c>
      <c r="B212" s="124" t="s">
        <v>1436</v>
      </c>
      <c r="C212" s="125">
        <v>10000</v>
      </c>
      <c r="D212" t="s">
        <v>1437</v>
      </c>
      <c r="F212" t="s">
        <v>161</v>
      </c>
      <c r="G212" t="s">
        <v>155</v>
      </c>
      <c r="H212" t="s">
        <v>1438</v>
      </c>
      <c r="I212">
        <v>7</v>
      </c>
      <c r="J212" t="s">
        <v>298</v>
      </c>
      <c r="K212" t="s">
        <v>38</v>
      </c>
      <c r="L212" t="s">
        <v>596</v>
      </c>
      <c r="M212" t="s">
        <v>295</v>
      </c>
    </row>
    <row r="213" spans="1:13" x14ac:dyDescent="0.2">
      <c r="A213" s="133">
        <v>107592</v>
      </c>
      <c r="B213" s="124" t="s">
        <v>601</v>
      </c>
      <c r="C213" s="125">
        <v>5121.71</v>
      </c>
      <c r="D213" t="s">
        <v>602</v>
      </c>
      <c r="F213" t="s">
        <v>312</v>
      </c>
      <c r="G213" t="s">
        <v>252</v>
      </c>
      <c r="H213" t="s">
        <v>603</v>
      </c>
      <c r="I213">
        <v>7</v>
      </c>
      <c r="J213" t="s">
        <v>298</v>
      </c>
      <c r="K213" t="s">
        <v>38</v>
      </c>
      <c r="L213" t="s">
        <v>41</v>
      </c>
      <c r="M213" t="s">
        <v>295</v>
      </c>
    </row>
    <row r="214" spans="1:13" x14ac:dyDescent="0.2">
      <c r="A214" s="133">
        <v>216712</v>
      </c>
      <c r="B214" s="124" t="s">
        <v>2191</v>
      </c>
      <c r="C214" s="125">
        <v>3333</v>
      </c>
      <c r="D214" t="s">
        <v>2192</v>
      </c>
      <c r="E214" t="s">
        <v>2193</v>
      </c>
      <c r="F214" t="s">
        <v>158</v>
      </c>
      <c r="G214" t="s">
        <v>149</v>
      </c>
      <c r="H214" t="s">
        <v>271</v>
      </c>
      <c r="I214" s="126">
        <v>7</v>
      </c>
      <c r="J214" s="126" t="s">
        <v>298</v>
      </c>
      <c r="K214" s="126" t="s">
        <v>38</v>
      </c>
      <c r="L214" s="126" t="s">
        <v>990</v>
      </c>
      <c r="M214" s="126" t="s">
        <v>295</v>
      </c>
    </row>
    <row r="215" spans="1:13" x14ac:dyDescent="0.2">
      <c r="A215" s="133">
        <v>210880</v>
      </c>
      <c r="B215" s="124" t="s">
        <v>1441</v>
      </c>
      <c r="C215" s="125">
        <v>22393.909999999996</v>
      </c>
      <c r="D215" t="s">
        <v>1442</v>
      </c>
      <c r="E215" t="s">
        <v>1443</v>
      </c>
      <c r="F215" t="s">
        <v>158</v>
      </c>
      <c r="G215" t="s">
        <v>149</v>
      </c>
      <c r="H215" t="s">
        <v>1444</v>
      </c>
      <c r="I215">
        <v>7</v>
      </c>
      <c r="J215" t="s">
        <v>298</v>
      </c>
      <c r="K215" t="s">
        <v>38</v>
      </c>
      <c r="L215" t="s">
        <v>1445</v>
      </c>
      <c r="M215" t="s">
        <v>295</v>
      </c>
    </row>
    <row r="216" spans="1:13" x14ac:dyDescent="0.2">
      <c r="A216" s="133">
        <v>103061</v>
      </c>
      <c r="B216" s="124" t="s">
        <v>513</v>
      </c>
      <c r="C216" s="125">
        <v>7389.4399999999987</v>
      </c>
      <c r="D216" t="s">
        <v>253</v>
      </c>
      <c r="F216" t="s">
        <v>254</v>
      </c>
      <c r="G216" t="s">
        <v>168</v>
      </c>
      <c r="H216" t="s">
        <v>255</v>
      </c>
      <c r="I216">
        <v>7</v>
      </c>
      <c r="J216" t="s">
        <v>298</v>
      </c>
      <c r="K216" t="s">
        <v>38</v>
      </c>
      <c r="L216" t="s">
        <v>596</v>
      </c>
      <c r="M216" t="s">
        <v>295</v>
      </c>
    </row>
    <row r="217" spans="1:13" x14ac:dyDescent="0.2">
      <c r="A217" s="133">
        <v>1278</v>
      </c>
      <c r="B217" s="124" t="s">
        <v>514</v>
      </c>
      <c r="C217" s="125">
        <v>2100</v>
      </c>
      <c r="D217" t="s">
        <v>55</v>
      </c>
      <c r="E217" t="s">
        <v>277</v>
      </c>
      <c r="F217" t="s">
        <v>56</v>
      </c>
      <c r="G217" t="s">
        <v>177</v>
      </c>
      <c r="H217" t="s">
        <v>278</v>
      </c>
      <c r="I217">
        <v>7</v>
      </c>
      <c r="J217" t="s">
        <v>298</v>
      </c>
      <c r="K217" t="s">
        <v>38</v>
      </c>
      <c r="L217" t="s">
        <v>41</v>
      </c>
      <c r="M217" t="s">
        <v>295</v>
      </c>
    </row>
    <row r="218" spans="1:13" x14ac:dyDescent="0.2">
      <c r="A218" s="133">
        <v>470</v>
      </c>
      <c r="B218" s="124" t="s">
        <v>681</v>
      </c>
      <c r="C218" s="125">
        <v>8760</v>
      </c>
      <c r="D218" t="s">
        <v>976</v>
      </c>
      <c r="E218" t="s">
        <v>977</v>
      </c>
      <c r="F218" t="s">
        <v>978</v>
      </c>
      <c r="G218" t="s">
        <v>173</v>
      </c>
      <c r="H218" t="s">
        <v>979</v>
      </c>
      <c r="I218">
        <v>7</v>
      </c>
      <c r="J218" t="s">
        <v>298</v>
      </c>
      <c r="K218" t="s">
        <v>38</v>
      </c>
      <c r="L218" t="s">
        <v>44</v>
      </c>
      <c r="M218" t="s">
        <v>295</v>
      </c>
    </row>
    <row r="219" spans="1:13" x14ac:dyDescent="0.2">
      <c r="A219" s="133">
        <v>784</v>
      </c>
      <c r="B219" s="124" t="s">
        <v>1455</v>
      </c>
      <c r="C219" s="125">
        <v>56287.380000000005</v>
      </c>
      <c r="D219" t="s">
        <v>1456</v>
      </c>
      <c r="F219" t="s">
        <v>154</v>
      </c>
      <c r="G219" t="s">
        <v>149</v>
      </c>
      <c r="H219" t="s">
        <v>231</v>
      </c>
      <c r="I219">
        <v>7</v>
      </c>
      <c r="J219" t="s">
        <v>298</v>
      </c>
      <c r="K219" t="s">
        <v>38</v>
      </c>
      <c r="L219" t="s">
        <v>45</v>
      </c>
      <c r="M219" t="s">
        <v>295</v>
      </c>
    </row>
    <row r="220" spans="1:13" x14ac:dyDescent="0.2">
      <c r="A220" s="133">
        <v>181830</v>
      </c>
      <c r="B220" s="124" t="s">
        <v>955</v>
      </c>
      <c r="C220" s="125">
        <v>39620.879999999997</v>
      </c>
      <c r="D220" t="s">
        <v>956</v>
      </c>
      <c r="F220" t="s">
        <v>957</v>
      </c>
      <c r="G220" t="s">
        <v>175</v>
      </c>
      <c r="H220" t="s">
        <v>958</v>
      </c>
      <c r="I220">
        <v>7</v>
      </c>
      <c r="J220" t="s">
        <v>298</v>
      </c>
      <c r="K220" t="s">
        <v>38</v>
      </c>
      <c r="L220" t="s">
        <v>49</v>
      </c>
      <c r="M220" t="s">
        <v>295</v>
      </c>
    </row>
    <row r="221" spans="1:13" x14ac:dyDescent="0.2">
      <c r="A221" s="133">
        <v>159354</v>
      </c>
      <c r="B221" s="124" t="s">
        <v>929</v>
      </c>
      <c r="C221" s="125">
        <v>3275.36</v>
      </c>
      <c r="D221" t="s">
        <v>604</v>
      </c>
      <c r="F221" t="s">
        <v>605</v>
      </c>
      <c r="G221" t="s">
        <v>149</v>
      </c>
      <c r="H221" t="s">
        <v>606</v>
      </c>
      <c r="I221">
        <v>7</v>
      </c>
      <c r="J221" t="s">
        <v>298</v>
      </c>
      <c r="K221" t="s">
        <v>38</v>
      </c>
      <c r="L221" t="s">
        <v>596</v>
      </c>
      <c r="M221" t="s">
        <v>295</v>
      </c>
    </row>
    <row r="222" spans="1:13" x14ac:dyDescent="0.2">
      <c r="A222" s="133">
        <v>219255</v>
      </c>
      <c r="B222" s="124" t="s">
        <v>2195</v>
      </c>
      <c r="C222" s="125">
        <v>9000</v>
      </c>
      <c r="D222" t="s">
        <v>2196</v>
      </c>
      <c r="F222" t="s">
        <v>2197</v>
      </c>
      <c r="G222" t="s">
        <v>159</v>
      </c>
      <c r="H222" t="s">
        <v>2198</v>
      </c>
      <c r="I222" s="126">
        <v>7</v>
      </c>
      <c r="J222" s="126" t="s">
        <v>298</v>
      </c>
      <c r="K222" s="126" t="s">
        <v>38</v>
      </c>
      <c r="L222" s="126" t="s">
        <v>1749</v>
      </c>
      <c r="M222" s="126" t="s">
        <v>295</v>
      </c>
    </row>
    <row r="223" spans="1:13" x14ac:dyDescent="0.2">
      <c r="A223" s="133">
        <v>198143</v>
      </c>
      <c r="B223" s="124" t="s">
        <v>952</v>
      </c>
      <c r="C223" s="125">
        <v>2900.1</v>
      </c>
      <c r="D223" t="s">
        <v>953</v>
      </c>
      <c r="E223" t="s">
        <v>954</v>
      </c>
      <c r="F223" t="s">
        <v>158</v>
      </c>
      <c r="G223" t="s">
        <v>149</v>
      </c>
      <c r="H223" t="s">
        <v>271</v>
      </c>
      <c r="I223">
        <v>7</v>
      </c>
      <c r="J223" t="s">
        <v>298</v>
      </c>
      <c r="K223" t="s">
        <v>38</v>
      </c>
      <c r="L223" t="s">
        <v>45</v>
      </c>
      <c r="M223" t="s">
        <v>295</v>
      </c>
    </row>
    <row r="224" spans="1:13" x14ac:dyDescent="0.2">
      <c r="A224" s="133">
        <v>212966</v>
      </c>
      <c r="B224" s="124" t="s">
        <v>2205</v>
      </c>
      <c r="C224" s="125">
        <v>1000</v>
      </c>
      <c r="D224" t="s">
        <v>2206</v>
      </c>
      <c r="F224" t="s">
        <v>42</v>
      </c>
      <c r="G224" t="s">
        <v>43</v>
      </c>
      <c r="H224" t="s">
        <v>269</v>
      </c>
      <c r="I224" s="126">
        <v>7</v>
      </c>
      <c r="J224" s="126" t="s">
        <v>298</v>
      </c>
      <c r="K224" s="126" t="s">
        <v>38</v>
      </c>
      <c r="L224" s="126" t="s">
        <v>990</v>
      </c>
      <c r="M224" s="126" t="s">
        <v>295</v>
      </c>
    </row>
    <row r="225" spans="1:13" x14ac:dyDescent="0.2">
      <c r="A225" s="133">
        <v>151372</v>
      </c>
      <c r="B225" s="124" t="s">
        <v>607</v>
      </c>
      <c r="C225" s="125">
        <v>90450</v>
      </c>
      <c r="D225" t="s">
        <v>608</v>
      </c>
      <c r="F225" t="s">
        <v>609</v>
      </c>
      <c r="G225" t="s">
        <v>155</v>
      </c>
      <c r="H225" t="s">
        <v>610</v>
      </c>
      <c r="I225">
        <v>7</v>
      </c>
      <c r="J225" t="s">
        <v>298</v>
      </c>
      <c r="K225" t="s">
        <v>38</v>
      </c>
      <c r="L225" t="s">
        <v>41</v>
      </c>
      <c r="M225" t="s">
        <v>295</v>
      </c>
    </row>
    <row r="226" spans="1:13" x14ac:dyDescent="0.2">
      <c r="A226" s="133">
        <v>390</v>
      </c>
      <c r="B226" s="124" t="s">
        <v>683</v>
      </c>
      <c r="C226" s="125">
        <v>3110</v>
      </c>
      <c r="D226" t="s">
        <v>515</v>
      </c>
      <c r="E226" t="s">
        <v>684</v>
      </c>
      <c r="F226" t="s">
        <v>158</v>
      </c>
      <c r="G226" t="s">
        <v>149</v>
      </c>
      <c r="H226" t="s">
        <v>217</v>
      </c>
      <c r="I226">
        <v>7</v>
      </c>
      <c r="J226" t="s">
        <v>298</v>
      </c>
      <c r="K226" t="s">
        <v>38</v>
      </c>
      <c r="L226" t="s">
        <v>44</v>
      </c>
      <c r="M226" t="s">
        <v>295</v>
      </c>
    </row>
    <row r="227" spans="1:13" x14ac:dyDescent="0.2">
      <c r="A227" s="133">
        <v>37154</v>
      </c>
      <c r="B227" s="124" t="s">
        <v>611</v>
      </c>
      <c r="C227" s="125">
        <v>495</v>
      </c>
      <c r="D227" t="s">
        <v>923</v>
      </c>
      <c r="F227" t="s">
        <v>387</v>
      </c>
      <c r="G227" t="s">
        <v>149</v>
      </c>
      <c r="H227" t="s">
        <v>388</v>
      </c>
      <c r="I227">
        <v>7</v>
      </c>
      <c r="J227" t="s">
        <v>298</v>
      </c>
      <c r="K227" t="s">
        <v>38</v>
      </c>
      <c r="L227" t="s">
        <v>596</v>
      </c>
      <c r="M227" t="s">
        <v>295</v>
      </c>
    </row>
    <row r="228" spans="1:13" x14ac:dyDescent="0.2">
      <c r="A228" s="133">
        <v>42319</v>
      </c>
      <c r="B228" s="124" t="s">
        <v>685</v>
      </c>
      <c r="C228" s="125">
        <v>1375.36</v>
      </c>
      <c r="D228" t="s">
        <v>686</v>
      </c>
      <c r="E228" t="s">
        <v>635</v>
      </c>
      <c r="F228" t="s">
        <v>171</v>
      </c>
      <c r="G228" t="s">
        <v>166</v>
      </c>
      <c r="H228" t="s">
        <v>687</v>
      </c>
      <c r="I228">
        <v>7</v>
      </c>
      <c r="J228" t="s">
        <v>298</v>
      </c>
      <c r="K228" t="s">
        <v>38</v>
      </c>
      <c r="L228" t="s">
        <v>44</v>
      </c>
      <c r="M228" t="s">
        <v>295</v>
      </c>
    </row>
    <row r="229" spans="1:13" x14ac:dyDescent="0.2">
      <c r="A229" s="133">
        <v>474</v>
      </c>
      <c r="B229" s="124" t="s">
        <v>1467</v>
      </c>
      <c r="C229" s="125">
        <v>49301.1</v>
      </c>
      <c r="D229" t="s">
        <v>47</v>
      </c>
      <c r="F229" t="s">
        <v>48</v>
      </c>
      <c r="G229" t="s">
        <v>165</v>
      </c>
      <c r="H229" t="s">
        <v>272</v>
      </c>
      <c r="I229">
        <v>7</v>
      </c>
      <c r="J229" t="s">
        <v>298</v>
      </c>
      <c r="K229" t="s">
        <v>38</v>
      </c>
      <c r="L229" t="s">
        <v>49</v>
      </c>
      <c r="M229" t="s">
        <v>295</v>
      </c>
    </row>
    <row r="230" spans="1:13" x14ac:dyDescent="0.2">
      <c r="A230" s="133">
        <v>1082</v>
      </c>
      <c r="B230" s="124" t="s">
        <v>612</v>
      </c>
      <c r="C230" s="125">
        <v>15491</v>
      </c>
      <c r="D230" t="s">
        <v>613</v>
      </c>
      <c r="F230" t="s">
        <v>154</v>
      </c>
      <c r="G230" t="s">
        <v>149</v>
      </c>
      <c r="H230" t="s">
        <v>231</v>
      </c>
      <c r="I230">
        <v>7</v>
      </c>
      <c r="J230" t="s">
        <v>298</v>
      </c>
      <c r="K230" t="s">
        <v>38</v>
      </c>
      <c r="L230" t="s">
        <v>614</v>
      </c>
      <c r="M230" t="s">
        <v>295</v>
      </c>
    </row>
    <row r="231" spans="1:13" x14ac:dyDescent="0.2">
      <c r="A231" s="133">
        <v>220348</v>
      </c>
      <c r="B231" s="124" t="s">
        <v>2208</v>
      </c>
      <c r="C231" s="125">
        <v>1980</v>
      </c>
      <c r="D231" t="s">
        <v>2209</v>
      </c>
      <c r="F231" t="s">
        <v>1265</v>
      </c>
      <c r="G231" t="s">
        <v>149</v>
      </c>
      <c r="H231" t="s">
        <v>1266</v>
      </c>
      <c r="I231" s="126">
        <v>7</v>
      </c>
      <c r="J231" s="126" t="s">
        <v>298</v>
      </c>
      <c r="K231" s="126" t="s">
        <v>38</v>
      </c>
      <c r="L231" s="126" t="s">
        <v>990</v>
      </c>
      <c r="M231" s="126" t="s">
        <v>295</v>
      </c>
    </row>
    <row r="232" spans="1:13" x14ac:dyDescent="0.2">
      <c r="A232" s="133">
        <v>186060</v>
      </c>
      <c r="B232" s="124" t="s">
        <v>1008</v>
      </c>
      <c r="C232" s="125">
        <v>2950</v>
      </c>
      <c r="D232" t="s">
        <v>1009</v>
      </c>
      <c r="F232" t="s">
        <v>1010</v>
      </c>
      <c r="G232" t="s">
        <v>149</v>
      </c>
      <c r="H232" t="s">
        <v>1011</v>
      </c>
      <c r="I232">
        <v>7</v>
      </c>
      <c r="J232" t="s">
        <v>298</v>
      </c>
      <c r="K232" t="s">
        <v>38</v>
      </c>
      <c r="L232" t="s">
        <v>1012</v>
      </c>
      <c r="M232" t="s">
        <v>295</v>
      </c>
    </row>
    <row r="233" spans="1:13" x14ac:dyDescent="0.2">
      <c r="A233" s="133">
        <v>200421</v>
      </c>
      <c r="B233" s="124" t="s">
        <v>1472</v>
      </c>
      <c r="C233" s="125">
        <v>3293356.58</v>
      </c>
      <c r="D233" t="s">
        <v>1473</v>
      </c>
      <c r="E233" t="s">
        <v>1474</v>
      </c>
      <c r="F233" t="s">
        <v>158</v>
      </c>
      <c r="G233" t="s">
        <v>149</v>
      </c>
      <c r="H233" t="s">
        <v>1475</v>
      </c>
      <c r="I233">
        <v>7</v>
      </c>
      <c r="J233" t="s">
        <v>298</v>
      </c>
      <c r="K233" t="s">
        <v>38</v>
      </c>
      <c r="L233" t="s">
        <v>41</v>
      </c>
      <c r="M233" t="s">
        <v>295</v>
      </c>
    </row>
    <row r="234" spans="1:13" x14ac:dyDescent="0.2">
      <c r="A234" s="133">
        <v>100410</v>
      </c>
      <c r="B234" s="124" t="s">
        <v>2219</v>
      </c>
      <c r="C234" s="125">
        <v>1230.9000000000001</v>
      </c>
      <c r="D234" t="s">
        <v>2220</v>
      </c>
      <c r="F234" t="s">
        <v>178</v>
      </c>
      <c r="G234" t="s">
        <v>149</v>
      </c>
      <c r="H234" t="s">
        <v>222</v>
      </c>
      <c r="I234" s="126">
        <v>7</v>
      </c>
      <c r="J234" s="126" t="s">
        <v>298</v>
      </c>
      <c r="K234" s="126" t="s">
        <v>38</v>
      </c>
      <c r="L234" s="126" t="s">
        <v>990</v>
      </c>
      <c r="M234" s="126" t="s">
        <v>295</v>
      </c>
    </row>
    <row r="235" spans="1:13" x14ac:dyDescent="0.2">
      <c r="A235" s="133">
        <v>972</v>
      </c>
      <c r="B235" s="124" t="s">
        <v>516</v>
      </c>
      <c r="C235" s="125">
        <v>54743.039999999986</v>
      </c>
      <c r="D235" t="s">
        <v>688</v>
      </c>
      <c r="E235" t="s">
        <v>689</v>
      </c>
      <c r="F235" t="s">
        <v>198</v>
      </c>
      <c r="G235" t="s">
        <v>156</v>
      </c>
      <c r="H235" t="s">
        <v>690</v>
      </c>
      <c r="I235">
        <v>7</v>
      </c>
      <c r="J235" t="s">
        <v>298</v>
      </c>
      <c r="K235" t="s">
        <v>38</v>
      </c>
      <c r="L235" t="s">
        <v>598</v>
      </c>
      <c r="M235" t="s">
        <v>295</v>
      </c>
    </row>
    <row r="236" spans="1:13" x14ac:dyDescent="0.2">
      <c r="A236" s="133">
        <v>44013</v>
      </c>
      <c r="B236" s="124" t="s">
        <v>616</v>
      </c>
      <c r="C236" s="125">
        <v>1250</v>
      </c>
      <c r="D236" t="s">
        <v>691</v>
      </c>
      <c r="E236" t="s">
        <v>692</v>
      </c>
      <c r="F236" t="s">
        <v>169</v>
      </c>
      <c r="G236" t="s">
        <v>170</v>
      </c>
      <c r="H236" t="s">
        <v>619</v>
      </c>
      <c r="I236">
        <v>7</v>
      </c>
      <c r="J236" t="s">
        <v>298</v>
      </c>
      <c r="K236" t="s">
        <v>38</v>
      </c>
      <c r="L236" t="s">
        <v>596</v>
      </c>
      <c r="M236" t="s">
        <v>295</v>
      </c>
    </row>
    <row r="237" spans="1:13" x14ac:dyDescent="0.2">
      <c r="A237" s="133">
        <v>181715</v>
      </c>
      <c r="B237" s="124" t="s">
        <v>1479</v>
      </c>
      <c r="C237" s="125">
        <v>30482</v>
      </c>
      <c r="D237" t="s">
        <v>1480</v>
      </c>
      <c r="F237" t="s">
        <v>599</v>
      </c>
      <c r="G237" t="s">
        <v>166</v>
      </c>
      <c r="H237" t="s">
        <v>1481</v>
      </c>
      <c r="I237">
        <v>7</v>
      </c>
      <c r="J237" t="s">
        <v>298</v>
      </c>
      <c r="K237" t="s">
        <v>38</v>
      </c>
      <c r="L237" t="s">
        <v>1482</v>
      </c>
      <c r="M237" t="s">
        <v>295</v>
      </c>
    </row>
    <row r="238" spans="1:13" x14ac:dyDescent="0.2">
      <c r="A238" s="133">
        <v>1506</v>
      </c>
      <c r="B238" s="124" t="s">
        <v>1491</v>
      </c>
      <c r="C238" s="125">
        <v>23255.5</v>
      </c>
      <c r="D238" t="s">
        <v>1492</v>
      </c>
      <c r="F238" t="s">
        <v>1493</v>
      </c>
      <c r="G238" t="s">
        <v>21</v>
      </c>
      <c r="H238" t="s">
        <v>1494</v>
      </c>
      <c r="I238">
        <v>7</v>
      </c>
      <c r="J238" t="s">
        <v>298</v>
      </c>
      <c r="K238" t="s">
        <v>38</v>
      </c>
      <c r="L238" t="s">
        <v>46</v>
      </c>
      <c r="M238" t="s">
        <v>295</v>
      </c>
    </row>
    <row r="239" spans="1:13" x14ac:dyDescent="0.2">
      <c r="A239" s="133">
        <v>188009</v>
      </c>
      <c r="B239" s="124" t="s">
        <v>944</v>
      </c>
      <c r="C239" s="125">
        <v>113869.24</v>
      </c>
      <c r="D239" t="s">
        <v>945</v>
      </c>
      <c r="F239" t="s">
        <v>946</v>
      </c>
      <c r="G239" t="s">
        <v>146</v>
      </c>
      <c r="H239" t="s">
        <v>947</v>
      </c>
      <c r="I239">
        <v>7</v>
      </c>
      <c r="J239" t="s">
        <v>298</v>
      </c>
      <c r="K239" t="s">
        <v>38</v>
      </c>
      <c r="L239" t="s">
        <v>45</v>
      </c>
      <c r="M239" t="s">
        <v>295</v>
      </c>
    </row>
    <row r="240" spans="1:13" x14ac:dyDescent="0.2">
      <c r="A240" s="133">
        <v>167475</v>
      </c>
      <c r="B240" s="124" t="s">
        <v>2227</v>
      </c>
      <c r="C240" s="125">
        <v>700</v>
      </c>
      <c r="D240" t="s">
        <v>2228</v>
      </c>
      <c r="F240" t="s">
        <v>2224</v>
      </c>
      <c r="G240" t="s">
        <v>149</v>
      </c>
      <c r="H240" t="s">
        <v>2229</v>
      </c>
      <c r="I240" s="126">
        <v>7</v>
      </c>
      <c r="J240" s="126" t="s">
        <v>298</v>
      </c>
      <c r="K240" s="126" t="s">
        <v>38</v>
      </c>
      <c r="L240" s="126" t="s">
        <v>990</v>
      </c>
      <c r="M240" s="126" t="s">
        <v>295</v>
      </c>
    </row>
    <row r="241" spans="1:13" x14ac:dyDescent="0.2">
      <c r="A241" s="133">
        <v>810</v>
      </c>
      <c r="B241" s="124" t="s">
        <v>983</v>
      </c>
      <c r="C241" s="125">
        <v>50420.82</v>
      </c>
      <c r="F241" t="s">
        <v>3</v>
      </c>
      <c r="G241" t="s">
        <v>149</v>
      </c>
      <c r="H241" t="s">
        <v>256</v>
      </c>
      <c r="I241">
        <v>7</v>
      </c>
      <c r="J241" t="s">
        <v>298</v>
      </c>
      <c r="K241" t="s">
        <v>38</v>
      </c>
      <c r="L241" t="s">
        <v>54</v>
      </c>
      <c r="M241" t="s">
        <v>295</v>
      </c>
    </row>
    <row r="242" spans="1:13" x14ac:dyDescent="0.2">
      <c r="A242" s="133">
        <v>216096</v>
      </c>
      <c r="B242" s="124" t="s">
        <v>2231</v>
      </c>
      <c r="C242" s="125">
        <v>23670</v>
      </c>
      <c r="D242" t="s">
        <v>2232</v>
      </c>
      <c r="F242" t="s">
        <v>309</v>
      </c>
      <c r="G242" t="s">
        <v>157</v>
      </c>
      <c r="H242" t="s">
        <v>928</v>
      </c>
      <c r="I242" s="126">
        <v>7</v>
      </c>
      <c r="J242" s="126" t="s">
        <v>298</v>
      </c>
      <c r="K242" s="126" t="s">
        <v>38</v>
      </c>
      <c r="L242" s="126" t="s">
        <v>990</v>
      </c>
      <c r="M242" s="126" t="s">
        <v>295</v>
      </c>
    </row>
    <row r="243" spans="1:13" x14ac:dyDescent="0.2">
      <c r="A243" s="133">
        <v>119811</v>
      </c>
      <c r="B243" s="124" t="s">
        <v>517</v>
      </c>
      <c r="C243" s="125">
        <v>43175</v>
      </c>
      <c r="D243" t="s">
        <v>926</v>
      </c>
      <c r="E243" t="s">
        <v>927</v>
      </c>
      <c r="F243" t="s">
        <v>309</v>
      </c>
      <c r="G243" t="s">
        <v>157</v>
      </c>
      <c r="H243" t="s">
        <v>928</v>
      </c>
      <c r="I243">
        <v>7</v>
      </c>
      <c r="J243" t="s">
        <v>298</v>
      </c>
      <c r="K243" t="s">
        <v>38</v>
      </c>
      <c r="L243" t="s">
        <v>596</v>
      </c>
      <c r="M243" t="s">
        <v>295</v>
      </c>
    </row>
    <row r="244" spans="1:13" x14ac:dyDescent="0.2">
      <c r="A244" s="133">
        <v>583</v>
      </c>
      <c r="B244" s="124" t="s">
        <v>693</v>
      </c>
      <c r="C244" s="125">
        <v>14090.630000000001</v>
      </c>
      <c r="D244" t="s">
        <v>59</v>
      </c>
      <c r="F244" t="s">
        <v>158</v>
      </c>
      <c r="G244" t="s">
        <v>149</v>
      </c>
      <c r="H244" t="s">
        <v>279</v>
      </c>
      <c r="I244">
        <v>7</v>
      </c>
      <c r="J244" t="s">
        <v>298</v>
      </c>
      <c r="K244" t="s">
        <v>38</v>
      </c>
      <c r="L244" t="s">
        <v>44</v>
      </c>
      <c r="M244" t="s">
        <v>295</v>
      </c>
    </row>
    <row r="245" spans="1:13" x14ac:dyDescent="0.2">
      <c r="A245" s="133">
        <v>739</v>
      </c>
      <c r="B245" s="124" t="s">
        <v>518</v>
      </c>
      <c r="C245" s="125">
        <v>6500</v>
      </c>
      <c r="D245" t="s">
        <v>982</v>
      </c>
      <c r="F245" t="s">
        <v>169</v>
      </c>
      <c r="G245" t="s">
        <v>170</v>
      </c>
      <c r="H245" t="s">
        <v>280</v>
      </c>
      <c r="I245">
        <v>7</v>
      </c>
      <c r="J245" t="s">
        <v>298</v>
      </c>
      <c r="K245" t="s">
        <v>38</v>
      </c>
      <c r="L245" t="s">
        <v>60</v>
      </c>
      <c r="M245" t="s">
        <v>295</v>
      </c>
    </row>
    <row r="246" spans="1:13" x14ac:dyDescent="0.2">
      <c r="A246" s="133">
        <v>37355</v>
      </c>
      <c r="B246" s="124" t="s">
        <v>963</v>
      </c>
      <c r="C246" s="125">
        <v>3166</v>
      </c>
      <c r="D246" t="s">
        <v>964</v>
      </c>
      <c r="E246" t="s">
        <v>965</v>
      </c>
      <c r="F246" t="s">
        <v>42</v>
      </c>
      <c r="G246" t="s">
        <v>43</v>
      </c>
      <c r="H246" t="s">
        <v>966</v>
      </c>
      <c r="I246">
        <v>7</v>
      </c>
      <c r="J246" t="s">
        <v>298</v>
      </c>
      <c r="K246" t="s">
        <v>38</v>
      </c>
      <c r="L246" t="s">
        <v>959</v>
      </c>
      <c r="M246" t="s">
        <v>295</v>
      </c>
    </row>
    <row r="247" spans="1:13" x14ac:dyDescent="0.2">
      <c r="A247" s="133">
        <v>85285</v>
      </c>
      <c r="B247" s="124" t="s">
        <v>2242</v>
      </c>
      <c r="C247" s="125">
        <v>250</v>
      </c>
      <c r="D247" t="s">
        <v>2243</v>
      </c>
      <c r="E247" t="s">
        <v>2244</v>
      </c>
      <c r="F247" t="s">
        <v>2245</v>
      </c>
      <c r="G247" t="s">
        <v>286</v>
      </c>
      <c r="H247" t="s">
        <v>2246</v>
      </c>
      <c r="I247" s="126">
        <v>7</v>
      </c>
      <c r="J247" s="126" t="s">
        <v>298</v>
      </c>
      <c r="K247" s="126" t="s">
        <v>38</v>
      </c>
      <c r="L247" s="126" t="s">
        <v>990</v>
      </c>
      <c r="M247" s="126" t="s">
        <v>295</v>
      </c>
    </row>
    <row r="248" spans="1:13" x14ac:dyDescent="0.2">
      <c r="A248" s="133">
        <v>1031</v>
      </c>
      <c r="B248" s="124" t="s">
        <v>695</v>
      </c>
      <c r="C248" s="125">
        <v>2070</v>
      </c>
      <c r="D248" t="s">
        <v>696</v>
      </c>
      <c r="E248" t="s">
        <v>697</v>
      </c>
      <c r="F248" t="s">
        <v>42</v>
      </c>
      <c r="G248" t="s">
        <v>43</v>
      </c>
      <c r="H248" t="s">
        <v>698</v>
      </c>
      <c r="I248">
        <v>7</v>
      </c>
      <c r="J248" t="s">
        <v>298</v>
      </c>
      <c r="K248" t="s">
        <v>38</v>
      </c>
      <c r="L248" t="s">
        <v>44</v>
      </c>
      <c r="M248" t="s">
        <v>295</v>
      </c>
    </row>
    <row r="249" spans="1:13" x14ac:dyDescent="0.2">
      <c r="A249" s="133">
        <v>105377</v>
      </c>
      <c r="B249" s="124" t="s">
        <v>618</v>
      </c>
      <c r="C249" s="125">
        <v>1177</v>
      </c>
      <c r="D249" t="s">
        <v>980</v>
      </c>
      <c r="F249" t="s">
        <v>42</v>
      </c>
      <c r="G249" t="s">
        <v>43</v>
      </c>
      <c r="H249" t="s">
        <v>981</v>
      </c>
      <c r="I249">
        <v>7</v>
      </c>
      <c r="J249" t="s">
        <v>298</v>
      </c>
      <c r="K249" t="s">
        <v>38</v>
      </c>
      <c r="L249" t="s">
        <v>44</v>
      </c>
      <c r="M249" t="s">
        <v>295</v>
      </c>
    </row>
    <row r="250" spans="1:13" x14ac:dyDescent="0.2">
      <c r="A250" s="133">
        <v>169659</v>
      </c>
      <c r="B250" s="124" t="s">
        <v>2248</v>
      </c>
      <c r="C250" s="125">
        <v>3300</v>
      </c>
      <c r="D250" t="s">
        <v>2249</v>
      </c>
      <c r="F250" t="s">
        <v>2250</v>
      </c>
      <c r="G250" t="s">
        <v>146</v>
      </c>
      <c r="H250" t="s">
        <v>2251</v>
      </c>
      <c r="I250" s="126">
        <v>7</v>
      </c>
      <c r="J250" s="126" t="s">
        <v>298</v>
      </c>
      <c r="K250" s="126" t="s">
        <v>38</v>
      </c>
      <c r="L250" s="126" t="s">
        <v>990</v>
      </c>
      <c r="M250" s="126" t="s">
        <v>295</v>
      </c>
    </row>
    <row r="251" spans="1:13" x14ac:dyDescent="0.2">
      <c r="A251" s="133">
        <v>76103</v>
      </c>
      <c r="B251" s="124" t="s">
        <v>519</v>
      </c>
      <c r="C251" s="125">
        <v>2573</v>
      </c>
      <c r="D251" s="126" t="s">
        <v>520</v>
      </c>
      <c r="E251" s="126"/>
      <c r="F251" s="126" t="s">
        <v>57</v>
      </c>
      <c r="G251" s="126" t="s">
        <v>174</v>
      </c>
      <c r="H251" s="126" t="s">
        <v>281</v>
      </c>
      <c r="I251" s="126">
        <v>7</v>
      </c>
      <c r="J251" s="126" t="s">
        <v>298</v>
      </c>
      <c r="K251" s="126" t="s">
        <v>38</v>
      </c>
      <c r="L251" s="126" t="s">
        <v>51</v>
      </c>
      <c r="M251" s="126" t="s">
        <v>295</v>
      </c>
    </row>
    <row r="252" spans="1:13" x14ac:dyDescent="0.2">
      <c r="A252" s="133">
        <v>217284</v>
      </c>
      <c r="B252" s="124" t="s">
        <v>2253</v>
      </c>
      <c r="C252" s="125">
        <v>8000</v>
      </c>
      <c r="D252" s="126" t="s">
        <v>2254</v>
      </c>
      <c r="E252" s="126"/>
      <c r="F252" s="126" t="s">
        <v>2255</v>
      </c>
      <c r="G252" s="126" t="s">
        <v>146</v>
      </c>
      <c r="H252" s="126" t="s">
        <v>2256</v>
      </c>
      <c r="I252" s="126">
        <v>7</v>
      </c>
      <c r="J252" s="126" t="s">
        <v>298</v>
      </c>
      <c r="K252" s="126" t="s">
        <v>38</v>
      </c>
      <c r="L252" s="126" t="s">
        <v>990</v>
      </c>
      <c r="M252" s="126" t="s">
        <v>295</v>
      </c>
    </row>
    <row r="253" spans="1:13" x14ac:dyDescent="0.2">
      <c r="A253" s="133">
        <v>37066</v>
      </c>
      <c r="B253" s="124" t="s">
        <v>521</v>
      </c>
      <c r="C253" s="125">
        <v>126720.72</v>
      </c>
      <c r="D253" s="126" t="s">
        <v>62</v>
      </c>
      <c r="E253" s="126"/>
      <c r="F253" s="126" t="s">
        <v>178</v>
      </c>
      <c r="G253" s="126" t="s">
        <v>149</v>
      </c>
      <c r="H253" s="126" t="s">
        <v>222</v>
      </c>
      <c r="I253" s="126">
        <v>7</v>
      </c>
      <c r="J253" s="126" t="s">
        <v>298</v>
      </c>
      <c r="K253" s="126" t="s">
        <v>38</v>
      </c>
      <c r="L253" s="126" t="s">
        <v>522</v>
      </c>
      <c r="M253" s="126" t="s">
        <v>295</v>
      </c>
    </row>
    <row r="254" spans="1:13" x14ac:dyDescent="0.2">
      <c r="A254" s="133">
        <v>448</v>
      </c>
      <c r="B254" s="124" t="s">
        <v>700</v>
      </c>
      <c r="C254" s="125">
        <v>19398.830000000002</v>
      </c>
      <c r="D254" s="126" t="s">
        <v>523</v>
      </c>
      <c r="E254" s="126"/>
      <c r="F254" s="126" t="s">
        <v>480</v>
      </c>
      <c r="G254" s="126" t="s">
        <v>149</v>
      </c>
      <c r="H254" s="126" t="s">
        <v>481</v>
      </c>
      <c r="I254" s="126">
        <v>7</v>
      </c>
      <c r="J254" s="126" t="s">
        <v>298</v>
      </c>
      <c r="K254" s="126" t="s">
        <v>38</v>
      </c>
      <c r="L254" s="126" t="s">
        <v>58</v>
      </c>
      <c r="M254" s="126" t="s">
        <v>295</v>
      </c>
    </row>
    <row r="255" spans="1:13" x14ac:dyDescent="0.2">
      <c r="A255" s="133">
        <v>71421</v>
      </c>
      <c r="B255" s="124" t="s">
        <v>360</v>
      </c>
      <c r="C255" s="125">
        <v>65746</v>
      </c>
      <c r="D255" s="126" t="s">
        <v>524</v>
      </c>
      <c r="E255" s="126" t="s">
        <v>525</v>
      </c>
      <c r="F255" s="126" t="s">
        <v>183</v>
      </c>
      <c r="G255" s="126" t="s">
        <v>149</v>
      </c>
      <c r="H255" s="126" t="s">
        <v>361</v>
      </c>
      <c r="I255" s="126">
        <v>7</v>
      </c>
      <c r="J255" s="126" t="s">
        <v>298</v>
      </c>
      <c r="K255" s="126" t="s">
        <v>38</v>
      </c>
      <c r="L255" s="126" t="s">
        <v>44</v>
      </c>
      <c r="M255" s="126" t="s">
        <v>295</v>
      </c>
    </row>
    <row r="256" spans="1:13" x14ac:dyDescent="0.2">
      <c r="A256" s="133">
        <v>46614</v>
      </c>
      <c r="B256" s="124" t="s">
        <v>526</v>
      </c>
      <c r="C256" s="125">
        <v>176157.46</v>
      </c>
      <c r="D256" s="126" t="s">
        <v>37</v>
      </c>
      <c r="E256" s="126"/>
      <c r="F256" s="126" t="s">
        <v>161</v>
      </c>
      <c r="G256" s="126" t="s">
        <v>155</v>
      </c>
      <c r="H256" s="126" t="s">
        <v>215</v>
      </c>
      <c r="I256" s="126">
        <v>7</v>
      </c>
      <c r="J256" s="126" t="s">
        <v>298</v>
      </c>
      <c r="K256" s="126" t="s">
        <v>38</v>
      </c>
      <c r="L256" s="126" t="s">
        <v>39</v>
      </c>
      <c r="M256" s="126" t="s">
        <v>295</v>
      </c>
    </row>
    <row r="257" spans="1:13" x14ac:dyDescent="0.2">
      <c r="A257" s="133">
        <v>128661</v>
      </c>
      <c r="B257" s="124" t="s">
        <v>995</v>
      </c>
      <c r="C257" s="125">
        <v>48699.579999999987</v>
      </c>
      <c r="D257" s="126" t="s">
        <v>701</v>
      </c>
      <c r="E257" s="126"/>
      <c r="F257" s="126" t="s">
        <v>702</v>
      </c>
      <c r="G257" s="126" t="s">
        <v>338</v>
      </c>
      <c r="H257" s="126" t="s">
        <v>703</v>
      </c>
      <c r="I257" s="126">
        <v>7</v>
      </c>
      <c r="J257" s="126" t="s">
        <v>298</v>
      </c>
      <c r="K257" s="126" t="s">
        <v>38</v>
      </c>
      <c r="L257" s="126" t="s">
        <v>67</v>
      </c>
      <c r="M257" s="126" t="s">
        <v>295</v>
      </c>
    </row>
    <row r="258" spans="1:13" x14ac:dyDescent="0.2">
      <c r="A258" s="133">
        <v>213848</v>
      </c>
      <c r="B258" s="124" t="s">
        <v>2266</v>
      </c>
      <c r="C258" s="125">
        <v>3393.09</v>
      </c>
      <c r="D258" s="126" t="s">
        <v>2267</v>
      </c>
      <c r="E258" s="126"/>
      <c r="F258" s="126" t="s">
        <v>183</v>
      </c>
      <c r="G258" s="126" t="s">
        <v>149</v>
      </c>
      <c r="H258" s="126" t="s">
        <v>2268</v>
      </c>
      <c r="I258" s="126">
        <v>7</v>
      </c>
      <c r="J258" s="126" t="s">
        <v>298</v>
      </c>
      <c r="K258" s="126" t="s">
        <v>38</v>
      </c>
      <c r="L258" s="126" t="s">
        <v>990</v>
      </c>
      <c r="M258" s="126" t="s">
        <v>295</v>
      </c>
    </row>
    <row r="259" spans="1:13" x14ac:dyDescent="0.2">
      <c r="A259" s="133">
        <v>1106</v>
      </c>
      <c r="B259" s="124" t="s">
        <v>527</v>
      </c>
      <c r="C259" s="125">
        <v>110270.06999999999</v>
      </c>
      <c r="D259" s="126" t="s">
        <v>63</v>
      </c>
      <c r="E259" s="126"/>
      <c r="F259" s="126" t="s">
        <v>183</v>
      </c>
      <c r="G259" s="126" t="s">
        <v>149</v>
      </c>
      <c r="H259" s="126" t="s">
        <v>282</v>
      </c>
      <c r="I259" s="126">
        <v>7</v>
      </c>
      <c r="J259" s="126" t="s">
        <v>298</v>
      </c>
      <c r="K259" s="126" t="s">
        <v>38</v>
      </c>
      <c r="L259" s="126" t="s">
        <v>41</v>
      </c>
      <c r="M259" s="126" t="s">
        <v>295</v>
      </c>
    </row>
    <row r="260" spans="1:13" x14ac:dyDescent="0.2">
      <c r="A260" s="133">
        <v>97118</v>
      </c>
      <c r="B260" s="124" t="s">
        <v>925</v>
      </c>
      <c r="C260" s="125">
        <v>5932.7999999999993</v>
      </c>
      <c r="D260" s="126" t="s">
        <v>709</v>
      </c>
      <c r="E260" s="126" t="s">
        <v>657</v>
      </c>
      <c r="F260" s="126" t="s">
        <v>710</v>
      </c>
      <c r="G260" s="126" t="s">
        <v>174</v>
      </c>
      <c r="H260" s="126" t="s">
        <v>711</v>
      </c>
      <c r="I260" s="126">
        <v>7</v>
      </c>
      <c r="J260" s="126" t="s">
        <v>298</v>
      </c>
      <c r="K260" s="126" t="s">
        <v>38</v>
      </c>
      <c r="L260" s="126" t="s">
        <v>596</v>
      </c>
      <c r="M260" s="126" t="s">
        <v>295</v>
      </c>
    </row>
    <row r="261" spans="1:13" x14ac:dyDescent="0.2">
      <c r="A261" s="133">
        <v>37250</v>
      </c>
      <c r="B261" s="124" t="s">
        <v>2270</v>
      </c>
      <c r="C261" s="125">
        <v>559.20000000000005</v>
      </c>
      <c r="D261" s="126" t="s">
        <v>2271</v>
      </c>
      <c r="E261" s="126"/>
      <c r="F261" s="126" t="s">
        <v>2272</v>
      </c>
      <c r="G261" s="126" t="s">
        <v>726</v>
      </c>
      <c r="H261" s="126" t="s">
        <v>2273</v>
      </c>
      <c r="I261" s="126">
        <v>7</v>
      </c>
      <c r="J261" s="126" t="s">
        <v>298</v>
      </c>
      <c r="K261" s="126" t="s">
        <v>38</v>
      </c>
      <c r="L261" s="126" t="s">
        <v>1979</v>
      </c>
      <c r="M261" s="126" t="s">
        <v>295</v>
      </c>
    </row>
    <row r="262" spans="1:13" x14ac:dyDescent="0.2">
      <c r="A262" s="133">
        <v>598</v>
      </c>
      <c r="B262" s="124" t="s">
        <v>528</v>
      </c>
      <c r="C262" s="125">
        <v>5615.21</v>
      </c>
      <c r="D262" s="126" t="s">
        <v>64</v>
      </c>
      <c r="E262" s="126"/>
      <c r="F262" s="126" t="s">
        <v>201</v>
      </c>
      <c r="G262" s="126" t="s">
        <v>168</v>
      </c>
      <c r="H262" s="126" t="s">
        <v>276</v>
      </c>
      <c r="I262" s="126">
        <v>7</v>
      </c>
      <c r="J262" s="126" t="s">
        <v>298</v>
      </c>
      <c r="K262" s="126" t="s">
        <v>38</v>
      </c>
      <c r="L262" s="126" t="s">
        <v>596</v>
      </c>
      <c r="M262" s="126" t="s">
        <v>295</v>
      </c>
    </row>
    <row r="263" spans="1:13" x14ac:dyDescent="0.2">
      <c r="A263" s="133">
        <v>243</v>
      </c>
      <c r="B263" s="124" t="s">
        <v>2282</v>
      </c>
      <c r="C263" s="125">
        <v>1875</v>
      </c>
      <c r="D263" s="126" t="s">
        <v>64</v>
      </c>
      <c r="E263" s="126"/>
      <c r="F263" s="126" t="s">
        <v>201</v>
      </c>
      <c r="G263" s="126" t="s">
        <v>168</v>
      </c>
      <c r="H263" s="126" t="s">
        <v>276</v>
      </c>
      <c r="I263" s="126">
        <v>7</v>
      </c>
      <c r="J263" s="126" t="s">
        <v>298</v>
      </c>
      <c r="K263" s="126" t="s">
        <v>38</v>
      </c>
      <c r="L263" s="126" t="s">
        <v>990</v>
      </c>
      <c r="M263" s="126" t="s">
        <v>295</v>
      </c>
    </row>
    <row r="264" spans="1:13" x14ac:dyDescent="0.2">
      <c r="A264" s="133">
        <v>116848</v>
      </c>
      <c r="B264" s="124" t="s">
        <v>940</v>
      </c>
      <c r="C264" s="125">
        <v>1095046.1499999999</v>
      </c>
      <c r="D264" s="126" t="s">
        <v>529</v>
      </c>
      <c r="E264" s="126" t="s">
        <v>712</v>
      </c>
      <c r="F264" s="126" t="s">
        <v>313</v>
      </c>
      <c r="G264" s="126" t="s">
        <v>149</v>
      </c>
      <c r="H264" s="126" t="s">
        <v>314</v>
      </c>
      <c r="I264" s="126">
        <v>7</v>
      </c>
      <c r="J264" s="126" t="s">
        <v>298</v>
      </c>
      <c r="K264" s="126" t="s">
        <v>38</v>
      </c>
      <c r="L264" s="126" t="s">
        <v>51</v>
      </c>
      <c r="M264" s="126" t="s">
        <v>295</v>
      </c>
    </row>
    <row r="265" spans="1:13" x14ac:dyDescent="0.2">
      <c r="A265" s="133">
        <v>218501</v>
      </c>
      <c r="B265" s="124" t="s">
        <v>2284</v>
      </c>
      <c r="C265" s="125">
        <v>435888.84</v>
      </c>
      <c r="D265" s="126" t="s">
        <v>2285</v>
      </c>
      <c r="E265" s="126"/>
      <c r="F265" s="126" t="s">
        <v>57</v>
      </c>
      <c r="G265" s="126" t="s">
        <v>174</v>
      </c>
      <c r="H265" s="126" t="s">
        <v>2286</v>
      </c>
      <c r="I265" s="126">
        <v>7</v>
      </c>
      <c r="J265" s="126" t="s">
        <v>298</v>
      </c>
      <c r="K265" s="126" t="s">
        <v>38</v>
      </c>
      <c r="L265" s="126" t="s">
        <v>990</v>
      </c>
      <c r="M265" s="126" t="s">
        <v>295</v>
      </c>
    </row>
    <row r="266" spans="1:13" x14ac:dyDescent="0.2">
      <c r="A266" s="133">
        <v>212258</v>
      </c>
      <c r="B266" s="124" t="s">
        <v>2288</v>
      </c>
      <c r="C266" s="125">
        <v>3580</v>
      </c>
      <c r="D266" s="126" t="s">
        <v>2289</v>
      </c>
      <c r="E266" s="126"/>
      <c r="F266" s="126" t="s">
        <v>2</v>
      </c>
      <c r="G266" s="126" t="s">
        <v>184</v>
      </c>
      <c r="H266" s="126" t="s">
        <v>2290</v>
      </c>
      <c r="I266" s="126">
        <v>7</v>
      </c>
      <c r="J266" s="126" t="s">
        <v>298</v>
      </c>
      <c r="K266" s="126" t="s">
        <v>38</v>
      </c>
      <c r="L266" s="126" t="s">
        <v>990</v>
      </c>
      <c r="M266" s="126" t="s">
        <v>295</v>
      </c>
    </row>
    <row r="267" spans="1:13" x14ac:dyDescent="0.2">
      <c r="A267" s="133">
        <v>115657</v>
      </c>
      <c r="B267" s="124" t="s">
        <v>2292</v>
      </c>
      <c r="C267" s="125">
        <v>457.71</v>
      </c>
      <c r="D267" s="126" t="s">
        <v>2293</v>
      </c>
      <c r="E267" s="126"/>
      <c r="F267" s="126" t="s">
        <v>2294</v>
      </c>
      <c r="G267" s="126" t="s">
        <v>155</v>
      </c>
      <c r="H267" s="126" t="s">
        <v>2295</v>
      </c>
      <c r="I267" s="126">
        <v>7</v>
      </c>
      <c r="J267" s="126" t="s">
        <v>298</v>
      </c>
      <c r="K267" s="126" t="s">
        <v>38</v>
      </c>
      <c r="L267" s="126" t="s">
        <v>990</v>
      </c>
      <c r="M267" s="126" t="s">
        <v>295</v>
      </c>
    </row>
    <row r="268" spans="1:13" x14ac:dyDescent="0.2">
      <c r="A268" s="133">
        <v>516</v>
      </c>
      <c r="B268" s="124" t="s">
        <v>713</v>
      </c>
      <c r="C268" s="125">
        <v>31958.32</v>
      </c>
      <c r="D268" s="126" t="s">
        <v>65</v>
      </c>
      <c r="E268" s="126"/>
      <c r="F268" s="126" t="s">
        <v>66</v>
      </c>
      <c r="G268" s="126" t="s">
        <v>175</v>
      </c>
      <c r="H268" s="126" t="s">
        <v>283</v>
      </c>
      <c r="I268" s="126">
        <v>7</v>
      </c>
      <c r="J268" s="126" t="s">
        <v>298</v>
      </c>
      <c r="K268" s="126" t="s">
        <v>38</v>
      </c>
      <c r="L268" s="126" t="s">
        <v>51</v>
      </c>
      <c r="M268" s="126" t="s">
        <v>295</v>
      </c>
    </row>
    <row r="269" spans="1:13" x14ac:dyDescent="0.2">
      <c r="A269" s="133">
        <v>159631</v>
      </c>
      <c r="B269" s="124" t="s">
        <v>1523</v>
      </c>
      <c r="C269" s="125">
        <v>11500</v>
      </c>
      <c r="D269" s="126" t="s">
        <v>1524</v>
      </c>
      <c r="E269" s="126" t="s">
        <v>1525</v>
      </c>
      <c r="F269" s="126" t="s">
        <v>1526</v>
      </c>
      <c r="G269" s="126" t="s">
        <v>1421</v>
      </c>
      <c r="H269" s="126" t="s">
        <v>1527</v>
      </c>
      <c r="I269" s="126">
        <v>7</v>
      </c>
      <c r="J269" s="126" t="s">
        <v>298</v>
      </c>
      <c r="K269" s="126" t="s">
        <v>38</v>
      </c>
      <c r="L269" s="126" t="s">
        <v>1501</v>
      </c>
      <c r="M269" s="126" t="s">
        <v>295</v>
      </c>
    </row>
    <row r="270" spans="1:13" x14ac:dyDescent="0.2">
      <c r="A270" s="133">
        <v>86806</v>
      </c>
      <c r="B270" s="124" t="s">
        <v>930</v>
      </c>
      <c r="C270" s="125">
        <v>3921</v>
      </c>
      <c r="D270" s="126" t="s">
        <v>931</v>
      </c>
      <c r="E270" s="126"/>
      <c r="F270" s="126" t="s">
        <v>382</v>
      </c>
      <c r="G270" s="126" t="s">
        <v>149</v>
      </c>
      <c r="H270" s="126" t="s">
        <v>383</v>
      </c>
      <c r="I270" s="126">
        <v>7</v>
      </c>
      <c r="J270" s="126" t="s">
        <v>298</v>
      </c>
      <c r="K270" s="126" t="s">
        <v>38</v>
      </c>
      <c r="L270" s="126" t="s">
        <v>284</v>
      </c>
      <c r="M270" s="126" t="s">
        <v>295</v>
      </c>
    </row>
    <row r="271" spans="1:13" x14ac:dyDescent="0.2">
      <c r="A271" s="133">
        <v>171650</v>
      </c>
      <c r="B271" s="124" t="s">
        <v>714</v>
      </c>
      <c r="C271" s="125">
        <v>76971.429999999993</v>
      </c>
      <c r="D271" s="126" t="s">
        <v>715</v>
      </c>
      <c r="E271" s="126"/>
      <c r="F271" s="126" t="s">
        <v>716</v>
      </c>
      <c r="G271" s="126" t="s">
        <v>156</v>
      </c>
      <c r="H271" s="126" t="s">
        <v>717</v>
      </c>
      <c r="I271" s="126">
        <v>7</v>
      </c>
      <c r="J271" s="126" t="s">
        <v>298</v>
      </c>
      <c r="K271" s="126" t="s">
        <v>38</v>
      </c>
      <c r="L271" s="126" t="s">
        <v>39</v>
      </c>
      <c r="M271" s="126" t="s">
        <v>295</v>
      </c>
    </row>
    <row r="272" spans="1:13" x14ac:dyDescent="0.2">
      <c r="A272" s="133">
        <v>1505</v>
      </c>
      <c r="B272" s="124" t="s">
        <v>622</v>
      </c>
      <c r="C272" s="125">
        <v>1695</v>
      </c>
      <c r="D272" s="126" t="s">
        <v>623</v>
      </c>
      <c r="E272" s="126" t="s">
        <v>712</v>
      </c>
      <c r="F272" s="126" t="s">
        <v>624</v>
      </c>
      <c r="G272" s="126" t="s">
        <v>207</v>
      </c>
      <c r="H272" s="126" t="s">
        <v>625</v>
      </c>
      <c r="I272" s="126">
        <v>7</v>
      </c>
      <c r="J272" s="126" t="s">
        <v>298</v>
      </c>
      <c r="K272" s="126" t="s">
        <v>38</v>
      </c>
      <c r="L272" s="126" t="s">
        <v>46</v>
      </c>
      <c r="M272" s="126" t="s">
        <v>295</v>
      </c>
    </row>
    <row r="273" spans="1:13" x14ac:dyDescent="0.2">
      <c r="A273" s="133">
        <v>86472</v>
      </c>
      <c r="B273" s="124" t="s">
        <v>530</v>
      </c>
      <c r="C273" s="125">
        <v>66035.13</v>
      </c>
      <c r="D273" s="126" t="s">
        <v>225</v>
      </c>
      <c r="E273" s="126"/>
      <c r="F273" s="126" t="s">
        <v>226</v>
      </c>
      <c r="G273" s="126" t="s">
        <v>174</v>
      </c>
      <c r="H273" s="126" t="s">
        <v>227</v>
      </c>
      <c r="I273" s="126">
        <v>7</v>
      </c>
      <c r="J273" s="126" t="s">
        <v>298</v>
      </c>
      <c r="K273" s="126" t="s">
        <v>38</v>
      </c>
      <c r="L273" s="126" t="s">
        <v>315</v>
      </c>
      <c r="M273" s="126" t="s">
        <v>295</v>
      </c>
    </row>
    <row r="274" spans="1:13" x14ac:dyDescent="0.2">
      <c r="A274" s="133">
        <v>188877</v>
      </c>
      <c r="B274" s="124" t="s">
        <v>948</v>
      </c>
      <c r="C274" s="125">
        <v>28644.5</v>
      </c>
      <c r="D274" s="126" t="s">
        <v>949</v>
      </c>
      <c r="E274" s="126"/>
      <c r="F274" s="126" t="s">
        <v>950</v>
      </c>
      <c r="G274" s="126" t="s">
        <v>149</v>
      </c>
      <c r="H274" s="126" t="s">
        <v>951</v>
      </c>
      <c r="I274" s="126">
        <v>7</v>
      </c>
      <c r="J274" s="126" t="s">
        <v>298</v>
      </c>
      <c r="K274" s="126" t="s">
        <v>38</v>
      </c>
      <c r="L274" s="126" t="s">
        <v>45</v>
      </c>
      <c r="M274" s="126" t="s">
        <v>295</v>
      </c>
    </row>
    <row r="275" spans="1:13" x14ac:dyDescent="0.2">
      <c r="A275" s="133">
        <v>123102</v>
      </c>
      <c r="B275" s="124" t="s">
        <v>2300</v>
      </c>
      <c r="C275" s="125">
        <v>2250</v>
      </c>
      <c r="D275" s="126" t="s">
        <v>2301</v>
      </c>
      <c r="E275" s="126"/>
      <c r="F275" s="126" t="s">
        <v>1747</v>
      </c>
      <c r="G275" s="126" t="s">
        <v>172</v>
      </c>
      <c r="H275" s="126" t="s">
        <v>1748</v>
      </c>
      <c r="I275" s="126">
        <v>7</v>
      </c>
      <c r="J275" s="126" t="s">
        <v>298</v>
      </c>
      <c r="K275" s="126" t="s">
        <v>38</v>
      </c>
      <c r="L275" s="126" t="s">
        <v>2302</v>
      </c>
      <c r="M275" s="126" t="s">
        <v>295</v>
      </c>
    </row>
    <row r="276" spans="1:13" x14ac:dyDescent="0.2">
      <c r="A276" s="133">
        <v>37564</v>
      </c>
      <c r="B276" s="124" t="s">
        <v>924</v>
      </c>
      <c r="C276" s="125">
        <v>5948</v>
      </c>
      <c r="D276" s="126" t="s">
        <v>721</v>
      </c>
      <c r="E276" s="126"/>
      <c r="F276" s="126" t="s">
        <v>2</v>
      </c>
      <c r="G276" s="126" t="s">
        <v>184</v>
      </c>
      <c r="H276" s="126" t="s">
        <v>722</v>
      </c>
      <c r="I276" s="126">
        <v>7</v>
      </c>
      <c r="J276" s="126" t="s">
        <v>298</v>
      </c>
      <c r="K276" s="126" t="s">
        <v>38</v>
      </c>
      <c r="L276" s="126" t="s">
        <v>596</v>
      </c>
      <c r="M276" s="126" t="s">
        <v>295</v>
      </c>
    </row>
    <row r="277" spans="1:13" x14ac:dyDescent="0.2">
      <c r="A277" s="133">
        <v>213215</v>
      </c>
      <c r="B277" s="124" t="s">
        <v>2307</v>
      </c>
      <c r="C277" s="125">
        <v>3500</v>
      </c>
      <c r="D277" s="126" t="s">
        <v>1303</v>
      </c>
      <c r="E277" s="126"/>
      <c r="F277" s="126" t="s">
        <v>1304</v>
      </c>
      <c r="G277" s="126" t="s">
        <v>155</v>
      </c>
      <c r="H277" s="126" t="s">
        <v>1305</v>
      </c>
      <c r="I277" s="126">
        <v>7</v>
      </c>
      <c r="J277" s="126" t="s">
        <v>298</v>
      </c>
      <c r="K277" s="126" t="s">
        <v>38</v>
      </c>
      <c r="L277" s="126" t="s">
        <v>990</v>
      </c>
      <c r="M277" s="126" t="s">
        <v>295</v>
      </c>
    </row>
    <row r="278" spans="1:13" x14ac:dyDescent="0.2">
      <c r="A278" s="133">
        <v>218421</v>
      </c>
      <c r="B278" s="124" t="s">
        <v>2309</v>
      </c>
      <c r="C278" s="125">
        <v>12252</v>
      </c>
      <c r="D278" s="126" t="s">
        <v>2310</v>
      </c>
      <c r="E278" s="126"/>
      <c r="F278" s="126" t="s">
        <v>2311</v>
      </c>
      <c r="G278" s="126" t="s">
        <v>165</v>
      </c>
      <c r="H278" s="126" t="s">
        <v>2312</v>
      </c>
      <c r="I278" s="126">
        <v>7</v>
      </c>
      <c r="J278" s="126" t="s">
        <v>298</v>
      </c>
      <c r="K278" s="126" t="s">
        <v>38</v>
      </c>
      <c r="L278" s="126" t="s">
        <v>990</v>
      </c>
      <c r="M278" s="126" t="s">
        <v>295</v>
      </c>
    </row>
    <row r="279" spans="1:13" x14ac:dyDescent="0.2">
      <c r="A279" s="133">
        <v>46007</v>
      </c>
      <c r="B279" s="124" t="s">
        <v>532</v>
      </c>
      <c r="C279" s="125">
        <v>7000</v>
      </c>
      <c r="D279" s="126" t="s">
        <v>991</v>
      </c>
      <c r="E279" s="126" t="s">
        <v>992</v>
      </c>
      <c r="F279" s="126" t="s">
        <v>993</v>
      </c>
      <c r="G279" s="126" t="s">
        <v>148</v>
      </c>
      <c r="H279" s="126" t="s">
        <v>994</v>
      </c>
      <c r="I279" s="126">
        <v>7</v>
      </c>
      <c r="J279" s="126" t="s">
        <v>298</v>
      </c>
      <c r="K279" s="126" t="s">
        <v>38</v>
      </c>
      <c r="L279" s="126" t="s">
        <v>67</v>
      </c>
      <c r="M279" s="126" t="s">
        <v>295</v>
      </c>
    </row>
    <row r="280" spans="1:13" x14ac:dyDescent="0.2">
      <c r="A280" s="133">
        <v>222447</v>
      </c>
      <c r="B280" s="124" t="s">
        <v>2314</v>
      </c>
      <c r="C280" s="125">
        <v>4000</v>
      </c>
      <c r="D280" s="126" t="s">
        <v>2315</v>
      </c>
      <c r="E280" s="126"/>
      <c r="F280" s="126" t="s">
        <v>4</v>
      </c>
      <c r="G280" s="126" t="s">
        <v>165</v>
      </c>
      <c r="H280" s="126" t="s">
        <v>2316</v>
      </c>
      <c r="I280" s="126">
        <v>7</v>
      </c>
      <c r="J280" s="126" t="s">
        <v>298</v>
      </c>
      <c r="K280" s="126" t="s">
        <v>38</v>
      </c>
      <c r="L280" s="126" t="s">
        <v>990</v>
      </c>
      <c r="M280" s="126" t="s">
        <v>295</v>
      </c>
    </row>
    <row r="281" spans="1:13" x14ac:dyDescent="0.2">
      <c r="A281" s="133">
        <v>146570</v>
      </c>
      <c r="B281" s="124" t="s">
        <v>2318</v>
      </c>
      <c r="C281" s="125">
        <v>6899.35</v>
      </c>
      <c r="D281" s="126" t="s">
        <v>2319</v>
      </c>
      <c r="E281" s="126" t="s">
        <v>2320</v>
      </c>
      <c r="F281" s="126" t="s">
        <v>2321</v>
      </c>
      <c r="G281" s="126" t="s">
        <v>205</v>
      </c>
      <c r="H281" s="126" t="s">
        <v>2322</v>
      </c>
      <c r="I281" s="126">
        <v>7</v>
      </c>
      <c r="J281" s="126" t="s">
        <v>298</v>
      </c>
      <c r="K281" s="126" t="s">
        <v>38</v>
      </c>
      <c r="L281" s="126" t="s">
        <v>990</v>
      </c>
      <c r="M281" s="126" t="s">
        <v>295</v>
      </c>
    </row>
    <row r="282" spans="1:13" x14ac:dyDescent="0.2">
      <c r="A282" s="133">
        <v>144182</v>
      </c>
      <c r="B282" s="124" t="s">
        <v>2324</v>
      </c>
      <c r="C282" s="125">
        <v>13152.5</v>
      </c>
      <c r="D282" s="126" t="s">
        <v>2325</v>
      </c>
      <c r="E282" s="126"/>
      <c r="F282" s="126" t="s">
        <v>154</v>
      </c>
      <c r="G282" s="126" t="s">
        <v>149</v>
      </c>
      <c r="H282" s="126" t="s">
        <v>2326</v>
      </c>
      <c r="I282" s="126">
        <v>7</v>
      </c>
      <c r="J282" s="126" t="s">
        <v>298</v>
      </c>
      <c r="K282" s="126" t="s">
        <v>38</v>
      </c>
      <c r="L282" s="126" t="s">
        <v>990</v>
      </c>
      <c r="M282" s="126" t="s">
        <v>295</v>
      </c>
    </row>
    <row r="283" spans="1:13" x14ac:dyDescent="0.2">
      <c r="A283" s="133">
        <v>144908</v>
      </c>
      <c r="B283" s="124" t="s">
        <v>985</v>
      </c>
      <c r="C283" s="125">
        <v>180</v>
      </c>
      <c r="D283" s="126" t="s">
        <v>986</v>
      </c>
      <c r="E283" s="126" t="s">
        <v>987</v>
      </c>
      <c r="F283" s="126" t="s">
        <v>988</v>
      </c>
      <c r="G283" s="126" t="s">
        <v>165</v>
      </c>
      <c r="H283" s="126" t="s">
        <v>989</v>
      </c>
      <c r="I283" s="126">
        <v>7</v>
      </c>
      <c r="J283" s="126" t="s">
        <v>298</v>
      </c>
      <c r="K283" s="126" t="s">
        <v>38</v>
      </c>
      <c r="L283" s="126" t="s">
        <v>990</v>
      </c>
      <c r="M283" s="126" t="s">
        <v>295</v>
      </c>
    </row>
    <row r="284" spans="1:13" x14ac:dyDescent="0.2">
      <c r="A284" s="133">
        <v>106314</v>
      </c>
      <c r="B284" s="124" t="s">
        <v>533</v>
      </c>
      <c r="C284" s="125">
        <v>5979367.0699999984</v>
      </c>
      <c r="D284" s="126" t="s">
        <v>586</v>
      </c>
      <c r="E284" s="126" t="s">
        <v>635</v>
      </c>
      <c r="F284" s="126" t="s">
        <v>587</v>
      </c>
      <c r="G284" s="126" t="s">
        <v>157</v>
      </c>
      <c r="H284" s="126" t="s">
        <v>588</v>
      </c>
      <c r="I284" s="126">
        <v>7</v>
      </c>
      <c r="J284" s="126" t="s">
        <v>298</v>
      </c>
      <c r="K284" s="126" t="s">
        <v>38</v>
      </c>
      <c r="L284" s="126" t="s">
        <v>311</v>
      </c>
      <c r="M284" s="126" t="s">
        <v>295</v>
      </c>
    </row>
    <row r="285" spans="1:13" x14ac:dyDescent="0.2">
      <c r="A285" s="133">
        <v>221298</v>
      </c>
      <c r="B285" s="124" t="s">
        <v>2328</v>
      </c>
      <c r="C285" s="125">
        <v>2625</v>
      </c>
      <c r="D285" s="126" t="s">
        <v>2329</v>
      </c>
      <c r="E285" s="126"/>
      <c r="F285" s="126" t="s">
        <v>164</v>
      </c>
      <c r="G285" s="126" t="s">
        <v>153</v>
      </c>
      <c r="H285" s="126" t="s">
        <v>2330</v>
      </c>
      <c r="I285" s="126">
        <v>7</v>
      </c>
      <c r="J285" s="126" t="s">
        <v>298</v>
      </c>
      <c r="K285" s="126" t="s">
        <v>38</v>
      </c>
      <c r="L285" s="126" t="s">
        <v>990</v>
      </c>
      <c r="M285" s="126" t="s">
        <v>295</v>
      </c>
    </row>
    <row r="286" spans="1:13" x14ac:dyDescent="0.2">
      <c r="A286" s="133">
        <v>166069</v>
      </c>
      <c r="B286" s="124" t="s">
        <v>1557</v>
      </c>
      <c r="C286" s="125">
        <v>1493</v>
      </c>
      <c r="D286" s="126" t="s">
        <v>1558</v>
      </c>
      <c r="E286" s="126"/>
      <c r="F286" s="126" t="s">
        <v>1559</v>
      </c>
      <c r="G286" s="126" t="s">
        <v>149</v>
      </c>
      <c r="H286" s="126" t="s">
        <v>381</v>
      </c>
      <c r="I286" s="126">
        <v>7</v>
      </c>
      <c r="J286" s="126" t="s">
        <v>298</v>
      </c>
      <c r="K286" s="126" t="s">
        <v>38</v>
      </c>
      <c r="L286" s="126" t="s">
        <v>1560</v>
      </c>
      <c r="M286" s="126" t="s">
        <v>295</v>
      </c>
    </row>
    <row r="287" spans="1:13" x14ac:dyDescent="0.2">
      <c r="A287" s="133">
        <v>171898</v>
      </c>
      <c r="B287" s="124" t="s">
        <v>723</v>
      </c>
      <c r="C287" s="125">
        <v>5611.9699999999993</v>
      </c>
      <c r="D287" s="126" t="s">
        <v>724</v>
      </c>
      <c r="E287" s="126" t="s">
        <v>635</v>
      </c>
      <c r="F287" s="126" t="s">
        <v>725</v>
      </c>
      <c r="G287" s="126" t="s">
        <v>726</v>
      </c>
      <c r="H287" s="126" t="s">
        <v>727</v>
      </c>
      <c r="I287" s="126">
        <v>7</v>
      </c>
      <c r="J287" s="126" t="s">
        <v>298</v>
      </c>
      <c r="K287" s="126" t="s">
        <v>38</v>
      </c>
      <c r="L287" s="126" t="s">
        <v>932</v>
      </c>
      <c r="M287" s="126" t="s">
        <v>295</v>
      </c>
    </row>
    <row r="288" spans="1:13" x14ac:dyDescent="0.2">
      <c r="A288" s="133">
        <v>64677</v>
      </c>
      <c r="B288" s="124" t="s">
        <v>2332</v>
      </c>
      <c r="C288" s="125">
        <v>2185</v>
      </c>
      <c r="D288" s="126" t="s">
        <v>2333</v>
      </c>
      <c r="E288" s="126" t="s">
        <v>2334</v>
      </c>
      <c r="F288" s="126" t="s">
        <v>2335</v>
      </c>
      <c r="G288" s="126" t="s">
        <v>2336</v>
      </c>
      <c r="H288" s="126" t="s">
        <v>2337</v>
      </c>
      <c r="I288" s="126">
        <v>7</v>
      </c>
      <c r="J288" s="126" t="s">
        <v>298</v>
      </c>
      <c r="K288" s="126" t="s">
        <v>38</v>
      </c>
      <c r="L288" s="126" t="s">
        <v>990</v>
      </c>
      <c r="M288" s="126" t="s">
        <v>295</v>
      </c>
    </row>
    <row r="289" spans="1:13" x14ac:dyDescent="0.2">
      <c r="A289" s="133">
        <v>206333</v>
      </c>
      <c r="B289" s="124" t="s">
        <v>1563</v>
      </c>
      <c r="C289" s="125">
        <v>4473.3</v>
      </c>
      <c r="D289" s="126" t="s">
        <v>1564</v>
      </c>
      <c r="E289" s="126"/>
      <c r="F289" s="126" t="s">
        <v>1565</v>
      </c>
      <c r="G289" s="126" t="s">
        <v>157</v>
      </c>
      <c r="H289" s="126" t="s">
        <v>1566</v>
      </c>
      <c r="I289" s="126">
        <v>7</v>
      </c>
      <c r="J289" s="126" t="s">
        <v>298</v>
      </c>
      <c r="K289" s="126" t="s">
        <v>38</v>
      </c>
      <c r="L289" s="126" t="s">
        <v>44</v>
      </c>
      <c r="M289" s="126" t="s">
        <v>295</v>
      </c>
    </row>
    <row r="290" spans="1:13" x14ac:dyDescent="0.2">
      <c r="A290" s="133">
        <v>213457</v>
      </c>
      <c r="B290" s="124" t="s">
        <v>2339</v>
      </c>
      <c r="C290" s="125">
        <v>500</v>
      </c>
      <c r="D290" s="126" t="s">
        <v>2340</v>
      </c>
      <c r="E290" s="126"/>
      <c r="F290" s="126" t="s">
        <v>2341</v>
      </c>
      <c r="G290" s="126" t="s">
        <v>168</v>
      </c>
      <c r="H290" s="126" t="s">
        <v>2342</v>
      </c>
      <c r="I290" s="126">
        <v>7</v>
      </c>
      <c r="J290" s="126" t="s">
        <v>298</v>
      </c>
      <c r="K290" s="126" t="s">
        <v>38</v>
      </c>
      <c r="L290" s="126" t="s">
        <v>990</v>
      </c>
      <c r="M290" s="126" t="s">
        <v>295</v>
      </c>
    </row>
    <row r="291" spans="1:13" x14ac:dyDescent="0.2">
      <c r="A291" s="133">
        <v>48716</v>
      </c>
      <c r="B291" s="124" t="s">
        <v>728</v>
      </c>
      <c r="C291" s="125">
        <v>2248.2399999999998</v>
      </c>
      <c r="D291" s="126" t="s">
        <v>68</v>
      </c>
      <c r="E291" s="126"/>
      <c r="F291" s="126" t="s">
        <v>69</v>
      </c>
      <c r="G291" s="126" t="s">
        <v>170</v>
      </c>
      <c r="H291" s="126" t="s">
        <v>287</v>
      </c>
      <c r="I291" s="126">
        <v>7</v>
      </c>
      <c r="J291" s="126" t="s">
        <v>298</v>
      </c>
      <c r="K291" s="126" t="s">
        <v>38</v>
      </c>
      <c r="L291" s="126" t="s">
        <v>54</v>
      </c>
      <c r="M291" s="126" t="s">
        <v>295</v>
      </c>
    </row>
    <row r="292" spans="1:13" x14ac:dyDescent="0.2">
      <c r="A292" s="133">
        <v>182020</v>
      </c>
      <c r="B292" s="124" t="s">
        <v>1005</v>
      </c>
      <c r="C292" s="125">
        <v>9463.2999999999993</v>
      </c>
      <c r="D292" s="126" t="s">
        <v>1006</v>
      </c>
      <c r="E292" s="126"/>
      <c r="F292" s="126" t="s">
        <v>169</v>
      </c>
      <c r="G292" s="126" t="s">
        <v>170</v>
      </c>
      <c r="H292" s="126" t="s">
        <v>345</v>
      </c>
      <c r="I292" s="126">
        <v>7</v>
      </c>
      <c r="J292" s="126" t="s">
        <v>298</v>
      </c>
      <c r="K292" s="126" t="s">
        <v>38</v>
      </c>
      <c r="L292" s="126" t="s">
        <v>1007</v>
      </c>
      <c r="M292" s="126" t="s">
        <v>295</v>
      </c>
    </row>
    <row r="293" spans="1:13" x14ac:dyDescent="0.2">
      <c r="A293" s="133">
        <v>205424</v>
      </c>
      <c r="B293" s="124" t="s">
        <v>1578</v>
      </c>
      <c r="C293" s="125">
        <v>242788.86000000007</v>
      </c>
      <c r="D293" s="126" t="s">
        <v>1579</v>
      </c>
      <c r="E293" s="126"/>
      <c r="F293" s="126" t="s">
        <v>171</v>
      </c>
      <c r="G293" s="126" t="s">
        <v>166</v>
      </c>
      <c r="H293" s="126" t="s">
        <v>1580</v>
      </c>
      <c r="I293" s="126">
        <v>7</v>
      </c>
      <c r="J293" s="126" t="s">
        <v>298</v>
      </c>
      <c r="K293" s="126" t="s">
        <v>38</v>
      </c>
      <c r="L293" s="126" t="s">
        <v>41</v>
      </c>
      <c r="M293" s="126" t="s">
        <v>295</v>
      </c>
    </row>
    <row r="294" spans="1:13" x14ac:dyDescent="0.2">
      <c r="A294" s="133">
        <v>212546</v>
      </c>
      <c r="B294" s="124" t="s">
        <v>1582</v>
      </c>
      <c r="C294" s="125">
        <v>54574.899999999994</v>
      </c>
      <c r="D294" s="126" t="s">
        <v>1583</v>
      </c>
      <c r="E294" s="126"/>
      <c r="F294" s="126" t="s">
        <v>920</v>
      </c>
      <c r="G294" s="126" t="s">
        <v>175</v>
      </c>
      <c r="H294" s="126" t="s">
        <v>921</v>
      </c>
      <c r="I294" s="126">
        <v>7</v>
      </c>
      <c r="J294" s="126" t="s">
        <v>298</v>
      </c>
      <c r="K294" s="126" t="s">
        <v>38</v>
      </c>
      <c r="L294" s="126" t="s">
        <v>1584</v>
      </c>
      <c r="M294" s="126" t="s">
        <v>295</v>
      </c>
    </row>
    <row r="295" spans="1:13" x14ac:dyDescent="0.2">
      <c r="A295" s="133">
        <v>148479</v>
      </c>
      <c r="B295" s="124" t="s">
        <v>729</v>
      </c>
      <c r="C295" s="125">
        <v>22827.880000000008</v>
      </c>
      <c r="D295" s="126" t="s">
        <v>627</v>
      </c>
      <c r="E295" s="126"/>
      <c r="F295" s="126" t="s">
        <v>160</v>
      </c>
      <c r="G295" s="126" t="s">
        <v>146</v>
      </c>
      <c r="H295" s="126" t="s">
        <v>628</v>
      </c>
      <c r="I295" s="126">
        <v>7</v>
      </c>
      <c r="J295" s="126" t="s">
        <v>298</v>
      </c>
      <c r="K295" s="126" t="s">
        <v>38</v>
      </c>
      <c r="L295" s="126" t="s">
        <v>41</v>
      </c>
      <c r="M295" s="126" t="s">
        <v>295</v>
      </c>
    </row>
    <row r="296" spans="1:13" x14ac:dyDescent="0.2">
      <c r="A296" s="133">
        <v>221789</v>
      </c>
      <c r="B296" s="124" t="s">
        <v>2344</v>
      </c>
      <c r="C296" s="125">
        <v>3435.1</v>
      </c>
      <c r="D296" s="126" t="s">
        <v>2345</v>
      </c>
      <c r="E296" s="126"/>
      <c r="F296" s="126" t="s">
        <v>1463</v>
      </c>
      <c r="G296" s="126" t="s">
        <v>338</v>
      </c>
      <c r="H296" s="126" t="s">
        <v>2346</v>
      </c>
      <c r="I296" s="126">
        <v>7</v>
      </c>
      <c r="J296" s="126" t="s">
        <v>298</v>
      </c>
      <c r="K296" s="126" t="s">
        <v>38</v>
      </c>
      <c r="L296" s="126" t="s">
        <v>990</v>
      </c>
      <c r="M296" s="126" t="s">
        <v>295</v>
      </c>
    </row>
    <row r="297" spans="1:13" x14ac:dyDescent="0.2">
      <c r="A297" s="133">
        <v>102</v>
      </c>
      <c r="B297" s="124" t="s">
        <v>534</v>
      </c>
      <c r="C297" s="125">
        <v>1022177.8099999998</v>
      </c>
      <c r="D297" t="s">
        <v>72</v>
      </c>
      <c r="E297" t="s">
        <v>288</v>
      </c>
      <c r="F297" t="s">
        <v>73</v>
      </c>
      <c r="G297" t="s">
        <v>159</v>
      </c>
      <c r="H297" t="s">
        <v>289</v>
      </c>
      <c r="I297">
        <v>8</v>
      </c>
      <c r="J297" t="s">
        <v>298</v>
      </c>
      <c r="K297" t="s">
        <v>70</v>
      </c>
      <c r="L297" t="s">
        <v>1591</v>
      </c>
      <c r="M297" t="s">
        <v>296</v>
      </c>
    </row>
    <row r="298" spans="1:13" x14ac:dyDescent="0.2">
      <c r="A298" s="133">
        <v>37201</v>
      </c>
      <c r="B298" s="124" t="s">
        <v>1593</v>
      </c>
      <c r="C298" s="125">
        <v>5781.46</v>
      </c>
      <c r="D298" t="s">
        <v>1594</v>
      </c>
      <c r="F298" t="s">
        <v>1595</v>
      </c>
      <c r="G298" t="s">
        <v>172</v>
      </c>
      <c r="H298" t="s">
        <v>1596</v>
      </c>
      <c r="I298">
        <v>8</v>
      </c>
      <c r="J298" t="s">
        <v>298</v>
      </c>
      <c r="K298" t="s">
        <v>70</v>
      </c>
      <c r="L298" t="s">
        <v>1597</v>
      </c>
      <c r="M298" t="s">
        <v>296</v>
      </c>
    </row>
    <row r="299" spans="1:13" x14ac:dyDescent="0.2">
      <c r="A299" s="133">
        <v>538</v>
      </c>
      <c r="B299" s="124" t="s">
        <v>767</v>
      </c>
      <c r="C299" s="125">
        <v>3563.3399999999997</v>
      </c>
      <c r="D299" t="s">
        <v>768</v>
      </c>
      <c r="F299" t="s">
        <v>186</v>
      </c>
      <c r="G299" t="s">
        <v>149</v>
      </c>
      <c r="H299" t="s">
        <v>241</v>
      </c>
      <c r="I299">
        <v>8</v>
      </c>
      <c r="J299" t="s">
        <v>298</v>
      </c>
      <c r="K299" t="s">
        <v>70</v>
      </c>
      <c r="L299" t="s">
        <v>1025</v>
      </c>
      <c r="M299" t="s">
        <v>296</v>
      </c>
    </row>
    <row r="300" spans="1:13" x14ac:dyDescent="0.2">
      <c r="A300" s="133">
        <v>2757</v>
      </c>
      <c r="B300" s="124" t="s">
        <v>1600</v>
      </c>
      <c r="C300" s="125">
        <v>1880</v>
      </c>
      <c r="D300" t="s">
        <v>1027</v>
      </c>
      <c r="F300" t="s">
        <v>171</v>
      </c>
      <c r="G300" t="s">
        <v>166</v>
      </c>
      <c r="H300" t="s">
        <v>1028</v>
      </c>
      <c r="I300">
        <v>8</v>
      </c>
      <c r="J300" t="s">
        <v>298</v>
      </c>
      <c r="K300" t="s">
        <v>70</v>
      </c>
      <c r="L300" t="s">
        <v>77</v>
      </c>
      <c r="M300" t="s">
        <v>296</v>
      </c>
    </row>
    <row r="301" spans="1:13" x14ac:dyDescent="0.2">
      <c r="A301" s="133">
        <v>42060</v>
      </c>
      <c r="B301" s="124" t="s">
        <v>730</v>
      </c>
      <c r="C301" s="125">
        <v>8404.52</v>
      </c>
      <c r="D301" t="s">
        <v>615</v>
      </c>
      <c r="F301" t="s">
        <v>195</v>
      </c>
      <c r="G301" t="s">
        <v>149</v>
      </c>
      <c r="H301" t="s">
        <v>233</v>
      </c>
      <c r="I301">
        <v>8</v>
      </c>
      <c r="J301" t="s">
        <v>298</v>
      </c>
      <c r="K301" t="s">
        <v>70</v>
      </c>
      <c r="L301" t="s">
        <v>596</v>
      </c>
      <c r="M301" t="s">
        <v>296</v>
      </c>
    </row>
    <row r="302" spans="1:13" x14ac:dyDescent="0.2">
      <c r="A302" s="133">
        <v>126572</v>
      </c>
      <c r="B302" s="124" t="s">
        <v>541</v>
      </c>
      <c r="C302" s="125">
        <v>49259.280000000006</v>
      </c>
      <c r="D302" t="s">
        <v>542</v>
      </c>
      <c r="E302" t="s">
        <v>731</v>
      </c>
      <c r="F302" t="s">
        <v>543</v>
      </c>
      <c r="G302" t="s">
        <v>149</v>
      </c>
      <c r="H302" t="s">
        <v>544</v>
      </c>
      <c r="I302">
        <v>8</v>
      </c>
      <c r="J302" t="s">
        <v>298</v>
      </c>
      <c r="K302" t="s">
        <v>70</v>
      </c>
      <c r="L302" t="s">
        <v>539</v>
      </c>
      <c r="M302" t="s">
        <v>296</v>
      </c>
    </row>
    <row r="303" spans="1:13" x14ac:dyDescent="0.2">
      <c r="A303" s="133">
        <v>199</v>
      </c>
      <c r="B303" s="124" t="s">
        <v>1604</v>
      </c>
      <c r="C303" s="125">
        <v>28240</v>
      </c>
      <c r="D303" t="s">
        <v>1605</v>
      </c>
      <c r="E303" t="s">
        <v>1606</v>
      </c>
      <c r="F303" t="s">
        <v>158</v>
      </c>
      <c r="G303" t="s">
        <v>149</v>
      </c>
      <c r="H303" t="s">
        <v>1460</v>
      </c>
      <c r="I303">
        <v>8</v>
      </c>
      <c r="J303" t="s">
        <v>298</v>
      </c>
      <c r="K303" t="s">
        <v>70</v>
      </c>
      <c r="L303" t="s">
        <v>318</v>
      </c>
      <c r="M303" t="s">
        <v>296</v>
      </c>
    </row>
    <row r="304" spans="1:13" x14ac:dyDescent="0.2">
      <c r="A304" s="133">
        <v>199972</v>
      </c>
      <c r="B304" s="124" t="s">
        <v>1608</v>
      </c>
      <c r="C304" s="125">
        <v>2250</v>
      </c>
      <c r="D304" t="s">
        <v>1609</v>
      </c>
      <c r="F304" t="s">
        <v>1610</v>
      </c>
      <c r="G304" t="s">
        <v>175</v>
      </c>
      <c r="H304" t="s">
        <v>1611</v>
      </c>
      <c r="I304">
        <v>8</v>
      </c>
      <c r="J304" t="s">
        <v>298</v>
      </c>
      <c r="K304" t="s">
        <v>70</v>
      </c>
      <c r="L304" t="s">
        <v>1612</v>
      </c>
      <c r="M304" t="s">
        <v>296</v>
      </c>
    </row>
    <row r="305" spans="1:13" x14ac:dyDescent="0.2">
      <c r="A305" s="133">
        <v>829</v>
      </c>
      <c r="B305" s="124" t="s">
        <v>1614</v>
      </c>
      <c r="C305" s="125">
        <v>350</v>
      </c>
      <c r="D305" t="s">
        <v>1615</v>
      </c>
      <c r="F305" t="s">
        <v>190</v>
      </c>
      <c r="G305" t="s">
        <v>155</v>
      </c>
      <c r="H305" t="s">
        <v>1616</v>
      </c>
      <c r="I305">
        <v>8</v>
      </c>
      <c r="J305" t="s">
        <v>298</v>
      </c>
      <c r="K305" t="s">
        <v>70</v>
      </c>
      <c r="L305" t="s">
        <v>1034</v>
      </c>
      <c r="M305" t="s">
        <v>296</v>
      </c>
    </row>
    <row r="306" spans="1:13" x14ac:dyDescent="0.2">
      <c r="A306" s="133">
        <v>181478</v>
      </c>
      <c r="B306" s="124" t="s">
        <v>1029</v>
      </c>
      <c r="C306" s="125">
        <v>920</v>
      </c>
      <c r="D306" t="s">
        <v>1030</v>
      </c>
      <c r="F306" t="s">
        <v>1031</v>
      </c>
      <c r="G306" t="s">
        <v>177</v>
      </c>
      <c r="H306" t="s">
        <v>1032</v>
      </c>
      <c r="I306">
        <v>8</v>
      </c>
      <c r="J306" t="s">
        <v>298</v>
      </c>
      <c r="K306" t="s">
        <v>70</v>
      </c>
      <c r="L306" t="s">
        <v>1033</v>
      </c>
      <c r="M306" t="s">
        <v>296</v>
      </c>
    </row>
    <row r="307" spans="1:13" x14ac:dyDescent="0.2">
      <c r="A307" s="133">
        <v>215965</v>
      </c>
      <c r="B307" s="124" t="s">
        <v>2370</v>
      </c>
      <c r="C307" s="125">
        <v>4800</v>
      </c>
      <c r="D307" t="s">
        <v>2371</v>
      </c>
      <c r="F307" t="s">
        <v>597</v>
      </c>
      <c r="G307" t="s">
        <v>148</v>
      </c>
      <c r="H307" t="s">
        <v>2372</v>
      </c>
      <c r="I307" s="126">
        <v>8</v>
      </c>
      <c r="J307" s="126" t="s">
        <v>298</v>
      </c>
      <c r="K307" s="126" t="s">
        <v>70</v>
      </c>
      <c r="L307" s="126" t="s">
        <v>2373</v>
      </c>
      <c r="M307" s="126" t="s">
        <v>296</v>
      </c>
    </row>
    <row r="308" spans="1:13" x14ac:dyDescent="0.2">
      <c r="A308" s="133">
        <v>86666</v>
      </c>
      <c r="B308" s="124" t="s">
        <v>1625</v>
      </c>
      <c r="C308" s="125">
        <v>1410</v>
      </c>
      <c r="D308" t="s">
        <v>1626</v>
      </c>
      <c r="E308" t="s">
        <v>672</v>
      </c>
      <c r="F308" t="s">
        <v>171</v>
      </c>
      <c r="G308" t="s">
        <v>166</v>
      </c>
      <c r="H308" t="s">
        <v>1627</v>
      </c>
      <c r="I308">
        <v>8</v>
      </c>
      <c r="J308" t="s">
        <v>298</v>
      </c>
      <c r="K308" t="s">
        <v>70</v>
      </c>
      <c r="L308" t="s">
        <v>1612</v>
      </c>
      <c r="M308" t="s">
        <v>296</v>
      </c>
    </row>
    <row r="309" spans="1:13" x14ac:dyDescent="0.2">
      <c r="A309" s="133">
        <v>133816</v>
      </c>
      <c r="B309" s="124" t="s">
        <v>452</v>
      </c>
      <c r="C309" s="125">
        <v>25246.2</v>
      </c>
      <c r="D309" s="126" t="s">
        <v>732</v>
      </c>
      <c r="E309" s="126"/>
      <c r="F309" s="126" t="s">
        <v>733</v>
      </c>
      <c r="G309" s="126" t="s">
        <v>350</v>
      </c>
      <c r="H309" s="126" t="s">
        <v>734</v>
      </c>
      <c r="I309" s="126">
        <v>8</v>
      </c>
      <c r="J309" s="126" t="s">
        <v>298</v>
      </c>
      <c r="K309" s="126" t="s">
        <v>70</v>
      </c>
      <c r="L309" s="126" t="s">
        <v>71</v>
      </c>
      <c r="M309" s="126" t="s">
        <v>296</v>
      </c>
    </row>
    <row r="310" spans="1:13" x14ac:dyDescent="0.2">
      <c r="A310" s="133">
        <v>169080</v>
      </c>
      <c r="B310" s="124" t="s">
        <v>735</v>
      </c>
      <c r="C310" s="125">
        <v>6098</v>
      </c>
      <c r="D310" s="126" t="s">
        <v>736</v>
      </c>
      <c r="E310" s="126"/>
      <c r="F310" s="126" t="s">
        <v>737</v>
      </c>
      <c r="G310" s="126" t="s">
        <v>149</v>
      </c>
      <c r="H310" s="126" t="s">
        <v>738</v>
      </c>
      <c r="I310" s="126">
        <v>8</v>
      </c>
      <c r="J310" s="126" t="s">
        <v>298</v>
      </c>
      <c r="K310" s="126" t="s">
        <v>70</v>
      </c>
      <c r="L310" s="126" t="s">
        <v>1026</v>
      </c>
      <c r="M310" s="126" t="s">
        <v>296</v>
      </c>
    </row>
    <row r="311" spans="1:13" x14ac:dyDescent="0.2">
      <c r="A311" s="133">
        <v>541</v>
      </c>
      <c r="B311" s="124" t="s">
        <v>2380</v>
      </c>
      <c r="C311" s="125">
        <v>1495</v>
      </c>
      <c r="D311" s="126" t="s">
        <v>2381</v>
      </c>
      <c r="E311" s="126" t="s">
        <v>2382</v>
      </c>
      <c r="F311" s="126" t="s">
        <v>2383</v>
      </c>
      <c r="G311" s="126" t="s">
        <v>170</v>
      </c>
      <c r="H311" s="126" t="s">
        <v>2384</v>
      </c>
      <c r="I311" s="126">
        <v>8</v>
      </c>
      <c r="J311" s="126" t="s">
        <v>298</v>
      </c>
      <c r="K311" s="126" t="s">
        <v>70</v>
      </c>
      <c r="L311" s="126" t="s">
        <v>2385</v>
      </c>
      <c r="M311" s="126" t="s">
        <v>296</v>
      </c>
    </row>
    <row r="312" spans="1:13" x14ac:dyDescent="0.2">
      <c r="A312" s="133">
        <v>273</v>
      </c>
      <c r="B312" s="124" t="s">
        <v>545</v>
      </c>
      <c r="C312" s="125">
        <v>3595</v>
      </c>
      <c r="D312" s="126" t="s">
        <v>78</v>
      </c>
      <c r="E312" s="126"/>
      <c r="F312" s="126" t="s">
        <v>79</v>
      </c>
      <c r="G312" s="126" t="s">
        <v>149</v>
      </c>
      <c r="H312" s="126" t="s">
        <v>292</v>
      </c>
      <c r="I312" s="126">
        <v>8</v>
      </c>
      <c r="J312" s="126" t="s">
        <v>298</v>
      </c>
      <c r="K312" s="126" t="s">
        <v>70</v>
      </c>
      <c r="L312" s="126" t="s">
        <v>656</v>
      </c>
      <c r="M312" s="126" t="s">
        <v>296</v>
      </c>
    </row>
    <row r="313" spans="1:13" x14ac:dyDescent="0.2">
      <c r="A313" s="133">
        <v>2131</v>
      </c>
      <c r="B313" s="124" t="s">
        <v>2387</v>
      </c>
      <c r="C313" s="125">
        <v>750</v>
      </c>
      <c r="D313" s="126" t="s">
        <v>400</v>
      </c>
      <c r="E313" s="126"/>
      <c r="F313" s="126" t="s">
        <v>996</v>
      </c>
      <c r="G313" s="126" t="s">
        <v>174</v>
      </c>
      <c r="H313" s="126" t="s">
        <v>401</v>
      </c>
      <c r="I313" s="126">
        <v>8</v>
      </c>
      <c r="J313" s="126" t="s">
        <v>298</v>
      </c>
      <c r="K313" s="126" t="s">
        <v>70</v>
      </c>
      <c r="L313" s="126" t="s">
        <v>2388</v>
      </c>
      <c r="M313" s="126" t="s">
        <v>296</v>
      </c>
    </row>
    <row r="314" spans="1:13" x14ac:dyDescent="0.2">
      <c r="A314" s="133">
        <v>187052</v>
      </c>
      <c r="B314" s="124" t="s">
        <v>1013</v>
      </c>
      <c r="C314" s="125">
        <v>5000</v>
      </c>
      <c r="D314" s="126" t="s">
        <v>1014</v>
      </c>
      <c r="E314" s="126" t="s">
        <v>636</v>
      </c>
      <c r="F314" s="126" t="s">
        <v>1015</v>
      </c>
      <c r="G314" s="126" t="s">
        <v>159</v>
      </c>
      <c r="H314" s="126" t="s">
        <v>1016</v>
      </c>
      <c r="I314" s="126">
        <v>8</v>
      </c>
      <c r="J314" s="126" t="s">
        <v>298</v>
      </c>
      <c r="K314" s="126" t="s">
        <v>70</v>
      </c>
      <c r="L314" s="126" t="s">
        <v>318</v>
      </c>
      <c r="M314" s="126" t="s">
        <v>296</v>
      </c>
    </row>
    <row r="315" spans="1:13" x14ac:dyDescent="0.2">
      <c r="A315" s="133">
        <v>42003</v>
      </c>
      <c r="B315" s="124" t="s">
        <v>933</v>
      </c>
      <c r="C315" s="125">
        <v>1279.3000000000002</v>
      </c>
      <c r="D315" s="126" t="s">
        <v>934</v>
      </c>
      <c r="E315" s="126"/>
      <c r="F315" s="126" t="s">
        <v>150</v>
      </c>
      <c r="G315" s="126" t="s">
        <v>149</v>
      </c>
      <c r="H315" s="126" t="s">
        <v>319</v>
      </c>
      <c r="I315">
        <v>8</v>
      </c>
      <c r="J315" t="s">
        <v>298</v>
      </c>
      <c r="K315" t="s">
        <v>70</v>
      </c>
      <c r="L315" s="126" t="s">
        <v>1589</v>
      </c>
      <c r="M315" t="s">
        <v>296</v>
      </c>
    </row>
    <row r="316" spans="1:13" x14ac:dyDescent="0.2">
      <c r="A316" s="133">
        <v>213162</v>
      </c>
      <c r="B316" s="124" t="s">
        <v>2390</v>
      </c>
      <c r="C316" s="125">
        <v>8865</v>
      </c>
      <c r="D316" s="126" t="s">
        <v>2391</v>
      </c>
      <c r="E316" s="126"/>
      <c r="F316" s="126" t="s">
        <v>2392</v>
      </c>
      <c r="G316" s="126" t="s">
        <v>146</v>
      </c>
      <c r="H316" s="126" t="s">
        <v>2393</v>
      </c>
      <c r="I316" s="126">
        <v>8</v>
      </c>
      <c r="J316" s="126" t="s">
        <v>298</v>
      </c>
      <c r="K316" s="126" t="s">
        <v>70</v>
      </c>
      <c r="L316" s="126" t="s">
        <v>2394</v>
      </c>
      <c r="M316" s="126" t="s">
        <v>296</v>
      </c>
    </row>
    <row r="317" spans="1:13" x14ac:dyDescent="0.2">
      <c r="A317" s="133">
        <v>75326</v>
      </c>
      <c r="B317" s="124" t="s">
        <v>1634</v>
      </c>
      <c r="C317" s="125">
        <v>1100</v>
      </c>
      <c r="D317" s="126" t="s">
        <v>1628</v>
      </c>
      <c r="E317" s="126"/>
      <c r="F317" s="126" t="s">
        <v>382</v>
      </c>
      <c r="G317" s="126" t="s">
        <v>149</v>
      </c>
      <c r="H317" s="126" t="s">
        <v>383</v>
      </c>
      <c r="I317" s="126">
        <v>8</v>
      </c>
      <c r="J317" s="126" t="s">
        <v>298</v>
      </c>
      <c r="K317" s="126" t="s">
        <v>70</v>
      </c>
      <c r="L317" s="126" t="s">
        <v>1635</v>
      </c>
      <c r="M317" s="126" t="s">
        <v>296</v>
      </c>
    </row>
    <row r="318" spans="1:13" x14ac:dyDescent="0.2">
      <c r="A318" s="133">
        <v>213178</v>
      </c>
      <c r="B318" s="124" t="s">
        <v>2396</v>
      </c>
      <c r="C318" s="125">
        <v>117410.64</v>
      </c>
      <c r="D318" s="126" t="s">
        <v>2397</v>
      </c>
      <c r="E318" s="126"/>
      <c r="F318" s="126" t="s">
        <v>2398</v>
      </c>
      <c r="G318" s="126" t="s">
        <v>148</v>
      </c>
      <c r="H318" s="126" t="s">
        <v>2399</v>
      </c>
      <c r="I318" s="126">
        <v>8</v>
      </c>
      <c r="J318" s="126" t="s">
        <v>298</v>
      </c>
      <c r="K318" s="126" t="s">
        <v>70</v>
      </c>
      <c r="L318" s="126" t="s">
        <v>2400</v>
      </c>
      <c r="M318" s="126" t="s">
        <v>296</v>
      </c>
    </row>
    <row r="319" spans="1:13" x14ac:dyDescent="0.2">
      <c r="A319" s="133">
        <v>166310</v>
      </c>
      <c r="B319" s="124" t="s">
        <v>1017</v>
      </c>
      <c r="C319" s="125">
        <v>9500</v>
      </c>
      <c r="D319" s="126" t="s">
        <v>739</v>
      </c>
      <c r="E319" s="126"/>
      <c r="F319" s="126" t="s">
        <v>158</v>
      </c>
      <c r="G319" s="126" t="s">
        <v>149</v>
      </c>
      <c r="H319" s="126" t="s">
        <v>300</v>
      </c>
      <c r="I319" s="126">
        <v>8</v>
      </c>
      <c r="J319" s="126" t="s">
        <v>298</v>
      </c>
      <c r="K319" s="126" t="s">
        <v>70</v>
      </c>
      <c r="L319" s="126" t="s">
        <v>318</v>
      </c>
      <c r="M319" s="126" t="s">
        <v>296</v>
      </c>
    </row>
    <row r="320" spans="1:13" x14ac:dyDescent="0.2">
      <c r="A320" s="133">
        <v>315</v>
      </c>
      <c r="B320" s="124" t="s">
        <v>629</v>
      </c>
      <c r="C320" s="125">
        <v>350421.93</v>
      </c>
      <c r="D320" s="126" t="s">
        <v>630</v>
      </c>
      <c r="E320" s="126"/>
      <c r="F320" s="126" t="s">
        <v>158</v>
      </c>
      <c r="G320" s="126" t="s">
        <v>149</v>
      </c>
      <c r="H320" s="126" t="s">
        <v>631</v>
      </c>
      <c r="I320" s="126">
        <v>8</v>
      </c>
      <c r="J320" s="126" t="s">
        <v>298</v>
      </c>
      <c r="K320" s="126" t="s">
        <v>70</v>
      </c>
      <c r="L320" s="126" t="s">
        <v>1023</v>
      </c>
      <c r="M320" s="126" t="s">
        <v>296</v>
      </c>
    </row>
  </sheetData>
  <sortState xmlns:xlrd2="http://schemas.microsoft.com/office/spreadsheetml/2017/richdata2" ref="A2:M320">
    <sortCondition ref="I2:I320"/>
    <sortCondition ref="J2:J320"/>
    <sortCondition ref="K2:K320"/>
    <sortCondition ref="B2:B3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P34"/>
  <sheetViews>
    <sheetView workbookViewId="0">
      <selection activeCell="G37" sqref="G37"/>
    </sheetView>
  </sheetViews>
  <sheetFormatPr defaultRowHeight="12.75" x14ac:dyDescent="0.2"/>
  <cols>
    <col min="1" max="1" width="1.28515625" customWidth="1"/>
    <col min="2" max="2" width="47.28515625" bestFit="1" customWidth="1"/>
    <col min="4" max="4" width="17.7109375" bestFit="1" customWidth="1"/>
    <col min="5" max="5" width="14" bestFit="1" customWidth="1"/>
    <col min="6" max="6" width="9.140625" customWidth="1"/>
    <col min="7" max="7" width="11.28515625" style="4" bestFit="1" customWidth="1"/>
    <col min="8" max="8" width="13.42578125" customWidth="1"/>
    <col min="10" max="10" width="12.140625" customWidth="1"/>
    <col min="11" max="11" width="13.85546875" bestFit="1" customWidth="1"/>
    <col min="13" max="13" width="10.140625" bestFit="1" customWidth="1"/>
  </cols>
  <sheetData>
    <row r="2" spans="2:16" x14ac:dyDescent="0.2">
      <c r="D2" s="3"/>
      <c r="E2" s="8" t="s">
        <v>1103</v>
      </c>
      <c r="G2" s="3"/>
      <c r="H2" s="8" t="s">
        <v>1644</v>
      </c>
      <c r="I2" s="16"/>
    </row>
    <row r="3" spans="2:16" x14ac:dyDescent="0.2">
      <c r="B3" s="18"/>
      <c r="C3" s="18"/>
      <c r="D3" s="20"/>
      <c r="E3" s="21" t="s">
        <v>111</v>
      </c>
      <c r="F3" s="18"/>
      <c r="G3" s="20"/>
      <c r="H3" s="21" t="s">
        <v>111</v>
      </c>
      <c r="I3" s="21"/>
      <c r="J3" s="13" t="s">
        <v>1646</v>
      </c>
      <c r="K3" s="14" t="s">
        <v>1644</v>
      </c>
      <c r="L3" s="18"/>
    </row>
    <row r="4" spans="2:16" x14ac:dyDescent="0.2">
      <c r="B4" s="18"/>
      <c r="C4" s="18"/>
      <c r="D4" s="20"/>
      <c r="E4" s="1" t="s">
        <v>112</v>
      </c>
      <c r="F4" s="18"/>
      <c r="G4" s="20"/>
      <c r="H4" s="1" t="s">
        <v>112</v>
      </c>
      <c r="I4" s="1"/>
      <c r="J4" s="22" t="s">
        <v>110</v>
      </c>
      <c r="K4" s="1" t="s">
        <v>111</v>
      </c>
      <c r="L4" s="22"/>
    </row>
    <row r="5" spans="2:16" x14ac:dyDescent="0.2">
      <c r="B5" s="18" t="s">
        <v>109</v>
      </c>
      <c r="C5" s="18"/>
      <c r="D5" s="103" t="s">
        <v>110</v>
      </c>
      <c r="E5" s="1" t="s">
        <v>113</v>
      </c>
      <c r="F5" s="18"/>
      <c r="G5" s="20" t="s">
        <v>110</v>
      </c>
      <c r="H5" s="1" t="s">
        <v>113</v>
      </c>
      <c r="I5" s="1"/>
      <c r="J5" s="22" t="s">
        <v>115</v>
      </c>
      <c r="K5" s="1" t="s">
        <v>115</v>
      </c>
      <c r="L5" s="22"/>
    </row>
    <row r="6" spans="2:16" x14ac:dyDescent="0.2">
      <c r="B6" s="18"/>
      <c r="D6" s="4"/>
    </row>
    <row r="7" spans="2:16" x14ac:dyDescent="0.2">
      <c r="B7" s="14"/>
      <c r="C7" s="6"/>
      <c r="D7" s="9"/>
      <c r="E7" s="6"/>
      <c r="F7" s="6"/>
      <c r="G7" s="9"/>
      <c r="H7" s="6"/>
      <c r="I7" s="6"/>
      <c r="J7" s="6"/>
      <c r="K7" s="6"/>
    </row>
    <row r="8" spans="2:16" x14ac:dyDescent="0.2">
      <c r="B8" s="18" t="s">
        <v>100</v>
      </c>
      <c r="D8" s="4">
        <v>24915798</v>
      </c>
      <c r="E8" s="5">
        <f>+D8/D12</f>
        <v>0.55198677081953085</v>
      </c>
      <c r="G8" s="116">
        <v>26929624</v>
      </c>
      <c r="H8" s="5">
        <f>+G8/G12</f>
        <v>0.57325028659189303</v>
      </c>
      <c r="J8" s="40">
        <f>+G8-D8</f>
        <v>2013826</v>
      </c>
      <c r="K8" s="5">
        <f>+J8/D8</f>
        <v>8.0825265961780551E-2</v>
      </c>
    </row>
    <row r="9" spans="2:16" x14ac:dyDescent="0.2">
      <c r="B9" s="18" t="s">
        <v>101</v>
      </c>
      <c r="D9" s="4">
        <v>14084000</v>
      </c>
      <c r="E9" s="5">
        <f>+D9/D12</f>
        <v>0.31201816936476501</v>
      </c>
      <c r="G9" s="116">
        <v>14436000</v>
      </c>
      <c r="H9" s="5">
        <f>+G9/G12</f>
        <v>0.30729879991048398</v>
      </c>
      <c r="J9" s="40">
        <f>+G9-D9</f>
        <v>352000</v>
      </c>
      <c r="K9" s="5">
        <f>+J9/D9</f>
        <v>2.4992899744390798E-2</v>
      </c>
    </row>
    <row r="10" spans="2:16" x14ac:dyDescent="0.2">
      <c r="B10" s="18" t="s">
        <v>103</v>
      </c>
      <c r="D10" s="4">
        <v>6138599</v>
      </c>
      <c r="E10" s="5">
        <f>+D10/D12</f>
        <v>0.13599505981570414</v>
      </c>
      <c r="G10" s="116">
        <f>3933561+939211+285995+25673+427015</f>
        <v>5611455</v>
      </c>
      <c r="H10" s="5">
        <f>+G10/G12</f>
        <v>0.11945091349762296</v>
      </c>
      <c r="J10" s="40">
        <f>+G10-D10</f>
        <v>-527144</v>
      </c>
      <c r="K10" s="5">
        <f>+J10/D10</f>
        <v>-8.5873665961891305E-2</v>
      </c>
      <c r="M10" s="4"/>
      <c r="N10" s="4"/>
    </row>
    <row r="12" spans="2:16" x14ac:dyDescent="0.2">
      <c r="B12" s="19" t="s">
        <v>840</v>
      </c>
      <c r="C12" s="12"/>
      <c r="D12" s="10">
        <f>+D10+D9+D8</f>
        <v>45138397</v>
      </c>
      <c r="E12" s="11">
        <f>+E10+E9+E8</f>
        <v>1</v>
      </c>
      <c r="F12" s="12"/>
      <c r="G12" s="10">
        <f>+G10+G9+G8</f>
        <v>46977079</v>
      </c>
      <c r="H12" s="11">
        <f>+H10+H9+H8</f>
        <v>1</v>
      </c>
      <c r="I12" s="12"/>
      <c r="J12" s="47">
        <f>+J10+J9+J8</f>
        <v>1838682</v>
      </c>
      <c r="K12" s="23">
        <f>+J12/D12</f>
        <v>4.0734322045153711E-2</v>
      </c>
    </row>
    <row r="14" spans="2:16" x14ac:dyDescent="0.2">
      <c r="B14" s="18" t="s">
        <v>102</v>
      </c>
      <c r="D14" s="4">
        <f>13395380+187967</f>
        <v>13583347</v>
      </c>
      <c r="E14" s="5"/>
      <c r="G14" s="116">
        <v>14688106</v>
      </c>
      <c r="H14" s="5"/>
      <c r="J14" s="40"/>
      <c r="K14" s="5"/>
    </row>
    <row r="15" spans="2:16" x14ac:dyDescent="0.2">
      <c r="B15" s="88"/>
      <c r="C15" s="17"/>
      <c r="D15" s="89"/>
      <c r="E15" s="90"/>
      <c r="F15" s="17"/>
      <c r="G15" s="89"/>
      <c r="H15" s="90"/>
      <c r="I15" s="17"/>
      <c r="J15" s="91"/>
      <c r="K15" s="90"/>
    </row>
    <row r="16" spans="2:16" x14ac:dyDescent="0.2">
      <c r="B16" s="19" t="s">
        <v>104</v>
      </c>
      <c r="C16" s="12"/>
      <c r="D16" s="10">
        <f>+D14+D12</f>
        <v>58721744</v>
      </c>
      <c r="E16" s="11"/>
      <c r="F16" s="12"/>
      <c r="G16" s="10">
        <f>+G14+G13+G12</f>
        <v>61665185</v>
      </c>
      <c r="H16" s="11"/>
      <c r="I16" s="12"/>
      <c r="J16" s="47"/>
      <c r="K16" s="11"/>
      <c r="P16" s="4"/>
    </row>
    <row r="17" spans="2:11" x14ac:dyDescent="0.2">
      <c r="B17" s="18"/>
      <c r="D17" s="4"/>
      <c r="F17" s="4"/>
      <c r="G17" s="76"/>
      <c r="H17" s="4"/>
      <c r="J17" s="40"/>
    </row>
    <row r="18" spans="2:11" x14ac:dyDescent="0.2">
      <c r="B18" s="18"/>
      <c r="D18" s="4"/>
      <c r="J18" s="40"/>
    </row>
    <row r="22" spans="2:11" x14ac:dyDescent="0.2">
      <c r="B22" s="18" t="s">
        <v>114</v>
      </c>
      <c r="D22" s="4">
        <f>20942241+784362</f>
        <v>21726603</v>
      </c>
      <c r="E22" s="5">
        <f>+D22/$D$27</f>
        <v>0.44778792597256589</v>
      </c>
      <c r="G22" s="116">
        <v>20787259</v>
      </c>
      <c r="H22" s="5">
        <f>+G22/G27</f>
        <v>0.41079485730011644</v>
      </c>
      <c r="J22" s="40">
        <f>+G22-D22</f>
        <v>-939344</v>
      </c>
      <c r="K22" s="5">
        <f>+J22/D22</f>
        <v>-4.3234738536898749E-2</v>
      </c>
    </row>
    <row r="23" spans="2:11" x14ac:dyDescent="0.2">
      <c r="B23" s="18" t="s">
        <v>105</v>
      </c>
      <c r="D23" s="4">
        <v>6593209</v>
      </c>
      <c r="E23" s="5">
        <f>+D23/$D$27</f>
        <v>0.13588683806730648</v>
      </c>
      <c r="G23" s="116">
        <f>'Benefits - FY17'!$B$15</f>
        <v>6590309.2300000144</v>
      </c>
      <c r="H23" s="5">
        <f>+G23/G27</f>
        <v>0.13023675414355959</v>
      </c>
      <c r="J23" s="40">
        <f>+G23-D23</f>
        <v>-2899.7699999855831</v>
      </c>
      <c r="K23" s="5">
        <f>+J23/D23</f>
        <v>-4.3981163041935774E-4</v>
      </c>
    </row>
    <row r="24" spans="2:11" x14ac:dyDescent="0.2">
      <c r="B24" s="18" t="s">
        <v>106</v>
      </c>
      <c r="D24" s="4">
        <v>699688</v>
      </c>
      <c r="E24" s="5">
        <f>+D24/$D$27</f>
        <v>1.4420654639286807E-2</v>
      </c>
      <c r="G24" s="116">
        <f>'Travel - FY17'!$G$59</f>
        <v>790885.54999999981</v>
      </c>
      <c r="H24" s="5">
        <f>+G24/G27</f>
        <v>1.5629367809049478E-2</v>
      </c>
      <c r="J24" s="40">
        <f>+G24-D24</f>
        <v>91197.549999999814</v>
      </c>
      <c r="K24" s="5">
        <f>+J24/D24</f>
        <v>0.13034030882336101</v>
      </c>
    </row>
    <row r="25" spans="2:11" x14ac:dyDescent="0.2">
      <c r="B25" s="18" t="s">
        <v>107</v>
      </c>
      <c r="D25" s="4">
        <f>19575204-74854</f>
        <v>19500350</v>
      </c>
      <c r="E25" s="5">
        <f>+D25/$D$27</f>
        <v>0.40190458132084084</v>
      </c>
      <c r="G25" s="116">
        <v>22434076</v>
      </c>
      <c r="H25" s="5">
        <f>+G25/G27</f>
        <v>0.44333902074727444</v>
      </c>
      <c r="J25" s="40">
        <f>+G25-D25</f>
        <v>2933726</v>
      </c>
      <c r="K25" s="5">
        <f>+J25/D25</f>
        <v>0.15044478688844046</v>
      </c>
    </row>
    <row r="26" spans="2:11" x14ac:dyDescent="0.2">
      <c r="B26" s="18"/>
      <c r="D26" s="4"/>
      <c r="E26" s="5"/>
      <c r="J26" s="40"/>
      <c r="K26" s="5"/>
    </row>
    <row r="27" spans="2:11" x14ac:dyDescent="0.2">
      <c r="B27" s="19" t="s">
        <v>841</v>
      </c>
      <c r="C27" s="12"/>
      <c r="D27" s="10">
        <f>SUM(D22:D25)</f>
        <v>48519850</v>
      </c>
      <c r="E27" s="11">
        <f>SUM(E22:E25)</f>
        <v>1</v>
      </c>
      <c r="F27" s="12"/>
      <c r="G27" s="10">
        <f>SUM(G22:G26)</f>
        <v>50602529.780000016</v>
      </c>
      <c r="H27" s="11">
        <f>SUM(H22:H26)</f>
        <v>1</v>
      </c>
      <c r="I27" s="12"/>
      <c r="J27" s="47">
        <f>SUM(J22:J26)</f>
        <v>2082679.7800000142</v>
      </c>
      <c r="K27" s="23">
        <f>+J27/D27</f>
        <v>4.2924283154214496E-2</v>
      </c>
    </row>
    <row r="28" spans="2:11" x14ac:dyDescent="0.2">
      <c r="B28" s="18"/>
      <c r="D28" s="4"/>
      <c r="G28" s="53"/>
      <c r="J28" s="4"/>
      <c r="K28" s="49"/>
    </row>
    <row r="29" spans="2:11" x14ac:dyDescent="0.2">
      <c r="B29" s="18" t="s">
        <v>842</v>
      </c>
      <c r="C29" s="17"/>
      <c r="D29" s="94">
        <v>10127040</v>
      </c>
      <c r="E29" s="92"/>
      <c r="F29" s="92"/>
      <c r="G29" s="117">
        <v>10752061</v>
      </c>
      <c r="H29" s="92"/>
      <c r="I29" s="92"/>
      <c r="J29" s="92"/>
      <c r="K29" s="93"/>
    </row>
    <row r="30" spans="2:11" x14ac:dyDescent="0.2">
      <c r="B30" s="18"/>
      <c r="D30" s="50"/>
      <c r="E30" s="51"/>
      <c r="F30" s="51"/>
      <c r="G30" s="54"/>
      <c r="H30" s="51"/>
      <c r="I30" s="51"/>
      <c r="J30" s="52"/>
      <c r="K30" s="51"/>
    </row>
    <row r="31" spans="2:11" x14ac:dyDescent="0.2">
      <c r="B31" s="19" t="s">
        <v>108</v>
      </c>
      <c r="C31" s="12"/>
      <c r="D31" s="10">
        <f>+D29+D27</f>
        <v>58646890</v>
      </c>
      <c r="E31" s="11"/>
      <c r="F31" s="12"/>
      <c r="G31" s="10">
        <f>SUM(G26:G30)</f>
        <v>61354590.780000016</v>
      </c>
      <c r="H31" s="11"/>
      <c r="I31" s="12"/>
      <c r="J31" s="47"/>
      <c r="K31" s="11"/>
    </row>
    <row r="32" spans="2:11" x14ac:dyDescent="0.2">
      <c r="B32" s="18"/>
    </row>
    <row r="33" spans="2:7" x14ac:dyDescent="0.2">
      <c r="B33" s="18"/>
      <c r="D33" s="95">
        <f>+D16-D31</f>
        <v>74854</v>
      </c>
      <c r="E33" s="96"/>
      <c r="F33" s="96"/>
      <c r="G33" s="95">
        <f>+G16-G31</f>
        <v>310594.21999998391</v>
      </c>
    </row>
    <row r="34" spans="2:7" x14ac:dyDescent="0.2">
      <c r="B34" s="18"/>
      <c r="D34" s="4"/>
    </row>
  </sheetData>
  <phoneticPr fontId="7" type="noConversion"/>
  <printOptions horizontalCentered="1"/>
  <pageMargins left="0" right="0" top="1.5" bottom="1" header="0.5" footer="0.5"/>
  <pageSetup scale="91" orientation="landscape" horizontalDpi="400" verticalDpi="200" r:id="rId1"/>
  <headerFooter alignWithMargins="0">
    <oddHeader xml:space="preserve">&amp;C&amp;"Arial,Bold"Lincoln University
Total University
General Funds Operating Revenues And Expenses
Comparitive Summary&amp;"Arial,Regular"
&amp;"Arial,Bold"2015-16 vs. 2016-17
</oddHeader>
    <oddFooter>&amp;L&amp;P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B2:P39"/>
  <sheetViews>
    <sheetView tabSelected="1" workbookViewId="0">
      <selection activeCell="M41" sqref="M41"/>
    </sheetView>
  </sheetViews>
  <sheetFormatPr defaultRowHeight="12.75" x14ac:dyDescent="0.2"/>
  <cols>
    <col min="1" max="1" width="1.28515625" customWidth="1"/>
    <col min="2" max="2" width="47.28515625" bestFit="1" customWidth="1"/>
    <col min="4" max="4" width="17.7109375" bestFit="1" customWidth="1"/>
    <col min="5" max="5" width="14" bestFit="1" customWidth="1"/>
    <col min="6" max="6" width="9.140625" customWidth="1"/>
    <col min="7" max="7" width="11.28515625" style="4" bestFit="1" customWidth="1"/>
    <col min="8" max="8" width="13.42578125" customWidth="1"/>
    <col min="10" max="10" width="12.140625" customWidth="1"/>
    <col min="11" max="11" width="13.85546875" bestFit="1" customWidth="1"/>
    <col min="13" max="13" width="10.140625" bestFit="1" customWidth="1"/>
  </cols>
  <sheetData>
    <row r="2" spans="2:16" x14ac:dyDescent="0.2">
      <c r="D2" s="144" t="s">
        <v>2555</v>
      </c>
      <c r="E2" s="144"/>
      <c r="G2" s="144" t="s">
        <v>2560</v>
      </c>
      <c r="H2" s="144"/>
      <c r="I2" s="16"/>
    </row>
    <row r="3" spans="2:16" x14ac:dyDescent="0.2">
      <c r="B3" s="18"/>
      <c r="C3" s="18"/>
      <c r="D3" s="20"/>
      <c r="E3" s="21" t="s">
        <v>111</v>
      </c>
      <c r="F3" s="18"/>
      <c r="G3" s="20"/>
      <c r="H3" s="21" t="s">
        <v>111</v>
      </c>
      <c r="I3" s="21"/>
      <c r="J3" s="144" t="s">
        <v>2561</v>
      </c>
      <c r="K3" s="144"/>
      <c r="L3" s="18"/>
    </row>
    <row r="4" spans="2:16" x14ac:dyDescent="0.2">
      <c r="B4" s="18"/>
      <c r="C4" s="18"/>
      <c r="D4" s="20"/>
      <c r="E4" s="1" t="s">
        <v>112</v>
      </c>
      <c r="F4" s="18"/>
      <c r="G4" s="20"/>
      <c r="H4" s="1" t="s">
        <v>112</v>
      </c>
      <c r="I4" s="1"/>
      <c r="J4" s="22" t="s">
        <v>110</v>
      </c>
      <c r="K4" s="1" t="s">
        <v>111</v>
      </c>
      <c r="L4" s="22"/>
    </row>
    <row r="5" spans="2:16" x14ac:dyDescent="0.2">
      <c r="B5" s="18" t="s">
        <v>109</v>
      </c>
      <c r="C5" s="18"/>
      <c r="D5" s="103" t="s">
        <v>110</v>
      </c>
      <c r="E5" s="1" t="s">
        <v>113</v>
      </c>
      <c r="F5" s="18"/>
      <c r="G5" s="20" t="s">
        <v>110</v>
      </c>
      <c r="H5" s="1" t="s">
        <v>113</v>
      </c>
      <c r="I5" s="1"/>
      <c r="J5" s="22" t="s">
        <v>115</v>
      </c>
      <c r="K5" s="1" t="s">
        <v>115</v>
      </c>
      <c r="L5" s="22"/>
    </row>
    <row r="6" spans="2:16" x14ac:dyDescent="0.2">
      <c r="B6" s="18"/>
      <c r="D6" s="4"/>
    </row>
    <row r="7" spans="2:16" x14ac:dyDescent="0.2">
      <c r="B7" s="14"/>
      <c r="C7" s="6"/>
      <c r="D7" s="9"/>
      <c r="E7" s="6"/>
      <c r="F7" s="6"/>
      <c r="G7" s="9"/>
      <c r="H7" s="6"/>
      <c r="I7" s="6"/>
      <c r="J7" s="6"/>
      <c r="K7" s="6"/>
    </row>
    <row r="8" spans="2:16" x14ac:dyDescent="0.2">
      <c r="B8" s="18" t="s">
        <v>100</v>
      </c>
      <c r="D8" s="141">
        <v>30955846</v>
      </c>
      <c r="E8" s="5">
        <f>+D8/D12</f>
        <v>0.56214136320321928</v>
      </c>
      <c r="G8" s="129">
        <v>29447540</v>
      </c>
      <c r="H8" s="5">
        <f>+G8/G12</f>
        <v>0.50422243227632857</v>
      </c>
      <c r="J8" s="40">
        <f>+G8-D8</f>
        <v>-1508306</v>
      </c>
      <c r="K8" s="5">
        <f>+J8/D8</f>
        <v>-4.8724431566173315E-2</v>
      </c>
    </row>
    <row r="9" spans="2:16" x14ac:dyDescent="0.2">
      <c r="B9" s="18" t="s">
        <v>101</v>
      </c>
      <c r="D9" s="141">
        <v>14869000</v>
      </c>
      <c r="E9" s="5">
        <f>+D9/D12</f>
        <v>0.27001297039236688</v>
      </c>
      <c r="G9" s="129">
        <v>15166000</v>
      </c>
      <c r="H9" s="5">
        <f>+G9/G12</f>
        <v>0.25968340336417917</v>
      </c>
      <c r="J9" s="40">
        <f>+G9-D9</f>
        <v>297000</v>
      </c>
      <c r="K9" s="5">
        <f>+J9/D9</f>
        <v>1.9974443472997511E-2</v>
      </c>
    </row>
    <row r="10" spans="2:16" x14ac:dyDescent="0.2">
      <c r="B10" s="18" t="s">
        <v>103</v>
      </c>
      <c r="D10" s="141">
        <f>5024304+1216962+724831+55432+2221350</f>
        <v>9242879</v>
      </c>
      <c r="E10" s="5">
        <f>+D10/D12</f>
        <v>0.16784566640441384</v>
      </c>
      <c r="G10" s="129">
        <f>11134591+1426449+153937-11119+1084486</f>
        <v>13788344</v>
      </c>
      <c r="H10" s="5">
        <f>+G10/G12</f>
        <v>0.23609416435949224</v>
      </c>
      <c r="J10" s="40">
        <f>+G10-D10</f>
        <v>4545465</v>
      </c>
      <c r="K10" s="5">
        <f>+J10/D10</f>
        <v>0.49178021263720967</v>
      </c>
      <c r="M10" s="4"/>
      <c r="N10" s="4"/>
    </row>
    <row r="12" spans="2:16" x14ac:dyDescent="0.2">
      <c r="B12" s="19" t="s">
        <v>840</v>
      </c>
      <c r="C12" s="12"/>
      <c r="D12" s="10">
        <f>+D10+D9+D8</f>
        <v>55067725</v>
      </c>
      <c r="E12" s="11">
        <f>+E10+E9+E8</f>
        <v>1</v>
      </c>
      <c r="F12" s="12"/>
      <c r="G12" s="10">
        <f>+G10+G9+G8</f>
        <v>58401884</v>
      </c>
      <c r="H12" s="11">
        <f>+H10+H9+H8</f>
        <v>1</v>
      </c>
      <c r="I12" s="12"/>
      <c r="J12" s="47">
        <f>+J10+J9+J8</f>
        <v>3334159</v>
      </c>
      <c r="K12" s="23">
        <f>+J12/D12</f>
        <v>6.054651794676464E-2</v>
      </c>
    </row>
    <row r="14" spans="2:16" x14ac:dyDescent="0.2">
      <c r="B14" s="18" t="s">
        <v>102</v>
      </c>
      <c r="D14" s="141">
        <v>16988947</v>
      </c>
      <c r="E14" s="5"/>
      <c r="G14" s="129">
        <v>14183317</v>
      </c>
      <c r="H14" s="5"/>
      <c r="J14" s="40">
        <f>+G14-D14</f>
        <v>-2805630</v>
      </c>
      <c r="K14" s="5">
        <f>+J14/D14</f>
        <v>-0.16514443184736524</v>
      </c>
    </row>
    <row r="15" spans="2:16" x14ac:dyDescent="0.2">
      <c r="B15" s="88"/>
      <c r="C15" s="17"/>
      <c r="D15" s="89"/>
      <c r="E15" s="90"/>
      <c r="F15" s="17"/>
      <c r="G15" s="89"/>
      <c r="H15" s="90"/>
      <c r="I15" s="17"/>
      <c r="J15" s="91"/>
      <c r="K15" s="90"/>
    </row>
    <row r="16" spans="2:16" x14ac:dyDescent="0.2">
      <c r="B16" s="19" t="s">
        <v>104</v>
      </c>
      <c r="C16" s="12"/>
      <c r="D16" s="10">
        <f>+D14+D12</f>
        <v>72056672</v>
      </c>
      <c r="E16" s="11"/>
      <c r="F16" s="12"/>
      <c r="G16" s="10">
        <f>+G14+G13+G12</f>
        <v>72585201</v>
      </c>
      <c r="H16" s="11"/>
      <c r="I16" s="12"/>
      <c r="J16" s="47">
        <f>J12+J14</f>
        <v>528529</v>
      </c>
      <c r="K16" s="23">
        <f>+J16/D16</f>
        <v>7.3349071686241631E-3</v>
      </c>
      <c r="P16" s="4"/>
    </row>
    <row r="17" spans="2:11" x14ac:dyDescent="0.2">
      <c r="B17" s="18"/>
      <c r="D17" s="4"/>
      <c r="F17" s="4"/>
      <c r="G17" s="76"/>
      <c r="H17" s="4"/>
      <c r="J17" s="40"/>
    </row>
    <row r="18" spans="2:11" x14ac:dyDescent="0.2">
      <c r="B18" s="18"/>
      <c r="D18" s="76"/>
      <c r="J18" s="40"/>
    </row>
    <row r="22" spans="2:11" x14ac:dyDescent="0.2">
      <c r="B22" s="18" t="s">
        <v>114</v>
      </c>
      <c r="D22" s="142">
        <v>23257606.349999998</v>
      </c>
      <c r="E22" s="5">
        <f>+D22/$D$27</f>
        <v>0.43418237055162573</v>
      </c>
      <c r="G22" s="129">
        <v>24572329.699999999</v>
      </c>
      <c r="H22" s="5">
        <f>+G22/G27</f>
        <v>0.45501883649749991</v>
      </c>
      <c r="J22" s="40">
        <f>+G22-D22</f>
        <v>1314723.3500000015</v>
      </c>
      <c r="K22" s="5">
        <f>+J22/D22</f>
        <v>5.6528747207040146E-2</v>
      </c>
    </row>
    <row r="23" spans="2:11" x14ac:dyDescent="0.2">
      <c r="B23" s="18" t="s">
        <v>105</v>
      </c>
      <c r="D23" s="142">
        <v>7481080.4300000016</v>
      </c>
      <c r="E23" s="5">
        <f>+D23/$D$27</f>
        <v>0.13965982511286149</v>
      </c>
      <c r="G23" s="129">
        <v>7914773.0999999996</v>
      </c>
      <c r="H23" s="5">
        <f>+G23/G27</f>
        <v>0.14656204320356772</v>
      </c>
      <c r="J23" s="40">
        <f>+G23-D23</f>
        <v>433692.66999999806</v>
      </c>
      <c r="K23" s="5">
        <f>+J23/D23</f>
        <v>5.7971929864681054E-2</v>
      </c>
    </row>
    <row r="24" spans="2:11" x14ac:dyDescent="0.2">
      <c r="B24" s="18" t="s">
        <v>106</v>
      </c>
      <c r="D24" s="142">
        <v>1054534.8600000001</v>
      </c>
      <c r="E24" s="5">
        <f>+D24/$D$27</f>
        <v>1.9686481852597307E-2</v>
      </c>
      <c r="G24" s="129">
        <v>757967.75999999978</v>
      </c>
      <c r="H24" s="5">
        <f>+G24/G27</f>
        <v>1.4035690244617552E-2</v>
      </c>
      <c r="J24" s="40">
        <f>+G24-D24</f>
        <v>-296567.10000000033</v>
      </c>
      <c r="K24" s="5">
        <f>+J24/D24</f>
        <v>-0.28123024780802436</v>
      </c>
    </row>
    <row r="25" spans="2:11" x14ac:dyDescent="0.2">
      <c r="B25" s="18" t="s">
        <v>107</v>
      </c>
      <c r="D25" s="142">
        <v>21773224</v>
      </c>
      <c r="E25" s="5">
        <f>+D25/$D$27</f>
        <v>0.40647132248291545</v>
      </c>
      <c r="G25" s="129">
        <v>20757814</v>
      </c>
      <c r="H25" s="5">
        <f>+G25/G27</f>
        <v>0.38438343005431491</v>
      </c>
      <c r="J25" s="40">
        <f>+G25-D25</f>
        <v>-1015410</v>
      </c>
      <c r="K25" s="5">
        <f>+J25/D25</f>
        <v>-4.6635721012193695E-2</v>
      </c>
    </row>
    <row r="26" spans="2:11" x14ac:dyDescent="0.2">
      <c r="B26" s="18"/>
      <c r="D26" s="4"/>
      <c r="E26" s="5"/>
      <c r="J26" s="40"/>
      <c r="K26" s="5"/>
    </row>
    <row r="27" spans="2:11" x14ac:dyDescent="0.2">
      <c r="B27" s="19" t="s">
        <v>841</v>
      </c>
      <c r="C27" s="12"/>
      <c r="D27" s="10">
        <f>SUM(D22:D25)</f>
        <v>53566445.640000001</v>
      </c>
      <c r="E27" s="11">
        <f>SUM(E22:E25)</f>
        <v>1</v>
      </c>
      <c r="F27" s="12"/>
      <c r="G27" s="10">
        <f>SUM(G22:G26)</f>
        <v>54002884.559999995</v>
      </c>
      <c r="H27" s="11">
        <f>SUM(H22:H26)</f>
        <v>1.0000000000000002</v>
      </c>
      <c r="I27" s="12"/>
      <c r="J27" s="47">
        <f>SUM(J22:J26)</f>
        <v>436438.91999999923</v>
      </c>
      <c r="K27" s="23">
        <f>+J27/D27</f>
        <v>8.1476176883779373E-3</v>
      </c>
    </row>
    <row r="28" spans="2:11" x14ac:dyDescent="0.2">
      <c r="B28" s="18"/>
      <c r="D28" s="4"/>
      <c r="G28" s="53"/>
      <c r="J28" s="4"/>
      <c r="K28" s="49"/>
    </row>
    <row r="29" spans="2:11" x14ac:dyDescent="0.2">
      <c r="B29" s="18" t="s">
        <v>842</v>
      </c>
      <c r="C29" s="17"/>
      <c r="D29" s="143">
        <v>18419317</v>
      </c>
      <c r="E29" s="92"/>
      <c r="F29" s="92"/>
      <c r="G29" s="132">
        <v>18582310</v>
      </c>
      <c r="H29" s="92"/>
      <c r="I29" s="92"/>
      <c r="J29" s="40">
        <f>+G29-D29</f>
        <v>162993</v>
      </c>
      <c r="K29" s="5">
        <f>+J29/D29</f>
        <v>8.8490251837242389E-3</v>
      </c>
    </row>
    <row r="30" spans="2:11" x14ac:dyDescent="0.2">
      <c r="B30" s="18"/>
      <c r="D30" s="50"/>
      <c r="E30" s="51"/>
      <c r="F30" s="51"/>
      <c r="G30" s="54"/>
      <c r="H30" s="51"/>
      <c r="I30" s="51"/>
      <c r="J30" s="52"/>
      <c r="K30" s="51"/>
    </row>
    <row r="31" spans="2:11" x14ac:dyDescent="0.2">
      <c r="B31" s="19" t="s">
        <v>108</v>
      </c>
      <c r="C31" s="12"/>
      <c r="D31" s="10">
        <f>+D29+D27</f>
        <v>71985762.640000001</v>
      </c>
      <c r="E31" s="11"/>
      <c r="F31" s="12"/>
      <c r="G31" s="10">
        <f>SUM(G26:G30)</f>
        <v>72585194.560000002</v>
      </c>
      <c r="H31" s="11"/>
      <c r="I31" s="12"/>
      <c r="J31" s="47">
        <f>J27+J29</f>
        <v>599431.91999999923</v>
      </c>
      <c r="K31" s="23">
        <f>+J31/D31</f>
        <v>8.3270899413506478E-3</v>
      </c>
    </row>
    <row r="32" spans="2:11" x14ac:dyDescent="0.2">
      <c r="B32" s="18"/>
    </row>
    <row r="33" spans="2:7" x14ac:dyDescent="0.2">
      <c r="B33" s="18"/>
      <c r="D33" s="95">
        <f>+D16-D31</f>
        <v>70909.359999999404</v>
      </c>
      <c r="E33" s="96"/>
      <c r="F33" s="96"/>
      <c r="G33" s="95">
        <f>+G16-G31</f>
        <v>6.4399999976158142</v>
      </c>
    </row>
    <row r="34" spans="2:7" x14ac:dyDescent="0.2">
      <c r="B34" s="18"/>
      <c r="D34" s="4"/>
    </row>
    <row r="35" spans="2:7" x14ac:dyDescent="0.2">
      <c r="D35" s="4"/>
    </row>
    <row r="39" spans="2:7" x14ac:dyDescent="0.2">
      <c r="D39" s="4"/>
    </row>
  </sheetData>
  <mergeCells count="3">
    <mergeCell ref="D2:E2"/>
    <mergeCell ref="G2:H2"/>
    <mergeCell ref="J3:K3"/>
  </mergeCells>
  <printOptions horizontalCentered="1"/>
  <pageMargins left="0" right="0" top="1.5" bottom="1" header="0.5" footer="0.5"/>
  <pageSetup scale="91" orientation="landscape" horizontalDpi="400" verticalDpi="200" r:id="rId1"/>
  <headerFooter alignWithMargins="0">
    <oddHeader xml:space="preserve">&amp;C&amp;"Arial,Bold"Lincoln University
Total University
General Funds Operating Revenues And Expenses
Comparitive Summary&amp;"Arial,Regular"
&amp;"Arial,Bold"2017-18 vs. 2018-19
</oddHeader>
    <oddFooter>&amp;L&amp;P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B2:P39"/>
  <sheetViews>
    <sheetView workbookViewId="0">
      <selection activeCell="G22" sqref="G22"/>
    </sheetView>
  </sheetViews>
  <sheetFormatPr defaultRowHeight="12.75" x14ac:dyDescent="0.2"/>
  <cols>
    <col min="1" max="1" width="1.28515625" customWidth="1"/>
    <col min="2" max="2" width="47.28515625" bestFit="1" customWidth="1"/>
    <col min="4" max="4" width="17.7109375" bestFit="1" customWidth="1"/>
    <col min="5" max="5" width="14" bestFit="1" customWidth="1"/>
    <col min="6" max="6" width="9.140625" customWidth="1"/>
    <col min="7" max="7" width="11.28515625" style="4" bestFit="1" customWidth="1"/>
    <col min="8" max="8" width="13.42578125" customWidth="1"/>
    <col min="10" max="10" width="12.140625" customWidth="1"/>
    <col min="11" max="11" width="13.85546875" bestFit="1" customWidth="1"/>
    <col min="13" max="13" width="10.140625" bestFit="1" customWidth="1"/>
  </cols>
  <sheetData>
    <row r="2" spans="2:16" x14ac:dyDescent="0.2">
      <c r="D2" s="144" t="s">
        <v>2497</v>
      </c>
      <c r="E2" s="144"/>
      <c r="G2" s="144" t="s">
        <v>2555</v>
      </c>
      <c r="H2" s="144"/>
      <c r="I2" s="16"/>
    </row>
    <row r="3" spans="2:16" x14ac:dyDescent="0.2">
      <c r="B3" s="18"/>
      <c r="C3" s="18"/>
      <c r="D3" s="20"/>
      <c r="E3" s="21" t="s">
        <v>111</v>
      </c>
      <c r="F3" s="18"/>
      <c r="G3" s="20"/>
      <c r="H3" s="21" t="s">
        <v>111</v>
      </c>
      <c r="I3" s="21"/>
      <c r="J3" s="144" t="s">
        <v>2556</v>
      </c>
      <c r="K3" s="144"/>
      <c r="L3" s="18"/>
    </row>
    <row r="4" spans="2:16" x14ac:dyDescent="0.2">
      <c r="B4" s="18"/>
      <c r="C4" s="18"/>
      <c r="D4" s="20"/>
      <c r="E4" s="1" t="s">
        <v>112</v>
      </c>
      <c r="F4" s="18"/>
      <c r="G4" s="20"/>
      <c r="H4" s="1" t="s">
        <v>112</v>
      </c>
      <c r="I4" s="1"/>
      <c r="J4" s="22" t="s">
        <v>110</v>
      </c>
      <c r="K4" s="1" t="s">
        <v>111</v>
      </c>
      <c r="L4" s="22"/>
    </row>
    <row r="5" spans="2:16" x14ac:dyDescent="0.2">
      <c r="B5" s="18" t="s">
        <v>109</v>
      </c>
      <c r="C5" s="18"/>
      <c r="D5" s="103" t="s">
        <v>110</v>
      </c>
      <c r="E5" s="1" t="s">
        <v>113</v>
      </c>
      <c r="F5" s="18"/>
      <c r="G5" s="20" t="s">
        <v>110</v>
      </c>
      <c r="H5" s="1" t="s">
        <v>113</v>
      </c>
      <c r="I5" s="1"/>
      <c r="J5" s="22" t="s">
        <v>115</v>
      </c>
      <c r="K5" s="1" t="s">
        <v>115</v>
      </c>
      <c r="L5" s="22"/>
    </row>
    <row r="6" spans="2:16" x14ac:dyDescent="0.2">
      <c r="B6" s="18"/>
      <c r="D6" s="4"/>
    </row>
    <row r="7" spans="2:16" x14ac:dyDescent="0.2">
      <c r="B7" s="14"/>
      <c r="C7" s="6"/>
      <c r="D7" s="9"/>
      <c r="E7" s="6"/>
      <c r="F7" s="6"/>
      <c r="G7" s="9"/>
      <c r="H7" s="6"/>
      <c r="I7" s="6"/>
      <c r="J7" s="6"/>
      <c r="K7" s="6"/>
    </row>
    <row r="8" spans="2:16" x14ac:dyDescent="0.2">
      <c r="B8" s="18" t="s">
        <v>100</v>
      </c>
      <c r="D8" s="4">
        <v>29829635</v>
      </c>
      <c r="E8" s="5">
        <f>+D8/D12</f>
        <v>0.57319990736453486</v>
      </c>
      <c r="G8" s="129">
        <v>30955846</v>
      </c>
      <c r="H8" s="5">
        <f>+G8/G12</f>
        <v>0.56214136320321928</v>
      </c>
      <c r="J8" s="40">
        <f>+G8-D8</f>
        <v>1126211</v>
      </c>
      <c r="K8" s="5">
        <f>+J8/D8</f>
        <v>3.7754769711396068E-2</v>
      </c>
    </row>
    <row r="9" spans="2:16" x14ac:dyDescent="0.2">
      <c r="B9" s="18" t="s">
        <v>101</v>
      </c>
      <c r="D9" s="4">
        <v>14436000</v>
      </c>
      <c r="E9" s="5">
        <f>+D9/D12</f>
        <v>0.27739909867198931</v>
      </c>
      <c r="G9" s="129">
        <v>14869000</v>
      </c>
      <c r="H9" s="5">
        <f>+G9/G12</f>
        <v>0.27001297039236688</v>
      </c>
      <c r="J9" s="40">
        <f>+G9-D9</f>
        <v>433000</v>
      </c>
      <c r="K9" s="5">
        <f>+J9/D9</f>
        <v>2.99944582986977E-2</v>
      </c>
    </row>
    <row r="10" spans="2:16" x14ac:dyDescent="0.2">
      <c r="B10" s="18" t="s">
        <v>103</v>
      </c>
      <c r="D10" s="4">
        <f>7464916+309993</f>
        <v>7774909</v>
      </c>
      <c r="E10" s="5">
        <f>+D10/D12</f>
        <v>0.14940099396347586</v>
      </c>
      <c r="G10" s="129">
        <f>5024304+1216962+724831+55432+2221350</f>
        <v>9242879</v>
      </c>
      <c r="H10" s="5">
        <f>+G10/G12</f>
        <v>0.16784566640441384</v>
      </c>
      <c r="J10" s="40">
        <f>+G10-D10</f>
        <v>1467970</v>
      </c>
      <c r="K10" s="5">
        <f>+J10/D10</f>
        <v>0.18880864071849587</v>
      </c>
      <c r="M10" s="4"/>
      <c r="N10" s="4"/>
    </row>
    <row r="12" spans="2:16" x14ac:dyDescent="0.2">
      <c r="B12" s="19" t="s">
        <v>840</v>
      </c>
      <c r="C12" s="12"/>
      <c r="D12" s="10">
        <f>+D10+D9+D8</f>
        <v>52040544</v>
      </c>
      <c r="E12" s="11">
        <f>+E10+E9+E8</f>
        <v>1</v>
      </c>
      <c r="F12" s="12"/>
      <c r="G12" s="10">
        <f>+G10+G9+G8</f>
        <v>55067725</v>
      </c>
      <c r="H12" s="11">
        <f>+H10+H9+H8</f>
        <v>1</v>
      </c>
      <c r="I12" s="12"/>
      <c r="J12" s="47">
        <f>+J10+J9+J8</f>
        <v>3027181</v>
      </c>
      <c r="K12" s="23">
        <f>+J12/D12</f>
        <v>5.8169664790590964E-2</v>
      </c>
    </row>
    <row r="14" spans="2:16" x14ac:dyDescent="0.2">
      <c r="B14" s="18" t="s">
        <v>102</v>
      </c>
      <c r="D14" s="4">
        <f>16713789-309993</f>
        <v>16403796</v>
      </c>
      <c r="E14" s="5"/>
      <c r="G14" s="129">
        <v>16988947</v>
      </c>
      <c r="H14" s="5"/>
      <c r="J14" s="40"/>
      <c r="K14" s="5"/>
    </row>
    <row r="15" spans="2:16" x14ac:dyDescent="0.2">
      <c r="B15" s="88"/>
      <c r="C15" s="17"/>
      <c r="D15" s="89"/>
      <c r="E15" s="90"/>
      <c r="F15" s="17"/>
      <c r="G15" s="89"/>
      <c r="H15" s="90"/>
      <c r="I15" s="17"/>
      <c r="J15" s="91"/>
      <c r="K15" s="90"/>
    </row>
    <row r="16" spans="2:16" x14ac:dyDescent="0.2">
      <c r="B16" s="19" t="s">
        <v>104</v>
      </c>
      <c r="C16" s="12"/>
      <c r="D16" s="10">
        <f>+D14+D12</f>
        <v>68444340</v>
      </c>
      <c r="E16" s="11"/>
      <c r="F16" s="12"/>
      <c r="G16" s="10">
        <f>+G14+G13+G12</f>
        <v>72056672</v>
      </c>
      <c r="H16" s="11"/>
      <c r="I16" s="12"/>
      <c r="J16" s="47"/>
      <c r="K16" s="11"/>
      <c r="P16" s="4"/>
    </row>
    <row r="17" spans="2:11" x14ac:dyDescent="0.2">
      <c r="B17" s="18"/>
      <c r="D17" s="4"/>
      <c r="F17" s="4"/>
      <c r="G17" s="76"/>
      <c r="H17" s="4"/>
      <c r="J17" s="40"/>
    </row>
    <row r="18" spans="2:11" x14ac:dyDescent="0.2">
      <c r="B18" s="18"/>
      <c r="D18" s="76"/>
      <c r="J18" s="40"/>
    </row>
    <row r="22" spans="2:11" x14ac:dyDescent="0.2">
      <c r="B22" s="18" t="s">
        <v>114</v>
      </c>
      <c r="D22" s="4">
        <v>21576458.400000002</v>
      </c>
      <c r="E22" s="5">
        <f>+D22/$D$27</f>
        <v>0.42575051198894104</v>
      </c>
      <c r="G22" s="129">
        <v>23257606.349999998</v>
      </c>
      <c r="H22" s="5">
        <f>+G22/G27</f>
        <v>0.43418237055162573</v>
      </c>
      <c r="J22" s="40">
        <f>+G22-D22</f>
        <v>1681147.9499999955</v>
      </c>
      <c r="K22" s="5">
        <f>+J22/D22</f>
        <v>7.7915843222907955E-2</v>
      </c>
    </row>
    <row r="23" spans="2:11" x14ac:dyDescent="0.2">
      <c r="B23" s="18" t="s">
        <v>105</v>
      </c>
      <c r="D23" s="4">
        <v>6769617.620000001</v>
      </c>
      <c r="E23" s="5">
        <f>+D23/$D$27</f>
        <v>0.13357929805960911</v>
      </c>
      <c r="G23" s="129">
        <v>7481080.4300000016</v>
      </c>
      <c r="H23" s="5">
        <f>+G23/G27</f>
        <v>0.13965982511286149</v>
      </c>
      <c r="J23" s="40">
        <f>+G23-D23</f>
        <v>711462.81000000052</v>
      </c>
      <c r="K23" s="5">
        <f>+J23/D23</f>
        <v>0.10509645447300765</v>
      </c>
    </row>
    <row r="24" spans="2:11" x14ac:dyDescent="0.2">
      <c r="B24" s="18" t="s">
        <v>106</v>
      </c>
      <c r="D24" s="4">
        <v>1051961.44</v>
      </c>
      <c r="E24" s="5">
        <f>+D24/$D$27</f>
        <v>2.0757490101926256E-2</v>
      </c>
      <c r="G24" s="129">
        <v>1054534.8600000001</v>
      </c>
      <c r="H24" s="5">
        <f>+G24/G27</f>
        <v>1.9686481852597307E-2</v>
      </c>
      <c r="J24" s="40">
        <f>+G24-D24</f>
        <v>2573.4200000001583</v>
      </c>
      <c r="K24" s="5">
        <f>+J24/D24</f>
        <v>2.4463063969342434E-3</v>
      </c>
    </row>
    <row r="25" spans="2:11" x14ac:dyDescent="0.2">
      <c r="B25" s="18" t="s">
        <v>107</v>
      </c>
      <c r="D25" s="4">
        <f>28272719-6992113</f>
        <v>21280606</v>
      </c>
      <c r="E25" s="5">
        <f>+D25/$D$27</f>
        <v>0.41991269984952351</v>
      </c>
      <c r="G25" s="129">
        <v>21773224</v>
      </c>
      <c r="H25" s="5">
        <f>+G25/G27</f>
        <v>0.40647132248291545</v>
      </c>
      <c r="J25" s="40">
        <f>+G25-D25</f>
        <v>492618</v>
      </c>
      <c r="K25" s="5">
        <f>+J25/D25</f>
        <v>2.3148682889951536E-2</v>
      </c>
    </row>
    <row r="26" spans="2:11" x14ac:dyDescent="0.2">
      <c r="B26" s="18"/>
      <c r="D26" s="4"/>
      <c r="E26" s="5"/>
      <c r="J26" s="40"/>
      <c r="K26" s="5"/>
    </row>
    <row r="27" spans="2:11" x14ac:dyDescent="0.2">
      <c r="B27" s="19" t="s">
        <v>841</v>
      </c>
      <c r="C27" s="12"/>
      <c r="D27" s="10">
        <f>SUM(D22:D25)</f>
        <v>50678643.460000008</v>
      </c>
      <c r="E27" s="11">
        <f>SUM(E22:E25)</f>
        <v>1</v>
      </c>
      <c r="F27" s="12"/>
      <c r="G27" s="10">
        <f>SUM(G22:G26)</f>
        <v>53566445.640000001</v>
      </c>
      <c r="H27" s="11">
        <f>SUM(H22:H26)</f>
        <v>1</v>
      </c>
      <c r="I27" s="12"/>
      <c r="J27" s="47">
        <f>SUM(J22:J26)</f>
        <v>2887802.179999996</v>
      </c>
      <c r="K27" s="23">
        <f>+J27/D27</f>
        <v>5.698262587236181E-2</v>
      </c>
    </row>
    <row r="28" spans="2:11" x14ac:dyDescent="0.2">
      <c r="B28" s="18"/>
      <c r="D28" s="4"/>
      <c r="G28" s="53"/>
      <c r="J28" s="4"/>
      <c r="K28" s="49"/>
    </row>
    <row r="29" spans="2:11" x14ac:dyDescent="0.2">
      <c r="B29" s="18" t="s">
        <v>842</v>
      </c>
      <c r="C29" s="17"/>
      <c r="D29" s="94">
        <f>11166033+6992113</f>
        <v>18158146</v>
      </c>
      <c r="E29" s="92"/>
      <c r="F29" s="92"/>
      <c r="G29" s="132">
        <v>18419317</v>
      </c>
      <c r="H29" s="92"/>
      <c r="I29" s="92"/>
      <c r="J29" s="92"/>
      <c r="K29" s="93"/>
    </row>
    <row r="30" spans="2:11" x14ac:dyDescent="0.2">
      <c r="B30" s="18"/>
      <c r="D30" s="50"/>
      <c r="E30" s="51"/>
      <c r="F30" s="51"/>
      <c r="G30" s="54"/>
      <c r="H30" s="51"/>
      <c r="I30" s="51"/>
      <c r="J30" s="52"/>
      <c r="K30" s="51"/>
    </row>
    <row r="31" spans="2:11" x14ac:dyDescent="0.2">
      <c r="B31" s="19" t="s">
        <v>108</v>
      </c>
      <c r="C31" s="12"/>
      <c r="D31" s="10">
        <f>+D29+D27</f>
        <v>68836789.460000008</v>
      </c>
      <c r="E31" s="11"/>
      <c r="F31" s="12"/>
      <c r="G31" s="10">
        <f>SUM(G26:G30)</f>
        <v>71985762.640000001</v>
      </c>
      <c r="H31" s="11"/>
      <c r="I31" s="12"/>
      <c r="J31" s="47"/>
      <c r="K31" s="11"/>
    </row>
    <row r="32" spans="2:11" x14ac:dyDescent="0.2">
      <c r="B32" s="18"/>
    </row>
    <row r="33" spans="2:7" x14ac:dyDescent="0.2">
      <c r="B33" s="18"/>
      <c r="D33" s="95">
        <f>+D16-D31</f>
        <v>-392449.46000000834</v>
      </c>
      <c r="E33" s="96"/>
      <c r="F33" s="96"/>
      <c r="G33" s="95">
        <f>+G16-G31</f>
        <v>70909.359999999404</v>
      </c>
    </row>
    <row r="34" spans="2:7" x14ac:dyDescent="0.2">
      <c r="B34" s="18"/>
      <c r="D34" s="4"/>
    </row>
    <row r="35" spans="2:7" x14ac:dyDescent="0.2">
      <c r="D35" s="4"/>
    </row>
    <row r="39" spans="2:7" x14ac:dyDescent="0.2">
      <c r="D39" s="4"/>
    </row>
  </sheetData>
  <mergeCells count="3">
    <mergeCell ref="D2:E2"/>
    <mergeCell ref="G2:H2"/>
    <mergeCell ref="J3:K3"/>
  </mergeCells>
  <printOptions horizontalCentered="1"/>
  <pageMargins left="0" right="0" top="1.5" bottom="1" header="0.5" footer="0.5"/>
  <pageSetup scale="91" orientation="landscape" horizontalDpi="400" verticalDpi="200" r:id="rId1"/>
  <headerFooter alignWithMargins="0">
    <oddHeader xml:space="preserve">&amp;C&amp;"Arial,Bold"Lincoln University
Total University
General Funds Operating Revenues And Expenses
Comparitive Summary&amp;"Arial,Regular"
&amp;"Arial,Bold"2017-18 vs. 2018-19
</oddHeader>
    <oddFooter>&amp;L&amp;P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P39"/>
  <sheetViews>
    <sheetView workbookViewId="0">
      <selection activeCell="D44" sqref="D43:D44"/>
    </sheetView>
  </sheetViews>
  <sheetFormatPr defaultRowHeight="12.75" x14ac:dyDescent="0.2"/>
  <cols>
    <col min="1" max="1" width="1.28515625" customWidth="1"/>
    <col min="2" max="2" width="47.28515625" bestFit="1" customWidth="1"/>
    <col min="4" max="4" width="17.7109375" bestFit="1" customWidth="1"/>
    <col min="5" max="5" width="14" bestFit="1" customWidth="1"/>
    <col min="6" max="6" width="9.140625" customWidth="1"/>
    <col min="7" max="7" width="11.28515625" style="4" bestFit="1" customWidth="1"/>
    <col min="8" max="8" width="13.42578125" customWidth="1"/>
    <col min="10" max="10" width="12.140625" customWidth="1"/>
    <col min="11" max="11" width="13.85546875" bestFit="1" customWidth="1"/>
    <col min="13" max="13" width="10.140625" bestFit="1" customWidth="1"/>
  </cols>
  <sheetData>
    <row r="2" spans="2:16" x14ac:dyDescent="0.2">
      <c r="D2" s="144" t="s">
        <v>1644</v>
      </c>
      <c r="E2" s="144"/>
      <c r="G2" s="144" t="s">
        <v>2497</v>
      </c>
      <c r="H2" s="144"/>
      <c r="I2" s="16"/>
    </row>
    <row r="3" spans="2:16" x14ac:dyDescent="0.2">
      <c r="B3" s="18"/>
      <c r="C3" s="18"/>
      <c r="D3" s="20"/>
      <c r="E3" s="21" t="s">
        <v>111</v>
      </c>
      <c r="F3" s="18"/>
      <c r="G3" s="20"/>
      <c r="H3" s="21" t="s">
        <v>111</v>
      </c>
      <c r="I3" s="21"/>
      <c r="J3" s="144" t="s">
        <v>2498</v>
      </c>
      <c r="K3" s="144"/>
      <c r="L3" s="18"/>
    </row>
    <row r="4" spans="2:16" x14ac:dyDescent="0.2">
      <c r="B4" s="18"/>
      <c r="C4" s="18"/>
      <c r="D4" s="20"/>
      <c r="E4" s="1" t="s">
        <v>112</v>
      </c>
      <c r="F4" s="18"/>
      <c r="G4" s="20"/>
      <c r="H4" s="1" t="s">
        <v>112</v>
      </c>
      <c r="I4" s="1"/>
      <c r="J4" s="22" t="s">
        <v>110</v>
      </c>
      <c r="K4" s="1" t="s">
        <v>111</v>
      </c>
      <c r="L4" s="22"/>
    </row>
    <row r="5" spans="2:16" x14ac:dyDescent="0.2">
      <c r="B5" s="18" t="s">
        <v>109</v>
      </c>
      <c r="C5" s="18"/>
      <c r="D5" s="103" t="s">
        <v>110</v>
      </c>
      <c r="E5" s="1" t="s">
        <v>113</v>
      </c>
      <c r="F5" s="18"/>
      <c r="G5" s="20" t="s">
        <v>110</v>
      </c>
      <c r="H5" s="1" t="s">
        <v>113</v>
      </c>
      <c r="I5" s="1"/>
      <c r="J5" s="22" t="s">
        <v>115</v>
      </c>
      <c r="K5" s="1" t="s">
        <v>115</v>
      </c>
      <c r="L5" s="22"/>
    </row>
    <row r="6" spans="2:16" x14ac:dyDescent="0.2">
      <c r="B6" s="18"/>
      <c r="D6" s="4"/>
    </row>
    <row r="7" spans="2:16" x14ac:dyDescent="0.2">
      <c r="B7" s="14"/>
      <c r="C7" s="6"/>
      <c r="D7" s="9"/>
      <c r="E7" s="6"/>
      <c r="F7" s="6"/>
      <c r="G7" s="9"/>
      <c r="H7" s="6"/>
      <c r="I7" s="6"/>
      <c r="J7" s="6"/>
      <c r="K7" s="6"/>
    </row>
    <row r="8" spans="2:16" x14ac:dyDescent="0.2">
      <c r="B8" s="18" t="s">
        <v>100</v>
      </c>
      <c r="D8" s="4">
        <v>26929624</v>
      </c>
      <c r="E8" s="5">
        <f>+D8/D12</f>
        <v>0.57325028659189303</v>
      </c>
      <c r="G8" s="129">
        <v>29829635</v>
      </c>
      <c r="H8" s="5">
        <f>+G8/G12</f>
        <v>0.57663478202658236</v>
      </c>
      <c r="J8" s="40">
        <f>+G8-D8</f>
        <v>2900011</v>
      </c>
      <c r="K8" s="5">
        <f>+J8/D8</f>
        <v>0.10768850690228723</v>
      </c>
    </row>
    <row r="9" spans="2:16" x14ac:dyDescent="0.2">
      <c r="B9" s="18" t="s">
        <v>101</v>
      </c>
      <c r="D9" s="4">
        <v>14436000</v>
      </c>
      <c r="E9" s="5">
        <f>+D9/D12</f>
        <v>0.30729879991048398</v>
      </c>
      <c r="G9" s="129">
        <v>14436000</v>
      </c>
      <c r="H9" s="5">
        <f>+G9/G12</f>
        <v>0.27906140029322324</v>
      </c>
      <c r="J9" s="40">
        <f>+G9-D9</f>
        <v>0</v>
      </c>
      <c r="K9" s="5">
        <f>+J9/D9</f>
        <v>0</v>
      </c>
    </row>
    <row r="10" spans="2:16" x14ac:dyDescent="0.2">
      <c r="B10" s="18" t="s">
        <v>103</v>
      </c>
      <c r="D10" s="4">
        <v>5611455</v>
      </c>
      <c r="E10" s="5">
        <f>+D10/D12</f>
        <v>0.11945091349762296</v>
      </c>
      <c r="G10" s="129">
        <f>4697181+1623871+622099+46029+475736</f>
        <v>7464916</v>
      </c>
      <c r="H10" s="5">
        <f>+G10/G12</f>
        <v>0.14430381768019443</v>
      </c>
      <c r="J10" s="40">
        <f>+G10-D10</f>
        <v>1853461</v>
      </c>
      <c r="K10" s="5">
        <f>+J10/D10</f>
        <v>0.33029953906785314</v>
      </c>
      <c r="M10" s="4"/>
      <c r="N10" s="4"/>
    </row>
    <row r="12" spans="2:16" x14ac:dyDescent="0.2">
      <c r="B12" s="19" t="s">
        <v>840</v>
      </c>
      <c r="C12" s="12"/>
      <c r="D12" s="10">
        <f>+D10+D9+D8</f>
        <v>46977079</v>
      </c>
      <c r="E12" s="11">
        <f>+E10+E9+E8</f>
        <v>1</v>
      </c>
      <c r="F12" s="12"/>
      <c r="G12" s="10">
        <f>+G10+G9+G8</f>
        <v>51730551</v>
      </c>
      <c r="H12" s="11">
        <f>+H10+H9+H8</f>
        <v>1</v>
      </c>
      <c r="I12" s="12"/>
      <c r="J12" s="47">
        <f>+J10+J9+J8</f>
        <v>4753472</v>
      </c>
      <c r="K12" s="23">
        <f>+J12/D12</f>
        <v>0.10118704911388807</v>
      </c>
    </row>
    <row r="14" spans="2:16" x14ac:dyDescent="0.2">
      <c r="B14" s="18" t="s">
        <v>102</v>
      </c>
      <c r="D14" s="4">
        <v>14688106</v>
      </c>
      <c r="E14" s="5"/>
      <c r="G14" s="129">
        <v>16713789</v>
      </c>
      <c r="H14" s="5"/>
      <c r="J14" s="40"/>
      <c r="K14" s="5"/>
    </row>
    <row r="15" spans="2:16" x14ac:dyDescent="0.2">
      <c r="B15" s="88"/>
      <c r="C15" s="17"/>
      <c r="D15" s="89"/>
      <c r="E15" s="90"/>
      <c r="F15" s="17"/>
      <c r="G15" s="89"/>
      <c r="H15" s="90"/>
      <c r="I15" s="17"/>
      <c r="J15" s="91"/>
      <c r="K15" s="90"/>
    </row>
    <row r="16" spans="2:16" x14ac:dyDescent="0.2">
      <c r="B16" s="19" t="s">
        <v>104</v>
      </c>
      <c r="C16" s="12"/>
      <c r="D16" s="10">
        <f>+D14+D12</f>
        <v>61665185</v>
      </c>
      <c r="E16" s="11"/>
      <c r="F16" s="12"/>
      <c r="G16" s="10">
        <f>+G14+G13+G12</f>
        <v>68444340</v>
      </c>
      <c r="H16" s="11"/>
      <c r="I16" s="12"/>
      <c r="J16" s="47"/>
      <c r="K16" s="11"/>
      <c r="P16" s="4"/>
    </row>
    <row r="17" spans="2:11" x14ac:dyDescent="0.2">
      <c r="B17" s="18"/>
      <c r="D17" s="4"/>
      <c r="F17" s="4"/>
      <c r="G17" s="76"/>
      <c r="H17" s="4"/>
      <c r="J17" s="40"/>
    </row>
    <row r="18" spans="2:11" x14ac:dyDescent="0.2">
      <c r="B18" s="18"/>
      <c r="D18" s="76"/>
      <c r="J18" s="40"/>
    </row>
    <row r="22" spans="2:11" x14ac:dyDescent="0.2">
      <c r="B22" s="18" t="s">
        <v>114</v>
      </c>
      <c r="D22" s="4">
        <v>20787259</v>
      </c>
      <c r="E22" s="5">
        <f>+D22/$D$27</f>
        <v>0.41079485730011644</v>
      </c>
      <c r="G22" s="129">
        <v>21576458.400000002</v>
      </c>
      <c r="H22" s="5">
        <f>+G22/G27</f>
        <v>0.3741317042540489</v>
      </c>
      <c r="J22" s="40">
        <f>+G22-D22</f>
        <v>789199.40000000224</v>
      </c>
      <c r="K22" s="5">
        <f>+J22/D22</f>
        <v>3.796553456133886E-2</v>
      </c>
    </row>
    <row r="23" spans="2:11" x14ac:dyDescent="0.2">
      <c r="B23" s="18" t="s">
        <v>105</v>
      </c>
      <c r="D23" s="4">
        <v>6590309.2300000144</v>
      </c>
      <c r="E23" s="5">
        <f>+D23/$D$27</f>
        <v>0.13023675414355959</v>
      </c>
      <c r="G23" s="129">
        <v>6769617.620000001</v>
      </c>
      <c r="H23" s="5">
        <f>+G23/G27</f>
        <v>0.11738388804896907</v>
      </c>
      <c r="J23" s="40">
        <f>+G23-D23</f>
        <v>179308.38999998663</v>
      </c>
      <c r="K23" s="5">
        <f>+J23/D23</f>
        <v>2.7207887178305627E-2</v>
      </c>
    </row>
    <row r="24" spans="2:11" x14ac:dyDescent="0.2">
      <c r="B24" s="18" t="s">
        <v>106</v>
      </c>
      <c r="D24" s="4">
        <v>790885.54999999981</v>
      </c>
      <c r="E24" s="5">
        <f>+D24/$D$27</f>
        <v>1.5629367809049478E-2</v>
      </c>
      <c r="G24" s="129">
        <v>1051961.44</v>
      </c>
      <c r="H24" s="5">
        <f>+G24/G27</f>
        <v>1.8240812234353684E-2</v>
      </c>
      <c r="J24" s="40">
        <f>+G24-D24</f>
        <v>261075.89000000013</v>
      </c>
      <c r="K24" s="5">
        <f>+J24/D24</f>
        <v>0.3301057782633659</v>
      </c>
    </row>
    <row r="25" spans="2:11" x14ac:dyDescent="0.2">
      <c r="B25" s="18" t="s">
        <v>107</v>
      </c>
      <c r="D25" s="4">
        <v>22434076</v>
      </c>
      <c r="E25" s="5">
        <f>+D25/$D$27</f>
        <v>0.44333902074727444</v>
      </c>
      <c r="G25" s="129">
        <f>34642336-6369617</f>
        <v>28272719</v>
      </c>
      <c r="H25" s="5">
        <f>+G25/G27</f>
        <v>0.49024359546262825</v>
      </c>
      <c r="J25" s="40">
        <f>+G25-D25</f>
        <v>5838643</v>
      </c>
      <c r="K25" s="5">
        <f>+J25/D25</f>
        <v>0.26025778819684842</v>
      </c>
    </row>
    <row r="26" spans="2:11" x14ac:dyDescent="0.2">
      <c r="B26" s="18"/>
      <c r="D26" s="4"/>
      <c r="E26" s="5"/>
      <c r="J26" s="40"/>
      <c r="K26" s="5"/>
    </row>
    <row r="27" spans="2:11" x14ac:dyDescent="0.2">
      <c r="B27" s="19" t="s">
        <v>841</v>
      </c>
      <c r="C27" s="12"/>
      <c r="D27" s="10">
        <f>SUM(D22:D25)</f>
        <v>50602529.780000016</v>
      </c>
      <c r="E27" s="11">
        <f>SUM(E22:E25)</f>
        <v>1</v>
      </c>
      <c r="F27" s="12"/>
      <c r="G27" s="10">
        <f>SUM(G22:G26)</f>
        <v>57670756.460000008</v>
      </c>
      <c r="H27" s="11">
        <f>SUM(H22:H26)</f>
        <v>1</v>
      </c>
      <c r="I27" s="12"/>
      <c r="J27" s="47">
        <f>SUM(J22:J26)</f>
        <v>7068226.6799999885</v>
      </c>
      <c r="K27" s="23">
        <f>+J27/D27</f>
        <v>0.13968129085106754</v>
      </c>
    </row>
    <row r="28" spans="2:11" x14ac:dyDescent="0.2">
      <c r="B28" s="18"/>
      <c r="D28" s="4"/>
      <c r="G28" s="53"/>
      <c r="J28" s="4"/>
      <c r="K28" s="49"/>
    </row>
    <row r="29" spans="2:11" x14ac:dyDescent="0.2">
      <c r="B29" s="18" t="s">
        <v>842</v>
      </c>
      <c r="C29" s="17"/>
      <c r="D29" s="94">
        <v>10752061</v>
      </c>
      <c r="E29" s="92"/>
      <c r="F29" s="92"/>
      <c r="G29" s="132">
        <v>11166033</v>
      </c>
      <c r="H29" s="92"/>
      <c r="I29" s="92"/>
      <c r="J29" s="92"/>
      <c r="K29" s="93"/>
    </row>
    <row r="30" spans="2:11" x14ac:dyDescent="0.2">
      <c r="B30" s="18"/>
      <c r="D30" s="50"/>
      <c r="E30" s="51"/>
      <c r="F30" s="51"/>
      <c r="G30" s="54"/>
      <c r="H30" s="51"/>
      <c r="I30" s="51"/>
      <c r="J30" s="52"/>
      <c r="K30" s="51"/>
    </row>
    <row r="31" spans="2:11" x14ac:dyDescent="0.2">
      <c r="B31" s="19" t="s">
        <v>108</v>
      </c>
      <c r="C31" s="12"/>
      <c r="D31" s="10">
        <f>+D29+D27</f>
        <v>61354590.780000016</v>
      </c>
      <c r="E31" s="11"/>
      <c r="F31" s="12"/>
      <c r="G31" s="10">
        <f>SUM(G26:G30)</f>
        <v>68836789.460000008</v>
      </c>
      <c r="H31" s="11"/>
      <c r="I31" s="12"/>
      <c r="J31" s="47"/>
      <c r="K31" s="11"/>
    </row>
    <row r="32" spans="2:11" x14ac:dyDescent="0.2">
      <c r="B32" s="18"/>
    </row>
    <row r="33" spans="2:7" x14ac:dyDescent="0.2">
      <c r="B33" s="18"/>
      <c r="D33" s="95">
        <f>+D16-D31</f>
        <v>310594.21999998391</v>
      </c>
      <c r="E33" s="96"/>
      <c r="F33" s="96"/>
      <c r="G33" s="95">
        <f>+G16-G31</f>
        <v>-392449.46000000834</v>
      </c>
    </row>
    <row r="34" spans="2:7" x14ac:dyDescent="0.2">
      <c r="B34" s="18"/>
      <c r="D34" s="4"/>
    </row>
    <row r="35" spans="2:7" x14ac:dyDescent="0.2">
      <c r="D35" s="4"/>
    </row>
    <row r="39" spans="2:7" x14ac:dyDescent="0.2">
      <c r="D39" s="4"/>
    </row>
  </sheetData>
  <mergeCells count="3">
    <mergeCell ref="D2:E2"/>
    <mergeCell ref="G2:H2"/>
    <mergeCell ref="J3:K3"/>
  </mergeCells>
  <printOptions horizontalCentered="1"/>
  <pageMargins left="0" right="0" top="1.5" bottom="1" header="0.5" footer="0.5"/>
  <pageSetup scale="91" orientation="landscape" horizontalDpi="400" verticalDpi="200" r:id="rId1"/>
  <headerFooter alignWithMargins="0">
    <oddHeader xml:space="preserve">&amp;C&amp;"Arial,Bold"Lincoln University
Total University
General Funds Operating Revenues And Expenses
Comparitive Summary&amp;"Arial,Regular"
&amp;"Arial,Bold"2016-17 vs. 2017-18
</oddHeader>
    <oddFooter>&amp;L&amp;P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32"/>
  <sheetViews>
    <sheetView workbookViewId="0">
      <selection activeCell="F9" sqref="F9"/>
    </sheetView>
  </sheetViews>
  <sheetFormatPr defaultRowHeight="12.75" x14ac:dyDescent="0.2"/>
  <cols>
    <col min="1" max="1" width="7.140625" customWidth="1"/>
    <col min="2" max="2" width="47" bestFit="1" customWidth="1"/>
    <col min="3" max="3" width="10.7109375" bestFit="1" customWidth="1"/>
    <col min="4" max="4" width="10.5703125" bestFit="1" customWidth="1"/>
    <col min="5" max="5" width="0.7109375" customWidth="1"/>
    <col min="6" max="6" width="10.7109375" style="7" customWidth="1"/>
    <col min="7" max="7" width="10.5703125" customWidth="1"/>
    <col min="8" max="8" width="1.42578125" customWidth="1"/>
    <col min="9" max="9" width="17.85546875" bestFit="1" customWidth="1"/>
    <col min="10" max="10" width="11.42578125" bestFit="1" customWidth="1"/>
  </cols>
  <sheetData>
    <row r="1" spans="1:13" x14ac:dyDescent="0.2">
      <c r="A1" s="18"/>
      <c r="B1" s="18"/>
      <c r="C1" s="8" t="s">
        <v>1103</v>
      </c>
      <c r="D1" s="14"/>
      <c r="E1" s="1"/>
      <c r="F1" s="8" t="s">
        <v>1644</v>
      </c>
      <c r="G1" s="14"/>
      <c r="H1" s="18"/>
      <c r="I1" s="18"/>
      <c r="J1" s="18"/>
    </row>
    <row r="2" spans="1:13" x14ac:dyDescent="0.2">
      <c r="A2" s="18"/>
      <c r="B2" s="18"/>
      <c r="C2" s="28"/>
      <c r="D2" s="1" t="s">
        <v>124</v>
      </c>
      <c r="E2" s="1"/>
      <c r="F2" s="28"/>
      <c r="G2" s="1" t="s">
        <v>124</v>
      </c>
      <c r="H2" s="1"/>
      <c r="I2" s="14" t="s">
        <v>1645</v>
      </c>
      <c r="J2" s="14"/>
    </row>
    <row r="3" spans="1:13" x14ac:dyDescent="0.2">
      <c r="A3" s="18"/>
      <c r="B3" s="18"/>
      <c r="C3" s="28" t="s">
        <v>99</v>
      </c>
      <c r="D3" s="1" t="s">
        <v>125</v>
      </c>
      <c r="E3" s="1"/>
      <c r="F3" s="28" t="s">
        <v>99</v>
      </c>
      <c r="G3" s="1" t="s">
        <v>125</v>
      </c>
      <c r="H3" s="1"/>
      <c r="I3" s="21" t="s">
        <v>99</v>
      </c>
      <c r="J3" s="21" t="s">
        <v>124</v>
      </c>
    </row>
    <row r="4" spans="1:13" x14ac:dyDescent="0.2">
      <c r="A4" s="18"/>
      <c r="B4" s="18" t="s">
        <v>116</v>
      </c>
      <c r="C4" s="28"/>
      <c r="D4" s="1" t="s">
        <v>126</v>
      </c>
      <c r="E4" s="1"/>
      <c r="F4" s="28"/>
      <c r="G4" s="1" t="s">
        <v>126</v>
      </c>
      <c r="H4" s="1"/>
      <c r="I4" s="21" t="s">
        <v>127</v>
      </c>
      <c r="J4" s="21" t="s">
        <v>127</v>
      </c>
    </row>
    <row r="5" spans="1:13" x14ac:dyDescent="0.2">
      <c r="B5" s="18"/>
      <c r="C5" s="7"/>
    </row>
    <row r="6" spans="1:13" x14ac:dyDescent="0.2">
      <c r="B6" s="14"/>
      <c r="C6" s="15"/>
      <c r="D6" s="6"/>
      <c r="E6" s="6"/>
      <c r="F6" s="15"/>
      <c r="G6" s="6"/>
      <c r="H6" s="6"/>
      <c r="I6" s="6"/>
      <c r="J6" s="6"/>
    </row>
    <row r="7" spans="1:13" x14ac:dyDescent="0.2">
      <c r="B7" s="18" t="s">
        <v>117</v>
      </c>
      <c r="C7" s="7">
        <v>18545854</v>
      </c>
      <c r="D7" s="5">
        <f>+C7/$C$16</f>
        <v>0.38223230286161231</v>
      </c>
      <c r="E7" s="5"/>
      <c r="F7" s="115">
        <v>19026758</v>
      </c>
      <c r="G7" s="5">
        <f>+F7/F16</f>
        <v>0.37600408517123551</v>
      </c>
      <c r="H7" s="5"/>
      <c r="I7" s="7">
        <f t="shared" ref="I7:I13" si="0">+F7-C7</f>
        <v>480904</v>
      </c>
      <c r="J7" s="5">
        <f t="shared" ref="J7:J13" si="1">+I7/C7</f>
        <v>2.5930539515732196E-2</v>
      </c>
    </row>
    <row r="8" spans="1:13" x14ac:dyDescent="0.2">
      <c r="B8" s="18" t="s">
        <v>118</v>
      </c>
      <c r="C8" s="7">
        <v>742152</v>
      </c>
      <c r="D8" s="5">
        <f t="shared" ref="D8:D13" si="2">+C8/$C$16</f>
        <v>1.5295842835458064E-2</v>
      </c>
      <c r="E8" s="5"/>
      <c r="F8" s="115">
        <v>831397</v>
      </c>
      <c r="G8" s="5">
        <f>+F8/F16</f>
        <v>1.6429949253525467E-2</v>
      </c>
      <c r="H8" s="5"/>
      <c r="I8" s="7">
        <f t="shared" si="0"/>
        <v>89245</v>
      </c>
      <c r="J8" s="5">
        <f t="shared" si="1"/>
        <v>0.12025164656296823</v>
      </c>
    </row>
    <row r="9" spans="1:13" x14ac:dyDescent="0.2">
      <c r="B9" s="18" t="s">
        <v>119</v>
      </c>
      <c r="C9" s="7">
        <v>4496485</v>
      </c>
      <c r="D9" s="5">
        <f t="shared" si="2"/>
        <v>9.2673101833579449E-2</v>
      </c>
      <c r="E9" s="5"/>
      <c r="F9" s="115">
        <v>4143872</v>
      </c>
      <c r="G9" s="5">
        <f>+F9/F16</f>
        <v>8.1890609026860905E-2</v>
      </c>
      <c r="H9" s="5"/>
      <c r="I9" s="7">
        <f t="shared" si="0"/>
        <v>-352613</v>
      </c>
      <c r="J9" s="5">
        <f t="shared" si="1"/>
        <v>-7.8419698942618507E-2</v>
      </c>
    </row>
    <row r="10" spans="1:13" x14ac:dyDescent="0.2">
      <c r="B10" s="18" t="s">
        <v>120</v>
      </c>
      <c r="C10" s="7">
        <v>8308471</v>
      </c>
      <c r="D10" s="5">
        <f t="shared" si="2"/>
        <v>0.17123859616218928</v>
      </c>
      <c r="E10" s="5"/>
      <c r="F10" s="115">
        <v>9046896</v>
      </c>
      <c r="G10" s="5">
        <f>+F10/F16</f>
        <v>0.178783471893599</v>
      </c>
      <c r="H10" s="5"/>
      <c r="I10" s="7">
        <f t="shared" si="0"/>
        <v>738425</v>
      </c>
      <c r="J10" s="5">
        <f t="shared" si="1"/>
        <v>8.8876160246572439E-2</v>
      </c>
    </row>
    <row r="11" spans="1:13" x14ac:dyDescent="0.2">
      <c r="B11" s="18" t="s">
        <v>297</v>
      </c>
      <c r="C11" s="7">
        <v>10653582</v>
      </c>
      <c r="D11" s="5">
        <f t="shared" si="2"/>
        <v>0.21957161862619112</v>
      </c>
      <c r="E11" s="5"/>
      <c r="F11" s="115">
        <v>10507993</v>
      </c>
      <c r="G11" s="5">
        <f>+F11/F16</f>
        <v>0.20765746297665355</v>
      </c>
      <c r="H11" s="5"/>
      <c r="I11" s="7">
        <f t="shared" si="0"/>
        <v>-145589</v>
      </c>
      <c r="J11" s="5">
        <f t="shared" si="1"/>
        <v>-1.3665732333031276E-2</v>
      </c>
    </row>
    <row r="12" spans="1:13" x14ac:dyDescent="0.2">
      <c r="B12" s="18" t="s">
        <v>122</v>
      </c>
      <c r="C12" s="7">
        <v>691022</v>
      </c>
      <c r="D12" s="5">
        <f t="shared" si="2"/>
        <v>1.4242047327021827E-2</v>
      </c>
      <c r="E12" s="5"/>
      <c r="F12" s="115">
        <v>821658</v>
      </c>
      <c r="G12" s="5">
        <f>+F12/F16</f>
        <v>1.6237488520830876E-2</v>
      </c>
      <c r="H12" s="5"/>
      <c r="I12" s="7">
        <f t="shared" si="0"/>
        <v>130636</v>
      </c>
      <c r="J12" s="5">
        <f t="shared" si="1"/>
        <v>0.18904752670681976</v>
      </c>
    </row>
    <row r="13" spans="1:13" x14ac:dyDescent="0.2">
      <c r="B13" s="18" t="s">
        <v>123</v>
      </c>
      <c r="C13" s="7">
        <v>5082284</v>
      </c>
      <c r="D13" s="5">
        <f t="shared" si="2"/>
        <v>0.10474649035394792</v>
      </c>
      <c r="E13" s="5"/>
      <c r="F13" s="115">
        <v>6223956</v>
      </c>
      <c r="G13" s="5">
        <f>+F13/F16</f>
        <v>0.12299693315729471</v>
      </c>
      <c r="H13" s="5"/>
      <c r="I13" s="7">
        <f t="shared" si="0"/>
        <v>1141672</v>
      </c>
      <c r="J13" s="5">
        <f t="shared" si="1"/>
        <v>0.22463758420426722</v>
      </c>
      <c r="M13" s="7"/>
    </row>
    <row r="15" spans="1:13" x14ac:dyDescent="0.2">
      <c r="B15" s="14"/>
      <c r="C15" s="15"/>
      <c r="D15" s="6"/>
      <c r="E15" s="6"/>
      <c r="F15" s="15"/>
      <c r="G15" s="6"/>
      <c r="H15" s="6"/>
      <c r="I15" s="6"/>
      <c r="J15" s="6"/>
    </row>
    <row r="16" spans="1:13" x14ac:dyDescent="0.2">
      <c r="B16" s="24" t="s">
        <v>843</v>
      </c>
      <c r="C16" s="25">
        <f>SUM(C7:C15)</f>
        <v>48519850</v>
      </c>
      <c r="D16" s="26">
        <f>SUM(D7:D15)</f>
        <v>0.99999999999999989</v>
      </c>
      <c r="E16" s="26"/>
      <c r="F16" s="25">
        <f>SUM(F7:F15)</f>
        <v>50602530</v>
      </c>
      <c r="G16" s="26">
        <f>SUM(G7:G15)</f>
        <v>1</v>
      </c>
      <c r="H16" s="26"/>
      <c r="I16" s="27">
        <f>SUM(I7:I15)</f>
        <v>2082680</v>
      </c>
      <c r="J16" s="26">
        <f>+I16/C16</f>
        <v>4.2924287688440914E-2</v>
      </c>
    </row>
    <row r="17" spans="2:10" x14ac:dyDescent="0.2">
      <c r="C17" s="7"/>
      <c r="I17" s="4"/>
      <c r="J17" s="43"/>
    </row>
    <row r="18" spans="2:10" x14ac:dyDescent="0.2">
      <c r="B18" s="18" t="s">
        <v>121</v>
      </c>
      <c r="C18" s="7">
        <v>10127040</v>
      </c>
      <c r="D18" s="5"/>
      <c r="E18" s="5"/>
      <c r="F18" s="115">
        <v>10752061</v>
      </c>
      <c r="G18" s="5"/>
      <c r="H18" s="5"/>
      <c r="I18" s="7"/>
      <c r="J18" s="5"/>
    </row>
    <row r="19" spans="2:10" x14ac:dyDescent="0.2">
      <c r="C19" s="7"/>
    </row>
    <row r="20" spans="2:10" x14ac:dyDescent="0.2">
      <c r="B20" s="24" t="s">
        <v>108</v>
      </c>
      <c r="C20" s="25">
        <f>+C18+C16</f>
        <v>58646890</v>
      </c>
      <c r="D20" s="26"/>
      <c r="E20" s="26"/>
      <c r="F20" s="25">
        <f>+F18+F16</f>
        <v>61354591</v>
      </c>
      <c r="G20" s="97"/>
      <c r="H20" s="97"/>
      <c r="I20" s="98"/>
      <c r="J20" s="97"/>
    </row>
    <row r="21" spans="2:10" x14ac:dyDescent="0.2">
      <c r="C21" s="7"/>
    </row>
    <row r="22" spans="2:10" x14ac:dyDescent="0.2">
      <c r="C22" s="7"/>
    </row>
    <row r="23" spans="2:10" x14ac:dyDescent="0.2">
      <c r="C23" s="7"/>
    </row>
    <row r="24" spans="2:10" x14ac:dyDescent="0.2">
      <c r="C24" s="7"/>
    </row>
    <row r="26" spans="2:10" x14ac:dyDescent="0.2">
      <c r="B26" s="18" t="s">
        <v>119</v>
      </c>
      <c r="C26" s="7">
        <v>4496485</v>
      </c>
      <c r="D26" s="122">
        <f>F9</f>
        <v>4143872</v>
      </c>
      <c r="F26"/>
    </row>
    <row r="27" spans="2:10" x14ac:dyDescent="0.2">
      <c r="B27" s="18" t="s">
        <v>297</v>
      </c>
      <c r="C27" s="7">
        <v>10653582</v>
      </c>
      <c r="D27" s="122">
        <f>F11</f>
        <v>10507993</v>
      </c>
      <c r="F27"/>
      <c r="G27" s="7"/>
    </row>
    <row r="28" spans="2:10" x14ac:dyDescent="0.2">
      <c r="B28" s="18" t="s">
        <v>122</v>
      </c>
      <c r="C28" s="7">
        <v>691022</v>
      </c>
      <c r="D28" s="122">
        <f>F12</f>
        <v>821658</v>
      </c>
      <c r="F28"/>
    </row>
    <row r="29" spans="2:10" x14ac:dyDescent="0.2">
      <c r="B29" s="18" t="s">
        <v>117</v>
      </c>
      <c r="C29" s="7">
        <v>18545854</v>
      </c>
      <c r="D29" s="122">
        <f>F7</f>
        <v>19026758</v>
      </c>
      <c r="F29"/>
    </row>
    <row r="30" spans="2:10" x14ac:dyDescent="0.2">
      <c r="B30" s="18" t="s">
        <v>123</v>
      </c>
      <c r="C30" s="7">
        <v>5082284</v>
      </c>
      <c r="D30" s="122">
        <f>F13</f>
        <v>6223956</v>
      </c>
      <c r="F30"/>
    </row>
    <row r="31" spans="2:10" x14ac:dyDescent="0.2">
      <c r="B31" s="18" t="s">
        <v>118</v>
      </c>
      <c r="C31" s="7">
        <v>742152</v>
      </c>
      <c r="D31" s="122">
        <f>F8</f>
        <v>831397</v>
      </c>
      <c r="F31"/>
    </row>
    <row r="32" spans="2:10" x14ac:dyDescent="0.2">
      <c r="B32" s="18" t="s">
        <v>120</v>
      </c>
      <c r="C32" s="7">
        <v>8308471</v>
      </c>
      <c r="D32" s="122">
        <f>F10</f>
        <v>9046896</v>
      </c>
      <c r="F32"/>
    </row>
  </sheetData>
  <sortState xmlns:xlrd2="http://schemas.microsoft.com/office/spreadsheetml/2017/richdata2" ref="B26:D32">
    <sortCondition ref="B26"/>
  </sortState>
  <phoneticPr fontId="7" type="noConversion"/>
  <printOptions horizontalCentered="1"/>
  <pageMargins left="0.75" right="0.75" top="1.5" bottom="1" header="0.5" footer="0.5"/>
  <pageSetup orientation="landscape" r:id="rId1"/>
  <headerFooter alignWithMargins="0">
    <oddHeader>&amp;C&amp;"Arial,Bold"Lincoln University
Total University General Funds Program Expenses
Comparitive Summary
2015-16 vs. 2016-17</oddHeader>
    <oddFooter>&amp;L&amp;P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34AEC6B-5056-4CAD-9922-4F3B03F72F5F}"/>
</file>

<file path=customXml/itemProps2.xml><?xml version="1.0" encoding="utf-8"?>
<ds:datastoreItem xmlns:ds="http://schemas.openxmlformats.org/officeDocument/2006/customXml" ds:itemID="{FA7FA79E-3A7D-472C-BAE1-43B7A26BA720}"/>
</file>

<file path=customXml/itemProps3.xml><?xml version="1.0" encoding="utf-8"?>
<ds:datastoreItem xmlns:ds="http://schemas.openxmlformats.org/officeDocument/2006/customXml" ds:itemID="{DB7CE749-A5D6-44CE-8EA5-BD369D7880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40</vt:i4>
      </vt:variant>
    </vt:vector>
  </HeadingPairs>
  <TitlesOfParts>
    <vt:vector size="79" baseType="lpstr">
      <vt:lpstr>Travel - FY17</vt:lpstr>
      <vt:lpstr>Travel - FY20</vt:lpstr>
      <vt:lpstr>Travel - FY19</vt:lpstr>
      <vt:lpstr>Travel - FY18</vt:lpstr>
      <vt:lpstr>COMP SUMMARY - FY17</vt:lpstr>
      <vt:lpstr>COMP SUMMARY - FY20</vt:lpstr>
      <vt:lpstr>COMP SUMMARY - FY19</vt:lpstr>
      <vt:lpstr>COMP SUMMARY - FY18</vt:lpstr>
      <vt:lpstr>Comp Sum Exp - FY17</vt:lpstr>
      <vt:lpstr>Comp Sum Exp - FY20</vt:lpstr>
      <vt:lpstr>Comp Sum Exp - FY19</vt:lpstr>
      <vt:lpstr>Comp Sum Exp - FY18</vt:lpstr>
      <vt:lpstr>Comp Sum Aux - FY17</vt:lpstr>
      <vt:lpstr>Comp Sum Aux - FY20</vt:lpstr>
      <vt:lpstr>Comp Sum Aux - FY19</vt:lpstr>
      <vt:lpstr>Comp Sum Aux - FY18</vt:lpstr>
      <vt:lpstr>Benefits - FY17</vt:lpstr>
      <vt:lpstr>Benefits - FY20</vt:lpstr>
      <vt:lpstr>Benefits - FY19</vt:lpstr>
      <vt:lpstr>Benefits - FY18</vt:lpstr>
      <vt:lpstr>Fac Sal - FY17</vt:lpstr>
      <vt:lpstr>Fac Sal - FY20</vt:lpstr>
      <vt:lpstr>Fac Sal - FY19</vt:lpstr>
      <vt:lpstr>Fac Sal - FY18</vt:lpstr>
      <vt:lpstr>Staff Sal - FY17</vt:lpstr>
      <vt:lpstr>Staff Sal - FY20</vt:lpstr>
      <vt:lpstr>Staff Sal - FY19</vt:lpstr>
      <vt:lpstr>Staff Sal - FY18</vt:lpstr>
      <vt:lpstr>Goods - FY17</vt:lpstr>
      <vt:lpstr>Goods - FY20</vt:lpstr>
      <vt:lpstr>Goods - FY19</vt:lpstr>
      <vt:lpstr>Goods - FY18</vt:lpstr>
      <vt:lpstr>Services - FY17</vt:lpstr>
      <vt:lpstr>Services - FY20</vt:lpstr>
      <vt:lpstr>Services - FY19</vt:lpstr>
      <vt:lpstr>AP Details FY19</vt:lpstr>
      <vt:lpstr>Services - FY18</vt:lpstr>
      <vt:lpstr>AP Details FY17 (hide)</vt:lpstr>
      <vt:lpstr>AP Details FY18</vt:lpstr>
      <vt:lpstr>'Benefits - FY17'!Print_Area</vt:lpstr>
      <vt:lpstr>'Benefits - FY18'!Print_Area</vt:lpstr>
      <vt:lpstr>'Benefits - FY19'!Print_Area</vt:lpstr>
      <vt:lpstr>'Benefits - FY20'!Print_Area</vt:lpstr>
      <vt:lpstr>'Comp Sum Exp - FY17'!Print_Area</vt:lpstr>
      <vt:lpstr>'Comp Sum Exp - FY18'!Print_Area</vt:lpstr>
      <vt:lpstr>'Comp Sum Exp - FY19'!Print_Area</vt:lpstr>
      <vt:lpstr>'Comp Sum Exp - FY20'!Print_Area</vt:lpstr>
      <vt:lpstr>'COMP SUMMARY - FY17'!Print_Area</vt:lpstr>
      <vt:lpstr>'COMP SUMMARY - FY18'!Print_Area</vt:lpstr>
      <vt:lpstr>'COMP SUMMARY - FY19'!Print_Area</vt:lpstr>
      <vt:lpstr>'COMP SUMMARY - FY20'!Print_Area</vt:lpstr>
      <vt:lpstr>'Fac Sal - FY17'!Print_Area</vt:lpstr>
      <vt:lpstr>'Fac Sal - FY18'!Print_Area</vt:lpstr>
      <vt:lpstr>'Fac Sal - FY19'!Print_Area</vt:lpstr>
      <vt:lpstr>'Fac Sal - FY20'!Print_Area</vt:lpstr>
      <vt:lpstr>'Goods - FY17'!Print_Area</vt:lpstr>
      <vt:lpstr>'Goods - FY18'!Print_Area</vt:lpstr>
      <vt:lpstr>'Goods - FY19'!Print_Area</vt:lpstr>
      <vt:lpstr>'Goods - FY20'!Print_Area</vt:lpstr>
      <vt:lpstr>'Services - FY17'!Print_Area</vt:lpstr>
      <vt:lpstr>'Services - FY18'!Print_Area</vt:lpstr>
      <vt:lpstr>'Services - FY19'!Print_Area</vt:lpstr>
      <vt:lpstr>'Services - FY20'!Print_Area</vt:lpstr>
      <vt:lpstr>'Travel - FY17'!Print_Area</vt:lpstr>
      <vt:lpstr>'Travel - FY18'!Print_Area</vt:lpstr>
      <vt:lpstr>'Travel - FY19'!Print_Area</vt:lpstr>
      <vt:lpstr>'Travel - FY20'!Print_Area</vt:lpstr>
      <vt:lpstr>'Goods - FY17'!Print_Titles</vt:lpstr>
      <vt:lpstr>'Goods - FY18'!Print_Titles</vt:lpstr>
      <vt:lpstr>'Goods - FY19'!Print_Titles</vt:lpstr>
      <vt:lpstr>'Goods - FY20'!Print_Titles</vt:lpstr>
      <vt:lpstr>'Services - FY17'!Print_Titles</vt:lpstr>
      <vt:lpstr>'Services - FY18'!Print_Titles</vt:lpstr>
      <vt:lpstr>'Services - FY19'!Print_Titles</vt:lpstr>
      <vt:lpstr>'Services - FY20'!Print_Titles</vt:lpstr>
      <vt:lpstr>'Travel - FY17'!Print_Titles</vt:lpstr>
      <vt:lpstr>'Travel - FY18'!Print_Titles</vt:lpstr>
      <vt:lpstr>'Travel - FY19'!Print_Titles</vt:lpstr>
      <vt:lpstr>'Travel - FY20'!Print_Titles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Lincoln University 2019-2020 Stiars Report - Compilation</dc:title>
  <dc:creator>Simmons, Jay</dc:creator>
  <cp:lastModifiedBy>Heimbach, Bunne</cp:lastModifiedBy>
  <cp:lastPrinted>2019-12-20T15:33:35Z</cp:lastPrinted>
  <dcterms:created xsi:type="dcterms:W3CDTF">2007-11-21T14:47:33Z</dcterms:created>
  <dcterms:modified xsi:type="dcterms:W3CDTF">2021-03-23T15:35:59Z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f5305568c7814865b1847113e78276da</vt:lpwstr>
  </property>
  <property fmtid="{D5CDD505-2E9C-101B-9397-08002B2CF9AE}" pid="3" name="ContentTypeId">
    <vt:lpwstr>0x01010063A4E9D8B9AE294BB8664582FC3229C4</vt:lpwstr>
  </property>
  <property fmtid="{D5CDD505-2E9C-101B-9397-08002B2CF9AE}" pid="4" name="MigrationSourceURL">
    <vt:lpwstr/>
  </property>
  <property fmtid="{D5CDD505-2E9C-101B-9397-08002B2CF9AE}" pid="5" name="Order">
    <vt:r8>1332400</vt:r8>
  </property>
  <property fmtid="{D5CDD505-2E9C-101B-9397-08002B2CF9AE}" pid="6" name="Category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</Properties>
</file>