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autoCompressPictures="0" defaultThemeVersion="124226"/>
  <mc:AlternateContent xmlns:mc="http://schemas.openxmlformats.org/markup-compatibility/2006">
    <mc:Choice Requires="x15">
      <x15ac:absPath xmlns:x15ac="http://schemas.microsoft.com/office/spreadsheetml/2010/11/ac" url="https://pagov-my.sharepoint.com/personal/bheimbach_pa_gov/Documents/Desktop/Web Dump/"/>
    </mc:Choice>
  </mc:AlternateContent>
  <xr:revisionPtr revIDLastSave="0" documentId="8_{182760A6-9DC4-4072-B1B8-4B6ADBB61EF7}" xr6:coauthVersionLast="47" xr6:coauthVersionMax="47" xr10:uidLastSave="{00000000-0000-0000-0000-000000000000}"/>
  <bookViews>
    <workbookView xWindow="4095" yWindow="810" windowWidth="21630" windowHeight="14790" tabRatio="754" xr2:uid="{00000000-000D-0000-FFFF-FFFF00000000}"/>
  </bookViews>
  <sheets>
    <sheet name="PIMS Calendar" sheetId="1" r:id="rId1"/>
    <sheet name="Internal Snapshots" sheetId="10" r:id="rId2"/>
    <sheet name="Change Log" sheetId="8" r:id="rId3"/>
    <sheet name="Executive Summary" sheetId="4" r:id="rId4"/>
    <sheet name="ACS Summary" sheetId="5" r:id="rId5"/>
    <sheet name="PIMS Refresh Schedule" sheetId="6" r:id="rId6"/>
    <sheet name="PIMS Dates (only)" sheetId="7" r:id="rId7"/>
  </sheets>
  <definedNames>
    <definedName name="_xlnm._FilterDatabase" localSheetId="0" hidden="1">'PIMS Calendar'!$A$3:$L$3</definedName>
    <definedName name="_xlnm._FilterDatabase" localSheetId="6" hidden="1">'PIMS Dates (only)'!$A$2:$L$2</definedName>
    <definedName name="_xlnm.Print_Area" localSheetId="3">'Executive Summary'!$A$1:$J$160</definedName>
    <definedName name="_xlnm.Print_Titles" localSheetId="3">'Executive 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9" i="4" l="1"/>
  <c r="I17" i="5"/>
  <c r="H17" i="5"/>
  <c r="I16" i="5"/>
  <c r="H16" i="5"/>
  <c r="H20" i="5"/>
  <c r="H21" i="5"/>
  <c r="A21" i="5"/>
  <c r="E61" i="4"/>
  <c r="E60" i="4"/>
  <c r="C61" i="4"/>
  <c r="C60" i="4"/>
  <c r="J49" i="7"/>
  <c r="F22" i="5"/>
  <c r="C49" i="7"/>
  <c r="D49" i="7"/>
  <c r="E49" i="7"/>
  <c r="F49" i="7"/>
  <c r="H49" i="7"/>
  <c r="B49" i="7"/>
  <c r="C50" i="7"/>
  <c r="D50" i="7"/>
  <c r="E50" i="7"/>
  <c r="F50" i="7"/>
  <c r="H50" i="7"/>
  <c r="B31" i="7"/>
  <c r="J34" i="7"/>
  <c r="F34" i="7"/>
  <c r="H34" i="7"/>
  <c r="E34" i="7"/>
  <c r="C34" i="7"/>
  <c r="B34" i="7"/>
  <c r="K49" i="7"/>
  <c r="A24" i="5" l="1"/>
  <c r="A12" i="5"/>
  <c r="G3" i="7" l="1"/>
  <c r="H47" i="4"/>
  <c r="H48" i="4"/>
  <c r="I36" i="5"/>
  <c r="E83" i="4" l="1"/>
  <c r="G63" i="7" l="1"/>
  <c r="D17" i="7"/>
  <c r="D31" i="7"/>
  <c r="D34" i="7"/>
  <c r="A62" i="7"/>
  <c r="A59" i="7"/>
  <c r="A60" i="7"/>
  <c r="A61" i="7"/>
  <c r="A58" i="7"/>
  <c r="A50" i="7"/>
  <c r="A51" i="7"/>
  <c r="A52" i="7"/>
  <c r="A54" i="7"/>
  <c r="A49" i="7"/>
  <c r="A43" i="7"/>
  <c r="A45" i="7"/>
  <c r="A46" i="7"/>
  <c r="A44" i="7"/>
  <c r="L32" i="7" l="1"/>
  <c r="I32" i="7"/>
  <c r="H32" i="7"/>
  <c r="B32" i="7"/>
  <c r="C32" i="7"/>
  <c r="D32" i="7"/>
  <c r="J32" i="7"/>
  <c r="A32" i="7"/>
  <c r="K17" i="7"/>
  <c r="I17" i="7"/>
  <c r="G40" i="7"/>
  <c r="H40" i="7"/>
  <c r="G41" i="7"/>
  <c r="H41" i="7"/>
  <c r="G36" i="7"/>
  <c r="H36" i="7"/>
  <c r="G37" i="7"/>
  <c r="H37" i="7"/>
  <c r="H35" i="7"/>
  <c r="G35" i="7"/>
  <c r="C40" i="7"/>
  <c r="C41" i="7"/>
  <c r="C36" i="7"/>
  <c r="C37" i="7"/>
  <c r="A42" i="7"/>
  <c r="A38" i="7"/>
  <c r="A40" i="7"/>
  <c r="A41" i="7"/>
  <c r="A39" i="7"/>
  <c r="A36" i="7"/>
  <c r="A37" i="7"/>
  <c r="A35" i="7"/>
  <c r="A34" i="7"/>
  <c r="L33" i="7"/>
  <c r="L17" i="7"/>
  <c r="L16" i="7"/>
  <c r="B16" i="7"/>
  <c r="C16" i="7"/>
  <c r="D16" i="7"/>
  <c r="E16" i="7"/>
  <c r="F16" i="7"/>
  <c r="G16" i="7"/>
  <c r="H16" i="7"/>
  <c r="I16" i="7"/>
  <c r="J16" i="7"/>
  <c r="K16" i="7"/>
  <c r="A16" i="7"/>
  <c r="A30" i="7"/>
  <c r="A29" i="7"/>
  <c r="A17" i="7"/>
  <c r="A31" i="7"/>
  <c r="A33" i="7"/>
  <c r="A28" i="7"/>
  <c r="L24" i="7"/>
  <c r="H24" i="7"/>
  <c r="H23" i="7"/>
  <c r="I23" i="7"/>
  <c r="I24" i="7"/>
  <c r="G24" i="7"/>
  <c r="G23" i="7"/>
  <c r="A22" i="7"/>
  <c r="A23" i="7"/>
  <c r="A24" i="7"/>
  <c r="A25" i="7"/>
  <c r="A26" i="7"/>
  <c r="A21" i="7"/>
  <c r="A19" i="7"/>
  <c r="A18" i="7"/>
  <c r="A9" i="7"/>
  <c r="A8" i="7"/>
  <c r="H83" i="4"/>
  <c r="G24" i="5" l="1"/>
  <c r="I13" i="5"/>
  <c r="G13" i="5"/>
  <c r="I20" i="5"/>
  <c r="F15" i="5"/>
  <c r="G83" i="4"/>
  <c r="F83" i="4"/>
  <c r="D83" i="4"/>
  <c r="C83" i="4"/>
  <c r="F89" i="4"/>
  <c r="F86" i="4"/>
  <c r="C90" i="4"/>
  <c r="C89" i="4"/>
  <c r="C87" i="4"/>
  <c r="C86" i="4"/>
  <c r="H78" i="4"/>
  <c r="F78" i="4"/>
  <c r="G78" i="4"/>
  <c r="G77" i="4"/>
  <c r="F77" i="4"/>
  <c r="G65" i="4"/>
  <c r="F64" i="4"/>
  <c r="F65" i="4"/>
  <c r="G64" i="4"/>
  <c r="H66" i="4"/>
  <c r="H57" i="4"/>
  <c r="H58" i="4"/>
  <c r="H55" i="4"/>
  <c r="H54" i="4"/>
  <c r="G54" i="4"/>
  <c r="E30" i="7" l="1"/>
  <c r="B18" i="5"/>
  <c r="B21" i="5" l="1"/>
  <c r="G66" i="4"/>
  <c r="G67" i="4"/>
  <c r="G68" i="4"/>
  <c r="G57" i="4"/>
  <c r="G55" i="4"/>
  <c r="G59" i="4"/>
  <c r="G60" i="4"/>
  <c r="G61" i="4"/>
  <c r="G62" i="4"/>
  <c r="G63" i="4"/>
  <c r="G58" i="4"/>
  <c r="G56" i="4"/>
  <c r="F55" i="4"/>
  <c r="F54" i="4"/>
  <c r="E55" i="4"/>
  <c r="D55" i="4"/>
  <c r="C55" i="4"/>
  <c r="G14" i="5"/>
  <c r="E54" i="4"/>
  <c r="D54" i="4"/>
  <c r="C54" i="4"/>
  <c r="L15" i="7"/>
  <c r="E15" i="7"/>
  <c r="F15" i="7"/>
  <c r="C15" i="7"/>
  <c r="C14" i="7"/>
  <c r="L26" i="7"/>
  <c r="L29" i="7"/>
  <c r="I29" i="7"/>
  <c r="G29" i="7"/>
  <c r="E29" i="7"/>
  <c r="F29" i="7"/>
  <c r="C29" i="7"/>
  <c r="D29" i="7"/>
  <c r="B29" i="7"/>
  <c r="B26" i="7"/>
  <c r="C26" i="7"/>
  <c r="D26" i="7"/>
  <c r="E26" i="7"/>
  <c r="F26" i="7"/>
  <c r="G26" i="7"/>
  <c r="H26" i="7"/>
  <c r="I26" i="7"/>
  <c r="G84" i="4"/>
  <c r="I49" i="7"/>
  <c r="F57" i="4"/>
  <c r="F58" i="4"/>
  <c r="K34" i="7"/>
  <c r="K31" i="7"/>
  <c r="K28" i="7"/>
  <c r="F76" i="4"/>
  <c r="I34" i="7"/>
  <c r="I31" i="7"/>
  <c r="I28" i="7"/>
  <c r="L49" i="7"/>
  <c r="F27" i="5"/>
  <c r="F26" i="5"/>
  <c r="F24" i="5"/>
  <c r="F23" i="5"/>
  <c r="F14" i="5"/>
  <c r="F13" i="5"/>
  <c r="F11" i="5"/>
  <c r="F7" i="5"/>
  <c r="G7" i="5"/>
  <c r="G11" i="5"/>
  <c r="G15" i="5"/>
  <c r="G22" i="5"/>
  <c r="G23" i="5"/>
  <c r="G26" i="5"/>
  <c r="G27" i="5"/>
  <c r="C56" i="4"/>
  <c r="H50" i="4"/>
  <c r="H13" i="4"/>
  <c r="H11" i="4"/>
  <c r="H64" i="4"/>
  <c r="H42" i="7"/>
  <c r="L23" i="7"/>
  <c r="B24" i="7"/>
  <c r="C24" i="7"/>
  <c r="D24" i="7"/>
  <c r="E24" i="7"/>
  <c r="F24" i="7"/>
  <c r="B23" i="7"/>
  <c r="C23" i="7"/>
  <c r="D23" i="7"/>
  <c r="E23" i="7"/>
  <c r="F23" i="7"/>
  <c r="K23" i="7"/>
  <c r="I33" i="7"/>
  <c r="B33" i="7"/>
  <c r="C33" i="7"/>
  <c r="D33" i="7"/>
  <c r="E33" i="7"/>
  <c r="F33" i="7"/>
  <c r="H33" i="7"/>
  <c r="J33" i="7"/>
  <c r="K33" i="7"/>
  <c r="A13" i="5"/>
  <c r="B13" i="5"/>
  <c r="E66" i="4"/>
  <c r="H85" i="4"/>
  <c r="C78" i="4"/>
  <c r="D78" i="4"/>
  <c r="E78" i="4"/>
  <c r="H77" i="4"/>
  <c r="E77" i="4"/>
  <c r="D77" i="4"/>
  <c r="C77" i="4"/>
  <c r="H60" i="4"/>
  <c r="E62" i="4"/>
  <c r="E64" i="4"/>
  <c r="D62" i="4"/>
  <c r="D61" i="4"/>
  <c r="B3" i="7"/>
  <c r="A3" i="7"/>
  <c r="C62" i="4"/>
  <c r="B30" i="5"/>
  <c r="I54" i="7"/>
  <c r="H54" i="7"/>
  <c r="C53" i="7"/>
  <c r="E53" i="7"/>
  <c r="F53" i="7"/>
  <c r="L53" i="7"/>
  <c r="B54" i="7"/>
  <c r="C54" i="7"/>
  <c r="D54" i="7"/>
  <c r="E54" i="7"/>
  <c r="F54" i="7"/>
  <c r="J54" i="7"/>
  <c r="K54" i="7"/>
  <c r="L54" i="7"/>
  <c r="F50" i="4"/>
  <c r="D64" i="4"/>
  <c r="C64" i="4"/>
  <c r="B40" i="7"/>
  <c r="D40" i="7"/>
  <c r="E40" i="7"/>
  <c r="F40" i="7"/>
  <c r="I40" i="7"/>
  <c r="L40" i="7"/>
  <c r="B41" i="7"/>
  <c r="D41" i="7"/>
  <c r="E41" i="7"/>
  <c r="F41" i="7"/>
  <c r="I41" i="7"/>
  <c r="L41" i="7"/>
  <c r="B47" i="7"/>
  <c r="C47" i="7"/>
  <c r="D47" i="7"/>
  <c r="E47" i="7"/>
  <c r="F47" i="7"/>
  <c r="G47" i="7"/>
  <c r="H47" i="7"/>
  <c r="I47" i="7"/>
  <c r="L47" i="7"/>
  <c r="B48" i="7"/>
  <c r="C48" i="7"/>
  <c r="D48" i="7"/>
  <c r="E48" i="7"/>
  <c r="F48" i="7"/>
  <c r="G48" i="7"/>
  <c r="H48" i="7"/>
  <c r="I48" i="7"/>
  <c r="L48" i="7"/>
  <c r="B39" i="7"/>
  <c r="C39" i="7"/>
  <c r="D39" i="7"/>
  <c r="E39" i="7"/>
  <c r="F39" i="7"/>
  <c r="G39" i="7"/>
  <c r="H39" i="7"/>
  <c r="I39" i="7"/>
  <c r="L39" i="7"/>
  <c r="B26" i="5"/>
  <c r="B27" i="5"/>
  <c r="B23" i="5"/>
  <c r="I24" i="5"/>
  <c r="L31" i="7" s="1"/>
  <c r="I26" i="5"/>
  <c r="I27" i="5"/>
  <c r="I23" i="5"/>
  <c r="A27" i="5"/>
  <c r="A26" i="5"/>
  <c r="A23" i="5"/>
  <c r="F88" i="4"/>
  <c r="G88" i="4"/>
  <c r="H88" i="4"/>
  <c r="F95" i="4"/>
  <c r="G95" i="4"/>
  <c r="H95" i="4"/>
  <c r="C88" i="4"/>
  <c r="D88" i="4"/>
  <c r="E88" i="4"/>
  <c r="D89" i="4"/>
  <c r="D90" i="4"/>
  <c r="C95" i="4"/>
  <c r="D95" i="4"/>
  <c r="E95" i="4"/>
  <c r="C96" i="4"/>
  <c r="D96" i="4"/>
  <c r="E96" i="4"/>
  <c r="H59" i="4"/>
  <c r="E58" i="4"/>
  <c r="C82" i="4"/>
  <c r="C58" i="4"/>
  <c r="D58" i="4"/>
  <c r="A20" i="5"/>
  <c r="B20" i="5"/>
  <c r="I28" i="5"/>
  <c r="B28" i="5"/>
  <c r="D60" i="4"/>
  <c r="A28" i="5"/>
  <c r="I21" i="5"/>
  <c r="A18" i="5"/>
  <c r="E59" i="4"/>
  <c r="E57" i="4"/>
  <c r="D59" i="4"/>
  <c r="D57" i="4"/>
  <c r="C59" i="4"/>
  <c r="C57" i="4"/>
  <c r="H82" i="4"/>
  <c r="E82" i="4"/>
  <c r="D82" i="4"/>
  <c r="D65" i="4"/>
  <c r="D63" i="4"/>
  <c r="E63" i="4"/>
  <c r="C66" i="4"/>
  <c r="D66" i="4"/>
  <c r="C67" i="4"/>
  <c r="D67" i="4"/>
  <c r="E67" i="4"/>
  <c r="F60" i="4"/>
  <c r="G18" i="4"/>
  <c r="H80" i="4"/>
  <c r="F80" i="4"/>
  <c r="E80" i="4"/>
  <c r="D80" i="4"/>
  <c r="C80" i="4"/>
  <c r="F18" i="4"/>
  <c r="F21" i="4"/>
  <c r="F9" i="4"/>
  <c r="F56" i="4"/>
  <c r="E56" i="4"/>
  <c r="D56" i="4"/>
  <c r="H56" i="4"/>
  <c r="B28" i="7"/>
  <c r="C28" i="7"/>
  <c r="D28" i="7"/>
  <c r="E28" i="7"/>
  <c r="F28" i="7"/>
  <c r="H28" i="7"/>
  <c r="J28" i="7"/>
  <c r="L28" i="7"/>
  <c r="G91" i="4"/>
  <c r="G75" i="4"/>
  <c r="F39" i="4"/>
  <c r="G38" i="4"/>
  <c r="F40" i="4"/>
  <c r="D27" i="4"/>
  <c r="D45" i="4"/>
  <c r="F45" i="4"/>
  <c r="D10" i="4"/>
  <c r="E9" i="4"/>
  <c r="D9" i="4"/>
  <c r="C9" i="4"/>
  <c r="G66" i="7"/>
  <c r="G67" i="7"/>
  <c r="G65" i="7"/>
  <c r="G5" i="7"/>
  <c r="C3" i="7"/>
  <c r="D3" i="7"/>
  <c r="E3" i="7"/>
  <c r="F3" i="7"/>
  <c r="H3" i="7"/>
  <c r="I3" i="7"/>
  <c r="J3" i="7"/>
  <c r="K3" i="7"/>
  <c r="L3" i="7"/>
  <c r="I64" i="7"/>
  <c r="I65" i="7"/>
  <c r="I66" i="7"/>
  <c r="I67" i="7"/>
  <c r="H64" i="7"/>
  <c r="H65" i="7"/>
  <c r="H66" i="7"/>
  <c r="H67" i="7"/>
  <c r="L66" i="7"/>
  <c r="J64" i="7"/>
  <c r="J65" i="7"/>
  <c r="J66" i="7"/>
  <c r="J67" i="7"/>
  <c r="A65" i="7"/>
  <c r="B65" i="7"/>
  <c r="C65" i="7"/>
  <c r="D65" i="7"/>
  <c r="E65" i="7"/>
  <c r="F65" i="7"/>
  <c r="K65" i="7"/>
  <c r="L65" i="7"/>
  <c r="A66" i="7"/>
  <c r="B66" i="7"/>
  <c r="C66" i="7"/>
  <c r="D66" i="7"/>
  <c r="E66" i="7"/>
  <c r="F66" i="7"/>
  <c r="K66" i="7"/>
  <c r="A67" i="7"/>
  <c r="B67" i="7"/>
  <c r="C67" i="7"/>
  <c r="D67" i="7"/>
  <c r="E67" i="7"/>
  <c r="F67" i="7"/>
  <c r="K67" i="7"/>
  <c r="L67" i="7"/>
  <c r="B64" i="7"/>
  <c r="C64" i="7"/>
  <c r="D64" i="7"/>
  <c r="E64" i="7"/>
  <c r="F64" i="7"/>
  <c r="K64" i="7"/>
  <c r="L64" i="7"/>
  <c r="A64" i="7"/>
  <c r="H44" i="7"/>
  <c r="I14" i="5"/>
  <c r="I10" i="5"/>
  <c r="F47" i="4"/>
  <c r="F48" i="4"/>
  <c r="F49" i="4"/>
  <c r="G47" i="4"/>
  <c r="G48" i="4"/>
  <c r="G49" i="4"/>
  <c r="G50" i="4"/>
  <c r="E47" i="4"/>
  <c r="H49" i="4"/>
  <c r="E48" i="4"/>
  <c r="E49" i="4"/>
  <c r="D47" i="4"/>
  <c r="D48" i="4"/>
  <c r="D49" i="4"/>
  <c r="D50" i="4"/>
  <c r="D46" i="4"/>
  <c r="C48" i="4"/>
  <c r="C49" i="4"/>
  <c r="C47" i="4"/>
  <c r="C13" i="4"/>
  <c r="C11" i="4"/>
  <c r="I11" i="5"/>
  <c r="H37" i="5"/>
  <c r="H38" i="5"/>
  <c r="A37" i="5"/>
  <c r="B37" i="5"/>
  <c r="A38" i="5"/>
  <c r="B38" i="5"/>
  <c r="I4" i="5"/>
  <c r="A4" i="5"/>
  <c r="B4" i="5"/>
  <c r="H36" i="5"/>
  <c r="H34" i="5"/>
  <c r="H12" i="4"/>
  <c r="H10" i="4"/>
  <c r="E11" i="4"/>
  <c r="E12" i="4"/>
  <c r="E13" i="4"/>
  <c r="E10" i="4"/>
  <c r="D11" i="4"/>
  <c r="D12" i="4"/>
  <c r="D13" i="4"/>
  <c r="C12" i="4"/>
  <c r="C10" i="4"/>
  <c r="G9" i="4"/>
  <c r="E20" i="7"/>
  <c r="C20" i="7"/>
  <c r="C28" i="4"/>
  <c r="A34" i="5"/>
  <c r="B34" i="5"/>
  <c r="A33" i="5"/>
  <c r="A32" i="5"/>
  <c r="A31" i="5"/>
  <c r="C4" i="7"/>
  <c r="B27" i="7"/>
  <c r="L12" i="7"/>
  <c r="L13" i="7"/>
  <c r="C93" i="4"/>
  <c r="D93" i="4"/>
  <c r="E93" i="4"/>
  <c r="G25" i="7"/>
  <c r="I45" i="7"/>
  <c r="I43" i="7"/>
  <c r="B45" i="7"/>
  <c r="C45" i="7"/>
  <c r="D45" i="7"/>
  <c r="E45" i="7"/>
  <c r="F45" i="7"/>
  <c r="G45" i="7"/>
  <c r="H45" i="7"/>
  <c r="I25" i="7"/>
  <c r="F14" i="7"/>
  <c r="E14" i="7"/>
  <c r="G12" i="7"/>
  <c r="C12" i="7"/>
  <c r="G59" i="7"/>
  <c r="H19" i="7"/>
  <c r="H11" i="7"/>
  <c r="B50" i="7"/>
  <c r="I50" i="7"/>
  <c r="J50" i="7"/>
  <c r="K50" i="7"/>
  <c r="L50" i="7"/>
  <c r="B51" i="7"/>
  <c r="C51" i="7"/>
  <c r="D51" i="7"/>
  <c r="E51" i="7"/>
  <c r="F51" i="7"/>
  <c r="H51" i="7"/>
  <c r="I51" i="7"/>
  <c r="J51" i="7"/>
  <c r="K51" i="7"/>
  <c r="L51" i="7"/>
  <c r="B58" i="7"/>
  <c r="C58" i="7"/>
  <c r="D58" i="7"/>
  <c r="E58" i="7"/>
  <c r="F58" i="7"/>
  <c r="H58" i="7"/>
  <c r="I58" i="7"/>
  <c r="J58" i="7"/>
  <c r="K58" i="7"/>
  <c r="L58" i="7"/>
  <c r="B52" i="7"/>
  <c r="C52" i="7"/>
  <c r="D52" i="7"/>
  <c r="E52" i="7"/>
  <c r="F52" i="7"/>
  <c r="H52" i="7"/>
  <c r="I52" i="7"/>
  <c r="J52" i="7"/>
  <c r="K52" i="7"/>
  <c r="L52" i="7"/>
  <c r="B59" i="7"/>
  <c r="C59" i="7"/>
  <c r="D59" i="7"/>
  <c r="E59" i="7"/>
  <c r="F59" i="7"/>
  <c r="H59" i="7"/>
  <c r="I59" i="7"/>
  <c r="J59" i="7"/>
  <c r="K59" i="7"/>
  <c r="L59" i="7"/>
  <c r="B60" i="7"/>
  <c r="C60" i="7"/>
  <c r="D60" i="7"/>
  <c r="E60" i="7"/>
  <c r="F60" i="7"/>
  <c r="H60" i="7"/>
  <c r="I60" i="7"/>
  <c r="J60" i="7"/>
  <c r="K60" i="7"/>
  <c r="L60" i="7"/>
  <c r="B61" i="7"/>
  <c r="C61" i="7"/>
  <c r="D61" i="7"/>
  <c r="E61" i="7"/>
  <c r="F61" i="7"/>
  <c r="G61" i="7"/>
  <c r="H61" i="7"/>
  <c r="I61" i="7"/>
  <c r="J61" i="7"/>
  <c r="K61" i="7"/>
  <c r="L61" i="7"/>
  <c r="B8" i="7"/>
  <c r="C8" i="7"/>
  <c r="D8" i="7"/>
  <c r="E8" i="7"/>
  <c r="F8" i="7"/>
  <c r="G8" i="7"/>
  <c r="H8" i="7"/>
  <c r="I8" i="7"/>
  <c r="L8" i="7"/>
  <c r="B9" i="7"/>
  <c r="C9" i="7"/>
  <c r="D9" i="7"/>
  <c r="E9" i="7"/>
  <c r="F9" i="7"/>
  <c r="G9" i="7"/>
  <c r="H9" i="7"/>
  <c r="I9" i="7"/>
  <c r="L9" i="7"/>
  <c r="B18" i="7"/>
  <c r="C18" i="7"/>
  <c r="D18" i="7"/>
  <c r="E18" i="7"/>
  <c r="F18" i="7"/>
  <c r="G18" i="7"/>
  <c r="H18" i="7"/>
  <c r="I18" i="7"/>
  <c r="L18" i="7"/>
  <c r="B19" i="7"/>
  <c r="C19" i="7"/>
  <c r="D19" i="7"/>
  <c r="E19" i="7"/>
  <c r="F19" i="7"/>
  <c r="G19" i="7"/>
  <c r="I19" i="7"/>
  <c r="L19" i="7"/>
  <c r="B22" i="7"/>
  <c r="C22" i="7"/>
  <c r="D22" i="7"/>
  <c r="E22" i="7"/>
  <c r="F22" i="7"/>
  <c r="G22" i="7"/>
  <c r="H22" i="7"/>
  <c r="I22" i="7"/>
  <c r="L22" i="7"/>
  <c r="B21" i="7"/>
  <c r="C21" i="7"/>
  <c r="D21" i="7"/>
  <c r="E21" i="7"/>
  <c r="F21" i="7"/>
  <c r="G21" i="7"/>
  <c r="H21" i="7"/>
  <c r="I21" i="7"/>
  <c r="L21" i="7"/>
  <c r="B30" i="7"/>
  <c r="C30" i="7"/>
  <c r="D30" i="7"/>
  <c r="F30" i="7"/>
  <c r="G30" i="7"/>
  <c r="H30" i="7"/>
  <c r="I30" i="7"/>
  <c r="L30" i="7"/>
  <c r="B35" i="7"/>
  <c r="C35" i="7"/>
  <c r="D35" i="7"/>
  <c r="E35" i="7"/>
  <c r="F35" i="7"/>
  <c r="I35" i="7"/>
  <c r="B36" i="7"/>
  <c r="D36" i="7"/>
  <c r="E36" i="7"/>
  <c r="F36" i="7"/>
  <c r="I36" i="7"/>
  <c r="B37" i="7"/>
  <c r="D37" i="7"/>
  <c r="E37" i="7"/>
  <c r="F37" i="7"/>
  <c r="I37" i="7"/>
  <c r="B38" i="7"/>
  <c r="C38" i="7"/>
  <c r="D38" i="7"/>
  <c r="E38" i="7"/>
  <c r="F38" i="7"/>
  <c r="G38" i="7"/>
  <c r="H38" i="7"/>
  <c r="I38" i="7"/>
  <c r="L38" i="7"/>
  <c r="B25" i="7"/>
  <c r="C25" i="7"/>
  <c r="D25" i="7"/>
  <c r="E25" i="7"/>
  <c r="F25" i="7"/>
  <c r="H25" i="7"/>
  <c r="B44" i="7"/>
  <c r="C44" i="7"/>
  <c r="D44" i="7"/>
  <c r="E44" i="7"/>
  <c r="F44" i="7"/>
  <c r="G44" i="7"/>
  <c r="I44" i="7"/>
  <c r="B43" i="7"/>
  <c r="D43" i="7"/>
  <c r="E43" i="7"/>
  <c r="F43" i="7"/>
  <c r="G43" i="7"/>
  <c r="H43" i="7"/>
  <c r="L43" i="7"/>
  <c r="B46" i="7"/>
  <c r="C46" i="7"/>
  <c r="D46" i="7"/>
  <c r="E46" i="7"/>
  <c r="F46" i="7"/>
  <c r="G46" i="7"/>
  <c r="H46" i="7"/>
  <c r="I46" i="7"/>
  <c r="L46" i="7"/>
  <c r="B42" i="7"/>
  <c r="C42" i="7"/>
  <c r="D42" i="7"/>
  <c r="E42" i="7"/>
  <c r="F42" i="7"/>
  <c r="G42" i="7"/>
  <c r="I42" i="7"/>
  <c r="L42" i="7"/>
  <c r="B62" i="7"/>
  <c r="C62" i="7"/>
  <c r="D62" i="7"/>
  <c r="E62" i="7"/>
  <c r="F62" i="7"/>
  <c r="G62" i="7"/>
  <c r="H62" i="7"/>
  <c r="I62" i="7"/>
  <c r="L62" i="7"/>
  <c r="B55" i="7"/>
  <c r="C55" i="7"/>
  <c r="D55" i="7"/>
  <c r="E55" i="7"/>
  <c r="F55" i="7"/>
  <c r="G55" i="7"/>
  <c r="H55" i="7"/>
  <c r="I55" i="7"/>
  <c r="J55" i="7"/>
  <c r="K55" i="7"/>
  <c r="L55" i="7"/>
  <c r="B56" i="7"/>
  <c r="C56" i="7"/>
  <c r="D56" i="7"/>
  <c r="E56" i="7"/>
  <c r="F56" i="7"/>
  <c r="G56" i="7"/>
  <c r="H56" i="7"/>
  <c r="I56" i="7"/>
  <c r="J56" i="7"/>
  <c r="K56" i="7"/>
  <c r="L56" i="7"/>
  <c r="B57" i="7"/>
  <c r="C57" i="7"/>
  <c r="D57" i="7"/>
  <c r="E57" i="7"/>
  <c r="F57" i="7"/>
  <c r="G57" i="7"/>
  <c r="H57" i="7"/>
  <c r="I57" i="7"/>
  <c r="J57" i="7"/>
  <c r="K57" i="7"/>
  <c r="L57" i="7"/>
  <c r="B63" i="7"/>
  <c r="C63" i="7"/>
  <c r="D63" i="7"/>
  <c r="E63" i="7"/>
  <c r="F63" i="7"/>
  <c r="H63" i="7"/>
  <c r="I63" i="7"/>
  <c r="J63" i="7"/>
  <c r="K63" i="7"/>
  <c r="L63" i="7"/>
  <c r="A56" i="7"/>
  <c r="A57" i="7"/>
  <c r="A63" i="7"/>
  <c r="A55" i="7"/>
  <c r="A27" i="7"/>
  <c r="L7" i="7"/>
  <c r="B4" i="7"/>
  <c r="D4" i="7"/>
  <c r="E4" i="7"/>
  <c r="F4" i="7"/>
  <c r="H4" i="7"/>
  <c r="I4" i="7"/>
  <c r="J4" i="7"/>
  <c r="K4" i="7"/>
  <c r="L4" i="7"/>
  <c r="B10" i="7"/>
  <c r="C10" i="7"/>
  <c r="D10" i="7"/>
  <c r="E10" i="7"/>
  <c r="F10" i="7"/>
  <c r="H10" i="7"/>
  <c r="I10" i="7"/>
  <c r="J10" i="7"/>
  <c r="K10" i="7"/>
  <c r="L10" i="7"/>
  <c r="B5" i="7"/>
  <c r="C5" i="7"/>
  <c r="D5" i="7"/>
  <c r="E5" i="7"/>
  <c r="F5" i="7"/>
  <c r="H5" i="7"/>
  <c r="I5" i="7"/>
  <c r="J5" i="7"/>
  <c r="K5" i="7"/>
  <c r="L5" i="7"/>
  <c r="B6" i="7"/>
  <c r="C6" i="7"/>
  <c r="D6" i="7"/>
  <c r="E6" i="7"/>
  <c r="F6" i="7"/>
  <c r="G6" i="7"/>
  <c r="H6" i="7"/>
  <c r="I6" i="7"/>
  <c r="J6" i="7"/>
  <c r="K6" i="7"/>
  <c r="L6" i="7"/>
  <c r="B11" i="7"/>
  <c r="C11" i="7"/>
  <c r="D11" i="7"/>
  <c r="E11" i="7"/>
  <c r="F11" i="7"/>
  <c r="G11" i="7"/>
  <c r="I11" i="7"/>
  <c r="J11" i="7"/>
  <c r="K11" i="7"/>
  <c r="L11" i="7"/>
  <c r="B7" i="7"/>
  <c r="C7" i="7"/>
  <c r="D7" i="7"/>
  <c r="E7" i="7"/>
  <c r="F7" i="7"/>
  <c r="G7" i="7"/>
  <c r="H7" i="7"/>
  <c r="I7" i="7"/>
  <c r="J7" i="7"/>
  <c r="K7" i="7"/>
  <c r="B12" i="7"/>
  <c r="D12" i="7"/>
  <c r="E12" i="7"/>
  <c r="F12" i="7"/>
  <c r="H12" i="7"/>
  <c r="I12" i="7"/>
  <c r="J12" i="7"/>
  <c r="K12" i="7"/>
  <c r="B13" i="7"/>
  <c r="C13" i="7"/>
  <c r="D13" i="7"/>
  <c r="E13" i="7"/>
  <c r="F13" i="7"/>
  <c r="G13" i="7"/>
  <c r="H13" i="7"/>
  <c r="I13" i="7"/>
  <c r="J13" i="7"/>
  <c r="K13" i="7"/>
  <c r="B14" i="7"/>
  <c r="D14" i="7"/>
  <c r="H14" i="7"/>
  <c r="I14" i="7"/>
  <c r="J14" i="7"/>
  <c r="K14" i="7"/>
  <c r="L14" i="7"/>
  <c r="B20" i="7"/>
  <c r="D20" i="7"/>
  <c r="F20" i="7"/>
  <c r="G20" i="7"/>
  <c r="H20" i="7"/>
  <c r="I20" i="7"/>
  <c r="J20" i="7"/>
  <c r="K20" i="7"/>
  <c r="L20" i="7"/>
  <c r="C27" i="7"/>
  <c r="D27" i="7"/>
  <c r="E27" i="7"/>
  <c r="F27" i="7"/>
  <c r="G27" i="7"/>
  <c r="H27" i="7"/>
  <c r="I27" i="7"/>
  <c r="J27" i="7"/>
  <c r="K27" i="7"/>
  <c r="L27" i="7"/>
  <c r="A10" i="7"/>
  <c r="A5" i="7"/>
  <c r="A6" i="7"/>
  <c r="A11" i="7"/>
  <c r="A7" i="7"/>
  <c r="A12" i="7"/>
  <c r="A13" i="7"/>
  <c r="A14" i="7"/>
  <c r="A20" i="7"/>
  <c r="A4" i="7"/>
  <c r="I34" i="5"/>
  <c r="I22" i="5"/>
  <c r="I15" i="5"/>
  <c r="I9" i="5"/>
  <c r="I7" i="5"/>
  <c r="C71" i="4"/>
  <c r="D71" i="4"/>
  <c r="E71" i="4"/>
  <c r="G71" i="4"/>
  <c r="F71" i="4"/>
  <c r="H71" i="4"/>
  <c r="C72" i="4"/>
  <c r="D72" i="4"/>
  <c r="E72" i="4"/>
  <c r="F72" i="4"/>
  <c r="H72" i="4"/>
  <c r="C73" i="4"/>
  <c r="D73" i="4"/>
  <c r="E73" i="4"/>
  <c r="G73" i="4"/>
  <c r="F73" i="4"/>
  <c r="C74" i="4"/>
  <c r="D74" i="4"/>
  <c r="E74" i="4"/>
  <c r="F74" i="4"/>
  <c r="C76" i="4"/>
  <c r="D76" i="4"/>
  <c r="E76" i="4"/>
  <c r="C75" i="4"/>
  <c r="D75" i="4"/>
  <c r="E75" i="4"/>
  <c r="F75" i="4"/>
  <c r="H75" i="4"/>
  <c r="C81" i="4"/>
  <c r="D81" i="4"/>
  <c r="E81" i="4"/>
  <c r="G81" i="4"/>
  <c r="F81" i="4"/>
  <c r="H81" i="4"/>
  <c r="C85" i="4"/>
  <c r="D85" i="4"/>
  <c r="E85" i="4"/>
  <c r="G85" i="4"/>
  <c r="F85" i="4"/>
  <c r="D86" i="4"/>
  <c r="E86" i="4"/>
  <c r="D87" i="4"/>
  <c r="E87" i="4"/>
  <c r="C84" i="4"/>
  <c r="D84" i="4"/>
  <c r="E84" i="4"/>
  <c r="F84" i="4"/>
  <c r="C79" i="4"/>
  <c r="D79" i="4"/>
  <c r="E79" i="4"/>
  <c r="F79" i="4"/>
  <c r="H79" i="4"/>
  <c r="C92" i="4"/>
  <c r="D92" i="4"/>
  <c r="E92" i="4"/>
  <c r="F92" i="4"/>
  <c r="D97" i="4"/>
  <c r="E97" i="4"/>
  <c r="H97" i="4"/>
  <c r="C94" i="4"/>
  <c r="D94" i="4"/>
  <c r="E94" i="4"/>
  <c r="H94" i="4"/>
  <c r="C91" i="4"/>
  <c r="D91" i="4"/>
  <c r="E91" i="4"/>
  <c r="F91" i="4"/>
  <c r="H91" i="4"/>
  <c r="C98" i="4"/>
  <c r="D98" i="4"/>
  <c r="E98" i="4"/>
  <c r="G98" i="4"/>
  <c r="F98" i="4"/>
  <c r="H98" i="4"/>
  <c r="A15" i="5"/>
  <c r="B15" i="5"/>
  <c r="A11" i="5"/>
  <c r="B11" i="5"/>
  <c r="A7" i="5"/>
  <c r="B7" i="5"/>
  <c r="A22" i="5"/>
  <c r="B22" i="5"/>
  <c r="C39" i="4"/>
  <c r="I33" i="5"/>
  <c r="C46" i="4"/>
  <c r="D41" i="4"/>
  <c r="C40" i="4"/>
  <c r="D38" i="4"/>
  <c r="C41" i="4"/>
  <c r="C33" i="4"/>
  <c r="C22" i="4"/>
  <c r="D21" i="4"/>
  <c r="C19" i="4"/>
  <c r="C18" i="4"/>
  <c r="A29" i="5"/>
  <c r="B29" i="5"/>
  <c r="A30" i="5"/>
  <c r="B14" i="5"/>
  <c r="A14" i="5"/>
  <c r="B36" i="5"/>
  <c r="A36" i="5"/>
  <c r="A10" i="5"/>
  <c r="A6" i="5"/>
  <c r="B6" i="5"/>
  <c r="B5" i="5"/>
  <c r="A5" i="5"/>
  <c r="A8" i="5"/>
  <c r="H68" i="4"/>
  <c r="D68" i="4"/>
  <c r="E68" i="4"/>
  <c r="C68" i="4"/>
  <c r="E50" i="4"/>
  <c r="C50" i="4"/>
  <c r="D40" i="4"/>
  <c r="H41" i="4"/>
  <c r="D33" i="4"/>
  <c r="G27" i="4"/>
  <c r="D28" i="4"/>
  <c r="G21" i="4"/>
  <c r="D22" i="4"/>
  <c r="I29" i="5"/>
  <c r="I30" i="5"/>
  <c r="F32" i="4"/>
  <c r="H38" i="4"/>
  <c r="F27" i="4"/>
  <c r="H19" i="4"/>
  <c r="H27" i="4"/>
  <c r="H32" i="4"/>
  <c r="G32" i="4"/>
  <c r="D39" i="4"/>
  <c r="D32" i="4"/>
  <c r="D23" i="4"/>
  <c r="D18" i="4"/>
  <c r="D19" i="4"/>
  <c r="H18" i="4"/>
  <c r="G45" i="4"/>
  <c r="H22" i="4"/>
  <c r="L34" i="7" l="1"/>
  <c r="L25" i="7"/>
</calcChain>
</file>

<file path=xl/sharedStrings.xml><?xml version="1.0" encoding="utf-8"?>
<sst xmlns="http://schemas.openxmlformats.org/spreadsheetml/2006/main" count="1032" uniqueCount="411">
  <si>
    <t>Data Set</t>
  </si>
  <si>
    <t>Templates</t>
  </si>
  <si>
    <t>Collection Window</t>
  </si>
  <si>
    <t>Correction Window</t>
  </si>
  <si>
    <t>Staff</t>
  </si>
  <si>
    <t>District Fact</t>
  </si>
  <si>
    <t>Location Fact</t>
  </si>
  <si>
    <t>Student Fact</t>
  </si>
  <si>
    <t>Career &amp; Technical Education</t>
  </si>
  <si>
    <t>Updates</t>
  </si>
  <si>
    <t>Required</t>
  </si>
  <si>
    <t>Safe Schools</t>
  </si>
  <si>
    <t>Updates, 1 day prior to internal snapshot</t>
  </si>
  <si>
    <t>Comments</t>
  </si>
  <si>
    <t>Required/Updates</t>
  </si>
  <si>
    <t>For all schools with any of the grades 7 - 12</t>
  </si>
  <si>
    <t>Internal Snapshots</t>
  </si>
  <si>
    <t xml:space="preserve">PIMS generated Internal Student Snapshot </t>
  </si>
  <si>
    <t>District of Residence and Charter Schools submit for all special education students being educated at district or off site</t>
  </si>
  <si>
    <t>Title III Nonpublic Student Count</t>
  </si>
  <si>
    <t>ACCESS for ELLs Accountability</t>
  </si>
  <si>
    <t xml:space="preserve">Interscholastic Athletic Opportunities </t>
  </si>
  <si>
    <t>Data Set - Collection Manager</t>
  </si>
  <si>
    <t>Data Set - Description</t>
  </si>
  <si>
    <t>ACS Due Date</t>
  </si>
  <si>
    <t>Child Accounting End-of-Year Collection</t>
  </si>
  <si>
    <t>Required if LEA has PDE approved / registered secondary or adult CTE programs.</t>
  </si>
  <si>
    <t>N/A</t>
  </si>
  <si>
    <t>For all School Districts, Charter Schools and Comprehensive Career and Technical Centers</t>
  </si>
  <si>
    <t>For School Districts and Intermediate Units with JIAF programs only</t>
  </si>
  <si>
    <t>Data Year</t>
  </si>
  <si>
    <t>Immediately</t>
  </si>
  <si>
    <t>School Performance Profile (SPP)</t>
  </si>
  <si>
    <t>Student (template in C6)</t>
  </si>
  <si>
    <t>Student (Year End)(template in C6)</t>
  </si>
  <si>
    <t>Date</t>
  </si>
  <si>
    <t>Day</t>
  </si>
  <si>
    <t>Friday</t>
  </si>
  <si>
    <t>Professional Personnel/Support Personnel</t>
  </si>
  <si>
    <t>Data Set - Collection Name</t>
  </si>
  <si>
    <t>PIMS Collection</t>
  </si>
  <si>
    <t>PIMS Sandbox</t>
  </si>
  <si>
    <t>Noon</t>
  </si>
  <si>
    <t>Daily</t>
  </si>
  <si>
    <t>5 A.M.</t>
  </si>
  <si>
    <t>Due immediately after submission. Updated ACS due after validated revision (upload or delete).</t>
  </si>
  <si>
    <t>***All PIMS data is due and collections will close by 12:00 PM (Noon) on the final date specified in the Collection Window Field unless otherwise noted***</t>
  </si>
  <si>
    <r>
      <rPr>
        <b/>
        <sz val="16"/>
        <color indexed="8"/>
        <rFont val="Calibri"/>
        <family val="2"/>
      </rPr>
      <t xml:space="preserve">PIMS Data Collections - Collections 1 through 6
</t>
    </r>
    <r>
      <rPr>
        <b/>
        <sz val="10"/>
        <color indexed="8"/>
        <rFont val="Calibri"/>
        <family val="2"/>
      </rPr>
      <t>***All PIMS data is due and collections will close by 12:00 PM (Noon) on the final date specified in the Collection Window Field unless otherwise noted***</t>
    </r>
  </si>
  <si>
    <t>Internal Snapshot (Student, School Enrollment, Programs Fact)</t>
  </si>
  <si>
    <t>Required (denoted in Field No. 214)</t>
  </si>
  <si>
    <t>Required (denoted in Field No. 212)</t>
  </si>
  <si>
    <t>Required (denoted in Field No. 215)</t>
  </si>
  <si>
    <t>Required K-12</t>
  </si>
  <si>
    <t>Safe Schools - AED</t>
  </si>
  <si>
    <t>On the Safe Schools ACS</t>
  </si>
  <si>
    <t>Collection Opens</t>
  </si>
  <si>
    <t>Collection Closes</t>
  </si>
  <si>
    <t>Prior School Year's Collection</t>
  </si>
  <si>
    <t>Current School Year's Collection</t>
  </si>
  <si>
    <t>PDE Review Window</t>
  </si>
  <si>
    <t>Winter Keystone Precodes</t>
  </si>
  <si>
    <t>PSSA Precodes</t>
  </si>
  <si>
    <t>Spring Keystone Precodes</t>
  </si>
  <si>
    <t>Summer Keystone Precodes</t>
  </si>
  <si>
    <t>Student - Career Standards Benchmarks</t>
  </si>
  <si>
    <t>Open Through</t>
  </si>
  <si>
    <t>Student
School Enrollment</t>
  </si>
  <si>
    <t>Required
Updates</t>
  </si>
  <si>
    <t>Student Fact
Student</t>
  </si>
  <si>
    <t>Student Calendar Fact
School Calendar</t>
  </si>
  <si>
    <t xml:space="preserve">Required
</t>
  </si>
  <si>
    <t>LIEP Survey</t>
  </si>
  <si>
    <t>Student Local Assessment
    Subtest</t>
  </si>
  <si>
    <t>Graduate and Dropout Counts, and
    Cohort Graduation Rates</t>
  </si>
  <si>
    <t>Student
School Enrollment
Programs Fact</t>
  </si>
  <si>
    <t>Updates, 1 day prior to internal snapshot
Updates
Updates</t>
  </si>
  <si>
    <t>For all School Districts</t>
  </si>
  <si>
    <t>Special Education Act 16 -- Services cost
    per student</t>
  </si>
  <si>
    <t>Students Home Schooled or Privately
    Tutored during the prior school year</t>
  </si>
  <si>
    <t>Child Accounting SD &amp; IU Preliminary
    JIAF Collection</t>
  </si>
  <si>
    <t>Title III Professional Development
    Activities</t>
  </si>
  <si>
    <t>Last Updated</t>
  </si>
  <si>
    <t>Student Updates &amp; Internal Snapshot
Grad Drop Cohort
School Enrollment
Programs</t>
  </si>
  <si>
    <t>Student Updates &amp; Internal Snapshot
Grad Drop Cohort
School Enrollment
Programs</t>
  </si>
  <si>
    <t>EL Immigrant End of Year Counts</t>
  </si>
  <si>
    <r>
      <t xml:space="preserve">EL Immigrant End of Year Counts </t>
    </r>
    <r>
      <rPr>
        <b/>
        <i/>
        <sz val="11"/>
        <color indexed="8"/>
        <rFont val="Calibri"/>
        <family val="2"/>
      </rPr>
      <t>(Internal Snapshot)</t>
    </r>
  </si>
  <si>
    <t>ACCESS for ELLs and Alternate ACCESS
    for ELLs  Precodes</t>
  </si>
  <si>
    <t>On the October Enrollment, Low Income, and EL Data ACS</t>
  </si>
  <si>
    <t>Student (&amp; Title III Npublic Student Count)</t>
  </si>
  <si>
    <t>Special Education Transition/Exits</t>
  </si>
  <si>
    <t xml:space="preserve">Collection 2 - December </t>
  </si>
  <si>
    <t>Collection 1 - October</t>
  </si>
  <si>
    <t>Collection 3 - February</t>
  </si>
  <si>
    <t>Collection 4 - June</t>
  </si>
  <si>
    <t>Collection 2 - December</t>
  </si>
  <si>
    <t xml:space="preserve">PVAAS Student RV Gap Enrollment 1 </t>
  </si>
  <si>
    <t>Required
Updates
Updates</t>
  </si>
  <si>
    <t>PIMS Maintenance Window (2 weeks)</t>
  </si>
  <si>
    <t>*While every effort will be made to keep this schedule, these
dates are subject to change without prior notice</t>
  </si>
  <si>
    <t>Safe Schools - Fire &amp; Security Drill</t>
  </si>
  <si>
    <t>Safe Schools - Fire &amp; Security Drills</t>
  </si>
  <si>
    <t>Current Year/ 
Prior Year</t>
  </si>
  <si>
    <t>PDE Review 
Window</t>
  </si>
  <si>
    <t>PVAAS Student RV Gap Enrollment 2 and
    Subgroup Update</t>
  </si>
  <si>
    <t>Required K-12 (denoted in Field No. 212)</t>
  </si>
  <si>
    <t>Reporting School Year</t>
  </si>
  <si>
    <t>CTE Student Fact
CTE Industry Credential
Student Snapshot CTE Students
    Only (6/30) - A year long
    compiled snapshot.</t>
  </si>
  <si>
    <t>Required
Required</t>
  </si>
  <si>
    <t xml:space="preserve">Title I Student Participation </t>
  </si>
  <si>
    <t>Data Collection Calendar Change Log</t>
  </si>
  <si>
    <t>Collection Description</t>
  </si>
  <si>
    <t>Change</t>
  </si>
  <si>
    <t>Tab(s)</t>
  </si>
  <si>
    <t>Version</t>
  </si>
  <si>
    <t>Special Education 12/1 Count</t>
  </si>
  <si>
    <t>ACS Due Date
(per Snapshot Date in Column H)</t>
  </si>
  <si>
    <t>Snapshot Name</t>
  </si>
  <si>
    <t>Snapshot
Run Date</t>
  </si>
  <si>
    <t>Reporting
School Year</t>
  </si>
  <si>
    <t>Snapshot Run Date</t>
  </si>
  <si>
    <r>
      <rPr>
        <b/>
        <sz val="12"/>
        <color indexed="8"/>
        <rFont val="Calibri"/>
        <family val="2"/>
      </rPr>
      <t xml:space="preserve"> Required ACS File Naming Convention
</t>
    </r>
    <r>
      <rPr>
        <i/>
        <sz val="10"/>
        <color indexed="8"/>
        <rFont val="Calibri"/>
        <family val="2"/>
      </rPr>
      <t>(use naming convention below unless one is found on the ACS)
(please use military time)</t>
    </r>
  </si>
  <si>
    <t>PVAAS</t>
  </si>
  <si>
    <t>Staff Student Subtest</t>
  </si>
  <si>
    <t>Wednesday</t>
  </si>
  <si>
    <t>PVAAS Student Enrollment 4</t>
  </si>
  <si>
    <t>EL Coordinator</t>
  </si>
  <si>
    <t>Person
Person Role</t>
  </si>
  <si>
    <t>EL Coordinator - No ACS</t>
  </si>
  <si>
    <t xml:space="preserve">Professional Personnel
Support Personnel
</t>
  </si>
  <si>
    <t>Professional Personnel
Support Personnel
EL Coordinator</t>
  </si>
  <si>
    <t>Staff
EL Coordinator</t>
  </si>
  <si>
    <t>Required/ Updates</t>
  </si>
  <si>
    <t>PIMS Collections Dates (only)</t>
  </si>
  <si>
    <t>Safe Schools - Bus Evacuation Drills</t>
  </si>
  <si>
    <t>Course/Instructor</t>
  </si>
  <si>
    <t>Course
Course Instructor
Student Course Enrollment</t>
  </si>
  <si>
    <t xml:space="preserve">Student - Industry-Recognized
    Credentials and Work-Based Learning
    Experiences for Non-CTE Students </t>
  </si>
  <si>
    <t>Student Award Fact</t>
  </si>
  <si>
    <t>Spring Keystone Reporting #2</t>
  </si>
  <si>
    <t>Spring Keystone Reporting #1</t>
  </si>
  <si>
    <t>Student - Local Assessment for Reporting
   and Analytics</t>
  </si>
  <si>
    <t>Student - Local Assessment for Early
   Indicators of Success</t>
  </si>
  <si>
    <t>Collection 5 - Summer 2022</t>
  </si>
  <si>
    <t>2021-22</t>
  </si>
  <si>
    <t>C5 Child Acct EOY 2021-22</t>
  </si>
  <si>
    <t>9/1 to 10/28</t>
  </si>
  <si>
    <t>Staff
Staff Assignment (PIL position only)</t>
  </si>
  <si>
    <t>Student Local Assessment Subtest</t>
  </si>
  <si>
    <t>PIMS Data Refresh</t>
  </si>
  <si>
    <t>Winter Keystone Reporting #1</t>
  </si>
  <si>
    <t>Must be updated by 12:00 pm on March 9 to be included in the Internal Snapshot</t>
  </si>
  <si>
    <t>Data Pull (Staff)
Data Pull (Student, School Enrollment, Programs Fact)</t>
  </si>
  <si>
    <t>Data Pull (Student, School Enrollment, Programs Fact)</t>
  </si>
  <si>
    <t>Data Pull (Staff)
Data Pull (Student, School Enrollment, Programs Fact)</t>
  </si>
  <si>
    <t>Internal Snapshot to collect year end student data (Student, School Enrollment, Programs Fact)</t>
  </si>
  <si>
    <t>Winter Keystone Reporting #2</t>
  </si>
  <si>
    <t>Path &gt; Report Name</t>
  </si>
  <si>
    <t>NOTE: PIMS Maintenance Window July 1 - July 17</t>
  </si>
  <si>
    <t>Safe Schools (&amp; Safe Schools - AED)</t>
  </si>
  <si>
    <t>District Snapshot</t>
  </si>
  <si>
    <t>For School Districts and Charter Schools with kindergarten program only</t>
  </si>
  <si>
    <t>CA (Kindergarten starting age) - No ACS</t>
  </si>
  <si>
    <t>One Student Template can be submitted for multiple Data Sets
For all schools with any of the tracked programs</t>
  </si>
  <si>
    <r>
      <t xml:space="preserve">ACS All &gt; </t>
    </r>
    <r>
      <rPr>
        <b/>
        <sz val="11"/>
        <color indexed="8"/>
        <rFont val="Calibri"/>
        <family val="2"/>
      </rPr>
      <t>Keystone Assessment Subgroup ACS</t>
    </r>
    <r>
      <rPr>
        <sz val="11"/>
        <color theme="1"/>
        <rFont val="Calibri"/>
        <family val="2"/>
        <scheme val="minor"/>
      </rPr>
      <t xml:space="preserve"> </t>
    </r>
    <r>
      <rPr>
        <b/>
        <sz val="11"/>
        <color indexed="8"/>
        <rFont val="Calibri"/>
        <family val="2"/>
      </rPr>
      <t>– Precodes</t>
    </r>
  </si>
  <si>
    <r>
      <t xml:space="preserve">ACS All &gt; </t>
    </r>
    <r>
      <rPr>
        <b/>
        <sz val="11"/>
        <color indexed="8"/>
        <rFont val="Calibri"/>
        <family val="2"/>
      </rPr>
      <t>PSSA Assessment Subgroup ACS – Precodes</t>
    </r>
  </si>
  <si>
    <r>
      <t xml:space="preserve">‪ACS All &gt;
</t>
    </r>
    <r>
      <rPr>
        <b/>
        <sz val="11"/>
        <rFont val="Calibri"/>
        <family val="2"/>
      </rPr>
      <t xml:space="preserve">  </t>
    </r>
    <r>
      <rPr>
        <sz val="11"/>
        <rFont val="Calibri"/>
        <family val="2"/>
      </rPr>
      <t xml:space="preserve"> 1. </t>
    </r>
    <r>
      <rPr>
        <b/>
        <sz val="11"/>
        <rFont val="Calibri"/>
        <family val="2"/>
      </rPr>
      <t>Child Accounting ACS - Approved Private
        School (PDF Only) 
   2</t>
    </r>
    <r>
      <rPr>
        <sz val="11"/>
        <rFont val="Calibri"/>
        <family val="2"/>
      </rPr>
      <t xml:space="preserve">. </t>
    </r>
    <r>
      <rPr>
        <b/>
        <sz val="11"/>
        <rFont val="Calibri"/>
        <family val="2"/>
      </rPr>
      <t>Child Accounting ACS - Charter Schools
        (PDF Only) 
   3</t>
    </r>
    <r>
      <rPr>
        <sz val="11"/>
        <rFont val="Calibri"/>
        <family val="2"/>
      </rPr>
      <t>.</t>
    </r>
    <r>
      <rPr>
        <b/>
        <sz val="11"/>
        <rFont val="Calibri"/>
        <family val="2"/>
      </rPr>
      <t xml:space="preserve"> Child Accounting ACS - CTCs (PDF Only) 
   4</t>
    </r>
    <r>
      <rPr>
        <sz val="11"/>
        <rFont val="Calibri"/>
        <family val="2"/>
      </rPr>
      <t>.</t>
    </r>
    <r>
      <rPr>
        <b/>
        <sz val="11"/>
        <rFont val="Calibri"/>
        <family val="2"/>
      </rPr>
      <t xml:space="preserve"> Child Accounting ACS - Intermediate Units
        (PDF Only) 
  </t>
    </r>
    <r>
      <rPr>
        <sz val="11"/>
        <rFont val="Calibri"/>
        <family val="2"/>
      </rPr>
      <t xml:space="preserve"> 5.</t>
    </r>
    <r>
      <rPr>
        <b/>
        <sz val="11"/>
        <rFont val="Calibri"/>
        <family val="2"/>
      </rPr>
      <t xml:space="preserve"> Child Accounting ACS - Private Residential
        Rehabilitation (PDF Only) 
   6</t>
    </r>
    <r>
      <rPr>
        <sz val="11"/>
        <rFont val="Calibri"/>
        <family val="2"/>
      </rPr>
      <t>.</t>
    </r>
    <r>
      <rPr>
        <b/>
        <sz val="11"/>
        <rFont val="Calibri"/>
        <family val="2"/>
      </rPr>
      <t xml:space="preserve"> Child Accounting ACS - School Districts
        (PDF Only) </t>
    </r>
  </si>
  <si>
    <r>
      <t xml:space="preserve">ACS All &gt; </t>
    </r>
    <r>
      <rPr>
        <b/>
        <sz val="11"/>
        <rFont val="Calibri"/>
        <family val="2"/>
      </rPr>
      <t>October Enrollment, Low Income, and EL Data LEA Profile and ACS</t>
    </r>
  </si>
  <si>
    <r>
      <t xml:space="preserve">ACS All &gt; </t>
    </r>
    <r>
      <rPr>
        <b/>
        <sz val="11"/>
        <color indexed="8"/>
        <rFont val="Calibri"/>
        <family val="2"/>
      </rPr>
      <t>LEA Staff Profile and ACS </t>
    </r>
  </si>
  <si>
    <r>
      <t xml:space="preserve">ACS All &gt; </t>
    </r>
    <r>
      <rPr>
        <b/>
        <sz val="11"/>
        <color indexed="8"/>
        <rFont val="Calibri"/>
        <family val="2"/>
      </rPr>
      <t>Keystone Assessment Subgroup ACS</t>
    </r>
    <r>
      <rPr>
        <sz val="11"/>
        <color theme="1"/>
        <rFont val="Calibri"/>
        <family val="2"/>
        <scheme val="minor"/>
      </rPr>
      <t xml:space="preserve"> </t>
    </r>
    <r>
      <rPr>
        <b/>
        <sz val="11"/>
        <color indexed="8"/>
        <rFont val="Calibri"/>
        <family val="2"/>
      </rPr>
      <t>– Reporting</t>
    </r>
  </si>
  <si>
    <r>
      <t>ACS All</t>
    </r>
    <r>
      <rPr>
        <sz val="11"/>
        <rFont val="Calibri"/>
        <family val="2"/>
      </rPr>
      <t xml:space="preserve"> </t>
    </r>
    <r>
      <rPr>
        <sz val="11"/>
        <color theme="1"/>
        <rFont val="Calibri"/>
        <family val="2"/>
        <scheme val="minor"/>
      </rPr>
      <t xml:space="preserve">&gt; </t>
    </r>
    <r>
      <rPr>
        <b/>
        <sz val="11"/>
        <color indexed="8"/>
        <rFont val="Calibri"/>
        <family val="2"/>
      </rPr>
      <t>ACCESS for ELLS Accountability – ACS</t>
    </r>
  </si>
  <si>
    <r>
      <t xml:space="preserve">ACS All &gt; </t>
    </r>
    <r>
      <rPr>
        <b/>
        <sz val="11"/>
        <color indexed="8"/>
        <rFont val="Calibri"/>
        <family val="2"/>
      </rPr>
      <t>Keystone Assessment Subgroup ACS – Precodes</t>
    </r>
  </si>
  <si>
    <r>
      <t xml:space="preserve">ACS All &gt;  </t>
    </r>
    <r>
      <rPr>
        <b/>
        <sz val="11"/>
        <color indexed="8"/>
        <rFont val="Calibri"/>
        <family val="2"/>
      </rPr>
      <t>Student Fact Keystone Exemption ACS</t>
    </r>
  </si>
  <si>
    <r>
      <t xml:space="preserve">ACS All &gt; </t>
    </r>
    <r>
      <rPr>
        <b/>
        <sz val="11"/>
        <color indexed="8"/>
        <rFont val="Calibri"/>
        <family val="2"/>
      </rPr>
      <t>Course Instructor ACS</t>
    </r>
  </si>
  <si>
    <r>
      <t xml:space="preserve">ACS Allt &gt; </t>
    </r>
    <r>
      <rPr>
        <b/>
        <sz val="11"/>
        <color indexed="8"/>
        <rFont val="Calibri"/>
        <family val="2"/>
      </rPr>
      <t>Keystone Assessment Subgroup ACS – Precodes</t>
    </r>
  </si>
  <si>
    <r>
      <t xml:space="preserve">ACS All &gt; </t>
    </r>
    <r>
      <rPr>
        <b/>
        <sz val="11"/>
        <color indexed="8"/>
        <rFont val="Calibri"/>
        <family val="2"/>
      </rPr>
      <t>PSSA Assessment Subgroup ACS – Accountability</t>
    </r>
  </si>
  <si>
    <r>
      <t xml:space="preserve">ACS All &gt; </t>
    </r>
    <r>
      <rPr>
        <b/>
        <sz val="11"/>
        <color indexed="8"/>
        <rFont val="Calibri"/>
        <family val="2"/>
      </rPr>
      <t>Keystone Assessment Subgroup ACS – Reporting</t>
    </r>
  </si>
  <si>
    <r>
      <t xml:space="preserve">ACS All &gt; </t>
    </r>
    <r>
      <rPr>
        <b/>
        <sz val="11"/>
        <color indexed="8"/>
        <rFont val="Calibri"/>
        <family val="2"/>
      </rPr>
      <t>Keystone Assessment Subgroup ACS – Accountability</t>
    </r>
  </si>
  <si>
    <r>
      <rPr>
        <sz val="11"/>
        <color theme="1"/>
        <rFont val="Calibri"/>
        <family val="2"/>
        <scheme val="minor"/>
      </rPr>
      <t>ACS All &gt;</t>
    </r>
    <r>
      <rPr>
        <b/>
        <sz val="11"/>
        <color indexed="8"/>
        <rFont val="Calibri"/>
        <family val="2"/>
      </rPr>
      <t xml:space="preserve"> Student Award Fact ACS</t>
    </r>
  </si>
  <si>
    <r>
      <rPr>
        <sz val="11"/>
        <color theme="1"/>
        <rFont val="Calibri"/>
        <family val="2"/>
        <scheme val="minor"/>
      </rPr>
      <t>ACS All &gt;</t>
    </r>
    <r>
      <rPr>
        <b/>
        <sz val="11"/>
        <color indexed="8"/>
        <rFont val="Calibri"/>
        <family val="2"/>
      </rPr>
      <t xml:space="preserve"> Student Fact Career Standards Benchmarks ACS</t>
    </r>
  </si>
  <si>
    <r>
      <rPr>
        <sz val="11"/>
        <color theme="1"/>
        <rFont val="Calibri"/>
        <family val="2"/>
        <scheme val="minor"/>
      </rPr>
      <t>ACS All &gt;</t>
    </r>
    <r>
      <rPr>
        <b/>
        <sz val="11"/>
        <color indexed="8"/>
        <rFont val="Calibri"/>
        <family val="2"/>
      </rPr>
      <t xml:space="preserve"> Student Local Assessment Subtest ACS</t>
    </r>
  </si>
  <si>
    <r>
      <t xml:space="preserve">ACS All‬ &gt; </t>
    </r>
    <r>
      <rPr>
        <b/>
        <sz val="11"/>
        <rFont val="Calibri"/>
        <family val="2"/>
      </rPr>
      <t>EL Immigrant End of Year Reporting Collection ACS</t>
    </r>
  </si>
  <si>
    <r>
      <t xml:space="preserve">ACS All‬ &gt; 
  1. </t>
    </r>
    <r>
      <rPr>
        <b/>
        <sz val="11"/>
        <rFont val="Calibri"/>
        <family val="2"/>
      </rPr>
      <t xml:space="preserve">ACS QC Rpt16 - Accuracy Certification
       Statement (ACS)   </t>
    </r>
    <r>
      <rPr>
        <sz val="11"/>
        <rFont val="Calibri"/>
        <family val="2"/>
      </rPr>
      <t xml:space="preserve">                    </t>
    </r>
  </si>
  <si>
    <t xml:space="preserve">  2. ACS QC RPt16 – AAP Accuracy Certification
       Statement (ACS)</t>
  </si>
  <si>
    <r>
      <t xml:space="preserve">‪ACS All &gt; 
</t>
    </r>
    <r>
      <rPr>
        <b/>
        <sz val="11"/>
        <rFont val="Calibri"/>
        <family val="2"/>
      </rPr>
      <t xml:space="preserve">  </t>
    </r>
    <r>
      <rPr>
        <sz val="11"/>
        <rFont val="Calibri"/>
        <family val="2"/>
      </rPr>
      <t xml:space="preserve"> 1. </t>
    </r>
    <r>
      <rPr>
        <b/>
        <sz val="11"/>
        <rFont val="Calibri"/>
        <family val="2"/>
      </rPr>
      <t>Child Accounting ACS - Approved Private
        School (PDF Only) 
   2</t>
    </r>
    <r>
      <rPr>
        <sz val="11"/>
        <rFont val="Calibri"/>
        <family val="2"/>
      </rPr>
      <t xml:space="preserve">. </t>
    </r>
    <r>
      <rPr>
        <b/>
        <sz val="11"/>
        <rFont val="Calibri"/>
        <family val="2"/>
      </rPr>
      <t>Child Accounting ACS - Charter Schools
        (PDF Only) 
   3</t>
    </r>
    <r>
      <rPr>
        <sz val="11"/>
        <rFont val="Calibri"/>
        <family val="2"/>
      </rPr>
      <t>.</t>
    </r>
    <r>
      <rPr>
        <b/>
        <sz val="11"/>
        <rFont val="Calibri"/>
        <family val="2"/>
      </rPr>
      <t xml:space="preserve"> Child Accounting ACS - CTCs (PDF Only) 
   4</t>
    </r>
    <r>
      <rPr>
        <sz val="11"/>
        <rFont val="Calibri"/>
        <family val="2"/>
      </rPr>
      <t>.</t>
    </r>
    <r>
      <rPr>
        <b/>
        <sz val="11"/>
        <rFont val="Calibri"/>
        <family val="2"/>
      </rPr>
      <t xml:space="preserve"> Child Accounting ACS - Intermediate Units
        (PDF Only) 
  </t>
    </r>
    <r>
      <rPr>
        <sz val="11"/>
        <rFont val="Calibri"/>
        <family val="2"/>
      </rPr>
      <t xml:space="preserve"> 5.</t>
    </r>
    <r>
      <rPr>
        <b/>
        <sz val="11"/>
        <rFont val="Calibri"/>
        <family val="2"/>
      </rPr>
      <t xml:space="preserve"> Child Accounting ACS - Private Residential
        Rehabilitation (PDF Only) 
   6</t>
    </r>
    <r>
      <rPr>
        <sz val="11"/>
        <rFont val="Calibri"/>
        <family val="2"/>
      </rPr>
      <t>.</t>
    </r>
    <r>
      <rPr>
        <b/>
        <sz val="11"/>
        <rFont val="Calibri"/>
        <family val="2"/>
      </rPr>
      <t xml:space="preserve"> Child Accounting ACS - School Districts
        (PDF Only) </t>
    </r>
  </si>
  <si>
    <r>
      <t xml:space="preserve">
1. ACS_AUN_</t>
    </r>
    <r>
      <rPr>
        <b/>
        <sz val="11"/>
        <rFont val="Calibri"/>
        <family val="2"/>
      </rPr>
      <t>Child_Acct_APS</t>
    </r>
    <r>
      <rPr>
        <sz val="11"/>
        <rFont val="Calibri"/>
        <family val="2"/>
      </rPr>
      <t>_2021-22_YYYYMMDD_HHMM.pdf
2. ACS_AUN_</t>
    </r>
    <r>
      <rPr>
        <b/>
        <sz val="11"/>
        <rFont val="Calibri"/>
        <family val="2"/>
      </rPr>
      <t>Child_Acct_CharterSchool</t>
    </r>
    <r>
      <rPr>
        <sz val="11"/>
        <rFont val="Calibri"/>
        <family val="2"/>
      </rPr>
      <t>_2021-22_YYYYMMDD
    _HHMM.pdf
3. ACS_AUN_</t>
    </r>
    <r>
      <rPr>
        <b/>
        <sz val="11"/>
        <rFont val="Calibri"/>
        <family val="2"/>
      </rPr>
      <t>Child_Acct_CTC</t>
    </r>
    <r>
      <rPr>
        <sz val="11"/>
        <rFont val="Calibri"/>
        <family val="2"/>
      </rPr>
      <t>_2021-22_YYYYMMDD_HHMM.pdf
4. ACS_AUN_</t>
    </r>
    <r>
      <rPr>
        <b/>
        <sz val="11"/>
        <rFont val="Calibri"/>
        <family val="2"/>
      </rPr>
      <t>Child_Acct_IU</t>
    </r>
    <r>
      <rPr>
        <sz val="11"/>
        <rFont val="Calibri"/>
        <family val="2"/>
      </rPr>
      <t>_2021-22_YYYYMMDD_HHMM.pdf
5. ACS_AUN_</t>
    </r>
    <r>
      <rPr>
        <b/>
        <sz val="11"/>
        <rFont val="Calibri"/>
        <family val="2"/>
      </rPr>
      <t>Child_Acct_PRRI</t>
    </r>
    <r>
      <rPr>
        <sz val="11"/>
        <rFont val="Calibri"/>
        <family val="2"/>
      </rPr>
      <t>_2021-22_YYYYMMDD_HHMM.pdf
6. ACS_AUN_</t>
    </r>
    <r>
      <rPr>
        <b/>
        <sz val="11"/>
        <rFont val="Calibri"/>
        <family val="2"/>
      </rPr>
      <t>Child_Acct_SD</t>
    </r>
    <r>
      <rPr>
        <sz val="11"/>
        <rFont val="Calibri"/>
        <family val="2"/>
      </rPr>
      <t>_2021-22_YYYYMMDD_HHMM.pdf</t>
    </r>
  </si>
  <si>
    <t>Collection 
Closes/Snapshot Run Date</t>
  </si>
  <si>
    <t>Collection 
Opens/Snapshot "as of" Date</t>
  </si>
  <si>
    <t>PVAAS Staff Account Creation,
    Termination, and Movement within 
    LEA
PVAAS Student Enrollment 3</t>
  </si>
  <si>
    <r>
      <t xml:space="preserve">PVAAS Staff Account Creation,
   Movement within LEA, and Update 
   Staff Email Addresses
PVAAS Student Enrollment 5 </t>
    </r>
    <r>
      <rPr>
        <b/>
        <i/>
        <sz val="11"/>
        <rFont val="Calibri"/>
        <family val="2"/>
      </rPr>
      <t>and
    Subgroup Update</t>
    </r>
  </si>
  <si>
    <t>Internal Snapshot
Due Date
(Use the "As of" Date)</t>
  </si>
  <si>
    <r>
      <t xml:space="preserve">PIMS Internal Snapshot Data as of </t>
    </r>
    <r>
      <rPr>
        <b/>
        <i/>
        <sz val="10"/>
        <color indexed="8"/>
        <rFont val="Calibri"/>
        <family val="2"/>
      </rPr>
      <t>(Actual Snapshot Date)</t>
    </r>
  </si>
  <si>
    <t>Required if  administered (denoted in Field No. 214)</t>
  </si>
  <si>
    <t>Required if administered (denoted in Field No. 216)</t>
  </si>
  <si>
    <t>Required if administered
K-12 (denoted
in Field No. 215 and 216)</t>
  </si>
  <si>
    <r>
      <t xml:space="preserve">C6 </t>
    </r>
    <r>
      <rPr>
        <b/>
        <sz val="11"/>
        <color indexed="8"/>
        <rFont val="Calibri"/>
        <family val="2"/>
      </rPr>
      <t>ESSER 2021-22</t>
    </r>
  </si>
  <si>
    <t>ESSER Collection 2021-22</t>
  </si>
  <si>
    <t>PIMS Calendar, Exec Sum, ACS Sum, &amp; PIMS Dates (only)</t>
  </si>
  <si>
    <t>C5 Title 1 Student 2021-22</t>
  </si>
  <si>
    <t>C5 Athletic Opp 2021-22</t>
  </si>
  <si>
    <t>C5 Title 3 Prof Dev Act 2021-22</t>
  </si>
  <si>
    <t>C5 Home Ed/Private Tutoring 
2021-22</t>
  </si>
  <si>
    <r>
      <t xml:space="preserve">PIMS Internal Snapshot Date
as of </t>
    </r>
    <r>
      <rPr>
        <b/>
        <i/>
        <sz val="11"/>
        <color rgb="FF0070C0"/>
        <rFont val="Calibri"/>
        <family val="2"/>
      </rPr>
      <t>(Actual Snapshot Date)</t>
    </r>
  </si>
  <si>
    <t>Required if LEA received ESSER funds</t>
  </si>
  <si>
    <t>EANS Collection 2021-22</t>
  </si>
  <si>
    <r>
      <t xml:space="preserve">C6 </t>
    </r>
    <r>
      <rPr>
        <b/>
        <sz val="11"/>
        <color indexed="8"/>
        <rFont val="Calibri"/>
        <family val="2"/>
      </rPr>
      <t>EANS 2021-22</t>
    </r>
  </si>
  <si>
    <t xml:space="preserve">Required for IUs </t>
  </si>
  <si>
    <t>Collection 6 - All Year Varied</t>
  </si>
  <si>
    <t>Required for IUs</t>
  </si>
  <si>
    <r>
      <t>ACS_AUN_</t>
    </r>
    <r>
      <rPr>
        <b/>
        <sz val="11"/>
        <color theme="1"/>
        <rFont val="Calibri"/>
        <family val="2"/>
        <scheme val="minor"/>
      </rPr>
      <t>ESSER</t>
    </r>
    <r>
      <rPr>
        <sz val="11"/>
        <color theme="1"/>
        <rFont val="Calibri"/>
        <family val="2"/>
        <scheme val="minor"/>
      </rPr>
      <t>_2021-22_YYYYMMDD_HHMM.pdf</t>
    </r>
  </si>
  <si>
    <r>
      <t>ACS_AUN_</t>
    </r>
    <r>
      <rPr>
        <b/>
        <sz val="11"/>
        <color theme="1"/>
        <rFont val="Calibri"/>
        <family val="2"/>
        <scheme val="minor"/>
      </rPr>
      <t>EANS</t>
    </r>
    <r>
      <rPr>
        <sz val="11"/>
        <color theme="1"/>
        <rFont val="Calibri"/>
        <family val="2"/>
        <scheme val="minor"/>
      </rPr>
      <t>_2021-22_YYYYMMDD_HHMM.pdf</t>
    </r>
  </si>
  <si>
    <t>EANS Collection 2020-21</t>
  </si>
  <si>
    <r>
      <t xml:space="preserve">C6 </t>
    </r>
    <r>
      <rPr>
        <b/>
        <sz val="11"/>
        <color indexed="8"/>
        <rFont val="Calibri"/>
        <family val="2"/>
      </rPr>
      <t>EANS 2020-21</t>
    </r>
  </si>
  <si>
    <t>Grade 11 Keystone Accountability #1
    (report data as of May 27, last day
    of the testing window)</t>
  </si>
  <si>
    <t>Grade 11 Keystone Accountability #2
    (report data as of May 27, last day
    of the testing window)</t>
  </si>
  <si>
    <t>2022-23 Elementary/Secondary Consolidated Data Collection Calendar</t>
  </si>
  <si>
    <t>C1  Grad Drop Cohort 2021-22</t>
  </si>
  <si>
    <t>C1 SPEC ED ACT 16 2021-22</t>
  </si>
  <si>
    <t>C1 OCT Student 2022-23</t>
  </si>
  <si>
    <t>C1 Title 3 Npub Student 2022-23</t>
  </si>
  <si>
    <t>C1 Staff Oct 2022-23</t>
  </si>
  <si>
    <t>2022-23</t>
  </si>
  <si>
    <t>C2 SPEC ED Dec 2022-23</t>
  </si>
  <si>
    <t>C3 Child Acct JIAF 2022-23</t>
  </si>
  <si>
    <t>C4 SP ED Transition/Exits 2022-23</t>
  </si>
  <si>
    <t>C4 CTE 2022-23</t>
  </si>
  <si>
    <t>C5 Child Acct EOY 2022-23</t>
  </si>
  <si>
    <t>C5 Title 1 Student 2022-23</t>
  </si>
  <si>
    <t>C5 Athletic Opp 2022-23</t>
  </si>
  <si>
    <t>C5 Title 3 Prof Dev Act 2022-23</t>
  </si>
  <si>
    <t>C5 Home Ed/Private Tutoring 
2022-23</t>
  </si>
  <si>
    <t>C6 PVAAS 2022-23</t>
  </si>
  <si>
    <t>C6 Keystone Exemption 2022-23</t>
  </si>
  <si>
    <t>C6 Safe Schools - Bus 2022-23</t>
  </si>
  <si>
    <t>C6 Course/Instructor 2022-23</t>
  </si>
  <si>
    <t>C6 Non-Cte ICN/WBLE 2022-23</t>
  </si>
  <si>
    <t>C6 Career Standards 2022-23</t>
  </si>
  <si>
    <t>C6 Local Assess Early Ind 2022-23</t>
  </si>
  <si>
    <t>C6 Staff Updates 2022-23</t>
  </si>
  <si>
    <t>C6 Local Assess Analytics 2022-23</t>
  </si>
  <si>
    <t>C6 Student Updates 2022-23</t>
  </si>
  <si>
    <t>C6 Safe Schools - Fire/Sec 2022-23</t>
  </si>
  <si>
    <t>C6 Safe Schools 2022-23</t>
  </si>
  <si>
    <t>C6 Safe Schools - AED 2022-23</t>
  </si>
  <si>
    <t>Collection 5 - Summer 2023</t>
  </si>
  <si>
    <r>
      <t>Collection 6 -</t>
    </r>
    <r>
      <rPr>
        <b/>
        <sz val="11"/>
        <rFont val="Calibri"/>
        <family val="2"/>
      </rPr>
      <t xml:space="preserve"> All Year Varied</t>
    </r>
  </si>
  <si>
    <t>C4 LIEP Survey 2022-23</t>
  </si>
  <si>
    <t xml:space="preserve"> 3/9/2023</t>
  </si>
  <si>
    <t>Collection Window Closes 7/14/2023</t>
  </si>
  <si>
    <t>Collection Window Closes 4/7/2023</t>
  </si>
  <si>
    <t>Collection Window Closes 3/9/2023</t>
  </si>
  <si>
    <t>For 2021-22 Title III subgrantees</t>
  </si>
  <si>
    <t>Special Education Snapshot
    (12/1/2022)
Student
School Enrollment</t>
  </si>
  <si>
    <t>District of Residence and Charter Schools submit for only those Special Ed Students 14 years of age or older as of July 1, 2022 or any student who has a transition plan as part of their IEP. If any of the students in this group also exited special education during the school year report the exit date and exit reason.</t>
  </si>
  <si>
    <t>Special Education Snapshot
    (6/30/2023)
Student
School Enrollment</t>
  </si>
  <si>
    <t xml:space="preserve">
Snapshot Date 6/30/2023; data must reflect all CTE students in 2022-23</t>
  </si>
  <si>
    <t>ACS is due within 7 calendar days of the Collection Close date 8/31/2023.</t>
  </si>
  <si>
    <t>ACS is due within 7 calendar days of the Collection Close date 8/31/2022.</t>
  </si>
  <si>
    <t>Keystone Exemption Collection 2022-23</t>
  </si>
  <si>
    <t>ESSER &amp; EANS</t>
  </si>
  <si>
    <t>11/16/2022
EL Coordinator - No ACS</t>
  </si>
  <si>
    <t xml:space="preserve">              11/16/2022
CA (Kindergarten starting age) - No ACS</t>
  </si>
  <si>
    <t>District Fact
Incident
Incident Offender
Incident Offender Disciplinary
    Action
Incident Offender Infraction
Incident Offender Infraction
   Weapon
Incident Offender Parent
    Involvement
Incident Victim
Person
Location Fact
Staff (School Security Personnel
    Only)
Staff Snapshot 6/15/2023 (School
    Security Personnel Only)
Staff Assignment (9998 Only)
Staff Development Fact</t>
  </si>
  <si>
    <t>Data Pull (Staff)
Data Pull (Staff, Staff Assignment)
Data Pull (Student, School Enrollment, Programs Fact)</t>
  </si>
  <si>
    <t xml:space="preserve">Must be updated by 12:00 pm on Jan 19 to be included in the Internal Snapshot </t>
  </si>
  <si>
    <t>Must be updated by 12:00 pm on Jan 19 to be included in the Internal Snapshot</t>
  </si>
  <si>
    <t>10/18 to 10/31</t>
  </si>
  <si>
    <t>1/9 to 1/20</t>
  </si>
  <si>
    <t>12/19 to 1/6</t>
  </si>
  <si>
    <t>7/31 to 8/11</t>
  </si>
  <si>
    <t>New April Snapshot</t>
  </si>
  <si>
    <t>Internal Snaps, Exec Sum, ACS Sum, PIMS Dates (only)</t>
  </si>
  <si>
    <t>As of 4/28/2023 (will display 4/27/2023 Snapshot Date)</t>
  </si>
  <si>
    <t>As of 5/12/2023 (will display 5/11/2023 Snapshot Date)</t>
  </si>
  <si>
    <t>5/6/222</t>
  </si>
  <si>
    <t>Must be updated by 12:00 pm on May 30 to be included in the data pull</t>
  </si>
  <si>
    <t>Must be updated by 12:00 noon on May 30 to be included in the Internal Snapshot, must reflect accurate May 26 data in Student, School Enrollment and Programs Fact.</t>
  </si>
  <si>
    <t>As of 5/26/2023 (will display as 5/25/2023 Snapshot Date)</t>
  </si>
  <si>
    <t>7/24 to 7/28</t>
  </si>
  <si>
    <t>Must be updated by 12:00 noon on May 30 to be included in the Internal Snapshot, must reflect accurate May 12 data in Student, School Enrollment and Programs Fact.</t>
  </si>
  <si>
    <t>Must be updated by 12:00 noon on June 9 to be included in the Internal Snapshot, must reflect accurate May 26 data in Student, School Enrollment and Programs Fact.</t>
  </si>
  <si>
    <t>3/10 to 3/24</t>
  </si>
  <si>
    <t>9/1 to 10/27</t>
  </si>
  <si>
    <t>6/5 to 7/21</t>
  </si>
  <si>
    <t>Collection Window Closes 7/31/2023</t>
  </si>
  <si>
    <r>
      <t>ACS submitted in the FRCPP</t>
    </r>
    <r>
      <rPr>
        <sz val="11"/>
        <color theme="1"/>
        <rFont val="Calibri"/>
        <family val="2"/>
        <scheme val="minor"/>
      </rPr>
      <t xml:space="preserve">
</t>
    </r>
  </si>
  <si>
    <r>
      <rPr>
        <b/>
        <sz val="11"/>
        <color theme="1"/>
        <rFont val="Calibri"/>
        <family val="2"/>
        <scheme val="minor"/>
      </rPr>
      <t>No file naming convention needed</t>
    </r>
    <r>
      <rPr>
        <sz val="11"/>
        <color theme="1"/>
        <rFont val="Calibri"/>
        <family val="2"/>
        <scheme val="minor"/>
      </rPr>
      <t xml:space="preserve">
</t>
    </r>
  </si>
  <si>
    <r>
      <rPr>
        <b/>
        <sz val="11"/>
        <color rgb="FF000000"/>
        <rFont val="Calibri"/>
        <family val="2"/>
        <scheme val="minor"/>
      </rPr>
      <t>ACS submitted in the FRCPP</t>
    </r>
    <r>
      <rPr>
        <sz val="11"/>
        <color rgb="FF000000"/>
        <rFont val="Calibri"/>
        <family val="2"/>
        <scheme val="minor"/>
      </rPr>
      <t xml:space="preserve">
</t>
    </r>
  </si>
  <si>
    <r>
      <rPr>
        <sz val="11"/>
        <color theme="1"/>
        <rFont val="Calibri"/>
        <family val="2"/>
        <scheme val="minor"/>
      </rPr>
      <t>ACS All &gt;</t>
    </r>
    <r>
      <rPr>
        <b/>
        <sz val="11"/>
        <color theme="1"/>
        <rFont val="Calibri"/>
        <family val="2"/>
        <scheme val="minor"/>
      </rPr>
      <t xml:space="preserve"> ESSER Reporting ACS </t>
    </r>
  </si>
  <si>
    <r>
      <rPr>
        <sz val="11"/>
        <color theme="1"/>
        <rFont val="Calibri"/>
        <family val="2"/>
        <scheme val="minor"/>
      </rPr>
      <t>ACS All &gt;</t>
    </r>
    <r>
      <rPr>
        <b/>
        <sz val="11"/>
        <color theme="1"/>
        <rFont val="Calibri"/>
        <family val="2"/>
        <scheme val="minor"/>
      </rPr>
      <t xml:space="preserve"> EANS Reporting ACS </t>
    </r>
  </si>
  <si>
    <r>
      <t xml:space="preserve">PIMS Refresh Schedule
</t>
    </r>
    <r>
      <rPr>
        <b/>
        <sz val="14"/>
        <rFont val="Calibri"/>
        <family val="2"/>
      </rPr>
      <t>(Aug 2022 - June 2023)*</t>
    </r>
  </si>
  <si>
    <t>7/1/2023
to 7/16/2023</t>
  </si>
  <si>
    <t>PY Snapshot as of Date</t>
  </si>
  <si>
    <t>Must be updated by 12:00 pm on April 13 to be included in the Internal Snapshot</t>
  </si>
  <si>
    <r>
      <t>ACS_AUN_</t>
    </r>
    <r>
      <rPr>
        <b/>
        <sz val="11"/>
        <color indexed="8"/>
        <rFont val="Calibri"/>
        <family val="2"/>
      </rPr>
      <t>PRE_WIN</t>
    </r>
    <r>
      <rPr>
        <sz val="11"/>
        <color theme="1"/>
        <rFont val="Calibri"/>
        <family val="2"/>
        <scheme val="minor"/>
      </rPr>
      <t>_2022-23_YYYYMMDD_HHMM.pdf</t>
    </r>
  </si>
  <si>
    <r>
      <t>ACS_AUN_</t>
    </r>
    <r>
      <rPr>
        <b/>
        <sz val="11"/>
        <rFont val="Calibri"/>
        <family val="2"/>
      </rPr>
      <t>Oct_Student</t>
    </r>
    <r>
      <rPr>
        <sz val="11"/>
        <rFont val="Calibri"/>
        <family val="2"/>
      </rPr>
      <t>_2022-23_YYYYMMDD_HHMM.pdf</t>
    </r>
  </si>
  <si>
    <r>
      <t>ACS_AUN_</t>
    </r>
    <r>
      <rPr>
        <b/>
        <sz val="11"/>
        <color indexed="8"/>
        <rFont val="Calibri"/>
        <family val="2"/>
      </rPr>
      <t>Oct_Staff</t>
    </r>
    <r>
      <rPr>
        <sz val="11"/>
        <color theme="1"/>
        <rFont val="Calibri"/>
        <family val="2"/>
        <scheme val="minor"/>
      </rPr>
      <t>_2022-23_YYYYMMDD_HHMM.pdf</t>
    </r>
  </si>
  <si>
    <r>
      <t>ACS_AUN_</t>
    </r>
    <r>
      <rPr>
        <b/>
        <sz val="11"/>
        <color indexed="8"/>
        <rFont val="Calibri"/>
        <family val="2"/>
      </rPr>
      <t>PRE_PSSA</t>
    </r>
    <r>
      <rPr>
        <sz val="11"/>
        <color theme="1"/>
        <rFont val="Calibri"/>
        <family val="2"/>
        <scheme val="minor"/>
      </rPr>
      <t>_2022-23_YYYYMMDD_HHMM.pdf</t>
    </r>
  </si>
  <si>
    <r>
      <t>ACS_AUN_</t>
    </r>
    <r>
      <rPr>
        <b/>
        <sz val="11"/>
        <color indexed="8"/>
        <rFont val="Calibri"/>
        <family val="2"/>
      </rPr>
      <t>KEY_WIN</t>
    </r>
    <r>
      <rPr>
        <sz val="11"/>
        <color theme="1"/>
        <rFont val="Calibri"/>
        <family val="2"/>
        <scheme val="minor"/>
      </rPr>
      <t>_2022-23_YYYYMMDD_HHMM.pdf</t>
    </r>
  </si>
  <si>
    <r>
      <t>ACS_</t>
    </r>
    <r>
      <rPr>
        <sz val="11"/>
        <color rgb="FF000000"/>
        <rFont val="Calibri"/>
        <family val="2"/>
      </rPr>
      <t>AUN</t>
    </r>
    <r>
      <rPr>
        <sz val="11"/>
        <color theme="1"/>
        <rFont val="Calibri"/>
        <family val="2"/>
        <scheme val="minor"/>
      </rPr>
      <t>_</t>
    </r>
    <r>
      <rPr>
        <b/>
        <sz val="11"/>
        <color indexed="8"/>
        <rFont val="Calibri"/>
        <family val="2"/>
      </rPr>
      <t>ELL</t>
    </r>
    <r>
      <rPr>
        <sz val="11"/>
        <color theme="1"/>
        <rFont val="Calibri"/>
        <family val="2"/>
        <scheme val="minor"/>
      </rPr>
      <t>_</t>
    </r>
    <r>
      <rPr>
        <b/>
        <sz val="11"/>
        <color indexed="8"/>
        <rFont val="Calibri"/>
        <family val="2"/>
      </rPr>
      <t>Accountability</t>
    </r>
    <r>
      <rPr>
        <sz val="11"/>
        <color theme="1"/>
        <rFont val="Calibri"/>
        <family val="2"/>
        <scheme val="minor"/>
      </rPr>
      <t>_2022-23_YYYYMMDD_HHMM.pdf</t>
    </r>
  </si>
  <si>
    <r>
      <t>ACS_AUN_</t>
    </r>
    <r>
      <rPr>
        <b/>
        <sz val="11"/>
        <color indexed="8"/>
        <rFont val="Calibri"/>
        <family val="2"/>
      </rPr>
      <t>PRE_SPR</t>
    </r>
    <r>
      <rPr>
        <sz val="11"/>
        <color theme="1"/>
        <rFont val="Calibri"/>
        <family val="2"/>
        <scheme val="minor"/>
      </rPr>
      <t>_2022-23_YYYYMMDD_HHMM.pdf</t>
    </r>
  </si>
  <si>
    <r>
      <t>ACS_AUN_</t>
    </r>
    <r>
      <rPr>
        <b/>
        <sz val="11"/>
        <color indexed="8"/>
        <rFont val="Calibri"/>
        <family val="2"/>
      </rPr>
      <t>Student Fact_KE</t>
    </r>
    <r>
      <rPr>
        <sz val="11"/>
        <color theme="1"/>
        <rFont val="Calibri"/>
        <family val="2"/>
        <scheme val="minor"/>
      </rPr>
      <t>_2022-23_YYYYMMDD_HHMM.pdf</t>
    </r>
  </si>
  <si>
    <r>
      <t>ACS_AUN_</t>
    </r>
    <r>
      <rPr>
        <b/>
        <sz val="11"/>
        <color indexed="8"/>
        <rFont val="Calibri"/>
        <family val="2"/>
      </rPr>
      <t>Course_Instructor</t>
    </r>
    <r>
      <rPr>
        <sz val="11"/>
        <color theme="1"/>
        <rFont val="Calibri"/>
        <family val="2"/>
        <scheme val="minor"/>
      </rPr>
      <t>_2022-23_YYYYMMDD_HHMM.pdf</t>
    </r>
  </si>
  <si>
    <r>
      <t>ACS_AUN_</t>
    </r>
    <r>
      <rPr>
        <b/>
        <sz val="11"/>
        <color indexed="8"/>
        <rFont val="Calibri"/>
        <family val="2"/>
      </rPr>
      <t>PRE_SUM</t>
    </r>
    <r>
      <rPr>
        <sz val="11"/>
        <color theme="1"/>
        <rFont val="Calibri"/>
        <family val="2"/>
        <scheme val="minor"/>
      </rPr>
      <t>_2022-23_YYYYMMDD_HHMM.pdf</t>
    </r>
  </si>
  <si>
    <r>
      <t>ACS_AUN_</t>
    </r>
    <r>
      <rPr>
        <b/>
        <sz val="11"/>
        <color indexed="8"/>
        <rFont val="Calibri"/>
        <family val="2"/>
      </rPr>
      <t>PSSA_E</t>
    </r>
    <r>
      <rPr>
        <sz val="11"/>
        <color theme="1"/>
        <rFont val="Calibri"/>
        <family val="2"/>
        <scheme val="minor"/>
      </rPr>
      <t>_2022-23_YYYYMMDD_HHMM.pdf</t>
    </r>
  </si>
  <si>
    <r>
      <t>ACS_AUN_</t>
    </r>
    <r>
      <rPr>
        <b/>
        <sz val="11"/>
        <color indexed="8"/>
        <rFont val="Calibri"/>
        <family val="2"/>
      </rPr>
      <t>KEY_SPR</t>
    </r>
    <r>
      <rPr>
        <sz val="11"/>
        <color theme="1"/>
        <rFont val="Calibri"/>
        <family val="2"/>
        <scheme val="minor"/>
      </rPr>
      <t>_2022-23_YYYYMMDD_HHMM.pdf</t>
    </r>
  </si>
  <si>
    <r>
      <t>ACS_AUN_</t>
    </r>
    <r>
      <rPr>
        <b/>
        <sz val="11"/>
        <color indexed="8"/>
        <rFont val="Calibri"/>
        <family val="2"/>
      </rPr>
      <t>KEY_ACC</t>
    </r>
    <r>
      <rPr>
        <sz val="11"/>
        <color theme="1"/>
        <rFont val="Calibri"/>
        <family val="2"/>
        <scheme val="minor"/>
      </rPr>
      <t>_2022-23_YYYYMMDD_HHMM.pdf</t>
    </r>
  </si>
  <si>
    <r>
      <rPr>
        <sz val="11"/>
        <color theme="1"/>
        <rFont val="Calibri"/>
        <family val="2"/>
        <scheme val="minor"/>
      </rPr>
      <t>ACS_AUN_</t>
    </r>
    <r>
      <rPr>
        <b/>
        <sz val="11"/>
        <color indexed="8"/>
        <rFont val="Calibri"/>
        <family val="2"/>
      </rPr>
      <t>Student_Award_Fact</t>
    </r>
    <r>
      <rPr>
        <sz val="11"/>
        <color theme="1"/>
        <rFont val="Calibri"/>
        <family val="2"/>
        <scheme val="minor"/>
      </rPr>
      <t>_2022-23_YYYYMMDD_HHMM.pdf</t>
    </r>
    <r>
      <rPr>
        <b/>
        <sz val="11"/>
        <color indexed="8"/>
        <rFont val="Calibri"/>
        <family val="2"/>
      </rPr>
      <t xml:space="preserve"> </t>
    </r>
  </si>
  <si>
    <r>
      <rPr>
        <sz val="11"/>
        <color theme="1"/>
        <rFont val="Calibri"/>
        <family val="2"/>
        <scheme val="minor"/>
      </rPr>
      <t>ACS_AUN_</t>
    </r>
    <r>
      <rPr>
        <b/>
        <sz val="11"/>
        <color indexed="8"/>
        <rFont val="Calibri"/>
        <family val="2"/>
      </rPr>
      <t>Student Fact_CSB</t>
    </r>
    <r>
      <rPr>
        <sz val="11"/>
        <color theme="1"/>
        <rFont val="Calibri"/>
        <family val="2"/>
        <scheme val="minor"/>
      </rPr>
      <t>_2022-23_YYYYMMDD_HHMM.pdf</t>
    </r>
  </si>
  <si>
    <r>
      <rPr>
        <sz val="11"/>
        <color theme="1"/>
        <rFont val="Calibri"/>
        <family val="2"/>
        <scheme val="minor"/>
      </rPr>
      <t>ACS_AUN_</t>
    </r>
    <r>
      <rPr>
        <b/>
        <sz val="11"/>
        <color indexed="8"/>
        <rFont val="Calibri"/>
        <family val="2"/>
      </rPr>
      <t>STUDENT_LOCAL_ASSMNT_SUBTEST</t>
    </r>
    <r>
      <rPr>
        <sz val="11"/>
        <color theme="1"/>
        <rFont val="Calibri"/>
        <family val="2"/>
        <scheme val="minor"/>
      </rPr>
      <t>_2022-23
    _YYYYMMDD_HHMM.pdf</t>
    </r>
  </si>
  <si>
    <r>
      <t>ACS_AUN_</t>
    </r>
    <r>
      <rPr>
        <b/>
        <sz val="11"/>
        <rFont val="Calibri"/>
        <family val="2"/>
      </rPr>
      <t>Immigrant_End_of_Year</t>
    </r>
    <r>
      <rPr>
        <sz val="11"/>
        <rFont val="Calibri"/>
        <family val="2"/>
      </rPr>
      <t>_2022-23_YYYYMMDD_HHMM.pdf</t>
    </r>
  </si>
  <si>
    <r>
      <t xml:space="preserve">
1. ACS_AUN_</t>
    </r>
    <r>
      <rPr>
        <b/>
        <sz val="11"/>
        <rFont val="Calibri"/>
        <family val="2"/>
      </rPr>
      <t>CTESecondary</t>
    </r>
    <r>
      <rPr>
        <sz val="11"/>
        <rFont val="Calibri"/>
        <family val="2"/>
      </rPr>
      <t xml:space="preserve">_2022-23_YYYYMMDD_HHMM.pdf
</t>
    </r>
  </si>
  <si>
    <r>
      <t>2. ACS_AUN_</t>
    </r>
    <r>
      <rPr>
        <b/>
        <sz val="11"/>
        <rFont val="Calibri"/>
        <family val="2"/>
      </rPr>
      <t>CTEAdult</t>
    </r>
    <r>
      <rPr>
        <sz val="11"/>
        <rFont val="Calibri"/>
        <family val="2"/>
      </rPr>
      <t>_2022-23_YYYYMMDD_HHMM.pdf</t>
    </r>
  </si>
  <si>
    <r>
      <t xml:space="preserve">
1. ACS_AUN_</t>
    </r>
    <r>
      <rPr>
        <b/>
        <sz val="11"/>
        <rFont val="Calibri"/>
        <family val="2"/>
      </rPr>
      <t>Child_Acct_APS</t>
    </r>
    <r>
      <rPr>
        <sz val="11"/>
        <rFont val="Calibri"/>
        <family val="2"/>
      </rPr>
      <t>_2022-23_YYYYMMDD_HHMM.pdf
2. ACS_AUN_</t>
    </r>
    <r>
      <rPr>
        <b/>
        <sz val="11"/>
        <rFont val="Calibri"/>
        <family val="2"/>
      </rPr>
      <t>Child_Acct_CharterSchool</t>
    </r>
    <r>
      <rPr>
        <sz val="11"/>
        <rFont val="Calibri"/>
        <family val="2"/>
      </rPr>
      <t>_2022-23_YYYYMMDD
    _HHMM.pdf
3. ACS_AUN_</t>
    </r>
    <r>
      <rPr>
        <b/>
        <sz val="11"/>
        <rFont val="Calibri"/>
        <family val="2"/>
      </rPr>
      <t>Child_Acct_CTC</t>
    </r>
    <r>
      <rPr>
        <sz val="11"/>
        <rFont val="Calibri"/>
        <family val="2"/>
      </rPr>
      <t>_2022-23_YYYYMMDD_HHMM.pdf
4. ACS_AUN_</t>
    </r>
    <r>
      <rPr>
        <b/>
        <sz val="11"/>
        <rFont val="Calibri"/>
        <family val="2"/>
      </rPr>
      <t>Child_Acct_IU</t>
    </r>
    <r>
      <rPr>
        <sz val="11"/>
        <rFont val="Calibri"/>
        <family val="2"/>
      </rPr>
      <t>_2022-23_YYYYMMDD_HHMM.pdf
5. ACS_AUN_</t>
    </r>
    <r>
      <rPr>
        <b/>
        <sz val="11"/>
        <rFont val="Calibri"/>
        <family val="2"/>
      </rPr>
      <t>Child_Acct_PRRI</t>
    </r>
    <r>
      <rPr>
        <sz val="11"/>
        <rFont val="Calibri"/>
        <family val="2"/>
      </rPr>
      <t>_2022-23_YYYYMMDD_HHMM.pdf
6. ACS_AUN_</t>
    </r>
    <r>
      <rPr>
        <b/>
        <sz val="11"/>
        <rFont val="Calibri"/>
        <family val="2"/>
      </rPr>
      <t>Child_Acct_SD</t>
    </r>
    <r>
      <rPr>
        <sz val="11"/>
        <rFont val="Calibri"/>
        <family val="2"/>
      </rPr>
      <t>_2022-23_YYYYMMDD_HHMM.pdf</t>
    </r>
  </si>
  <si>
    <t>Collection 5 - Summer 2021-22</t>
  </si>
  <si>
    <r>
      <t xml:space="preserve">Collection 5 - Summer 2022-23
</t>
    </r>
    <r>
      <rPr>
        <b/>
        <sz val="12"/>
        <color indexed="10"/>
        <rFont val="Calibri"/>
        <family val="2"/>
      </rPr>
      <t>(Begins Immediately After PIMS Maintenance)</t>
    </r>
  </si>
  <si>
    <t>Only submit an ACS if you submitted data for this collection</t>
  </si>
  <si>
    <t>Submitted through the FRCPP and only required for School Districts</t>
  </si>
  <si>
    <t>C1 Staff/C1 Support Personnel 2022-23</t>
  </si>
  <si>
    <t>Only required for grantees</t>
  </si>
  <si>
    <t>Only required for IUs</t>
  </si>
  <si>
    <t>ACS Specific Comments/Notes</t>
  </si>
  <si>
    <r>
      <t>ACS_AUN_</t>
    </r>
    <r>
      <rPr>
        <b/>
        <sz val="11"/>
        <color indexed="8"/>
        <rFont val="Calibri"/>
        <family val="2"/>
      </rPr>
      <t>PSSA_M-S</t>
    </r>
    <r>
      <rPr>
        <sz val="11"/>
        <color theme="1"/>
        <rFont val="Calibri"/>
        <family val="2"/>
        <scheme val="minor"/>
      </rPr>
      <t>_2022-23_YYYYMMDD_HHMM.pdf</t>
    </r>
  </si>
  <si>
    <r>
      <t>ACS submitted in the FRCPP</t>
    </r>
    <r>
      <rPr>
        <sz val="11"/>
        <color theme="1"/>
        <rFont val="Calibri"/>
        <family val="2"/>
        <scheme val="minor"/>
      </rPr>
      <t xml:space="preserve">
</t>
    </r>
  </si>
  <si>
    <t>ACS required for LEAs with grades 3-8</t>
  </si>
  <si>
    <t>ACS required for LEAs with grades 3-12</t>
  </si>
  <si>
    <t>ACS required for LEAs with grade 11</t>
  </si>
  <si>
    <t>If you do not administer this Keystone, email RA-PAS@pa.gov in lieu of ACS</t>
  </si>
  <si>
    <t>PY Internal Snapshot 
Date</t>
  </si>
  <si>
    <t>PIMS Collection Closes Date</t>
  </si>
  <si>
    <t>If your approved CTC program has no enrollments, email 
RA-CATSData@pa.gov and 
RA-EDACSSubmission@pa.gov in lieu of ACS</t>
  </si>
  <si>
    <t xml:space="preserve">Only required for School Districts, Charter Schools, and comprehensive CTCs that offer
7-12 </t>
  </si>
  <si>
    <r>
      <t>ACS All</t>
    </r>
    <r>
      <rPr>
        <sz val="11"/>
        <rFont val="Calibri"/>
        <family val="2"/>
      </rPr>
      <t xml:space="preserve"> &gt; 
  1. </t>
    </r>
    <r>
      <rPr>
        <b/>
        <sz val="11"/>
        <rFont val="Calibri"/>
        <family val="2"/>
      </rPr>
      <t>LEA Profile and ACS with Graduation And
       Dropout Data</t>
    </r>
  </si>
  <si>
    <r>
      <t xml:space="preserve">
1. ACS_AUN_</t>
    </r>
    <r>
      <rPr>
        <b/>
        <sz val="11"/>
        <color indexed="8"/>
        <rFont val="Calibri"/>
        <family val="2"/>
      </rPr>
      <t>GradDrop</t>
    </r>
    <r>
      <rPr>
        <sz val="11"/>
        <color theme="1"/>
        <rFont val="Calibri"/>
        <family val="2"/>
        <scheme val="minor"/>
      </rPr>
      <t xml:space="preserve">_2021-22_YYYYMMDD_HHMM.pdf
</t>
    </r>
  </si>
  <si>
    <r>
      <t>2. ACS_AUN_</t>
    </r>
    <r>
      <rPr>
        <b/>
        <sz val="11"/>
        <color theme="1"/>
        <rFont val="Calibri"/>
        <family val="2"/>
        <scheme val="minor"/>
      </rPr>
      <t>CohortGradRate</t>
    </r>
    <r>
      <rPr>
        <sz val="11"/>
        <color theme="1"/>
        <rFont val="Calibri"/>
        <family val="2"/>
        <scheme val="minor"/>
      </rPr>
      <t>_2021-22_YYYYMMDD_HHMM.pdf</t>
    </r>
  </si>
  <si>
    <r>
      <t xml:space="preserve">ACS Calendar Summary
</t>
    </r>
    <r>
      <rPr>
        <b/>
        <sz val="10"/>
        <color theme="1"/>
        <rFont val="Calibri"/>
        <family val="2"/>
        <scheme val="minor"/>
      </rPr>
      <t>(see Production &gt; ACS All folder for hyperlinks to all ACSs)</t>
    </r>
  </si>
  <si>
    <t>Title III EL and Immigrant Student School Year Count</t>
  </si>
  <si>
    <t>Graduate and Dropout Counts</t>
  </si>
  <si>
    <t>The due date for child accounting is 8-1. Section 2552.1 of the School Code allows for data to be submitted without penalty up to 30 days after the due date, until 8/31/2022.</t>
  </si>
  <si>
    <t>The due date for child accounting is 8-1. Section 2552.1 of the School Code allows for data to be submitted without penalty up to 30 days after the due date, until 8/31/2023.</t>
  </si>
  <si>
    <t>Cohort Graduation Rates</t>
  </si>
  <si>
    <r>
      <t xml:space="preserve">ACS All &gt;   
  2. </t>
    </r>
    <r>
      <rPr>
        <b/>
        <sz val="11"/>
        <color theme="1"/>
        <rFont val="Calibri"/>
        <family val="2"/>
        <scheme val="minor"/>
      </rPr>
      <t>Cohort Graduation Rate ACS</t>
    </r>
  </si>
  <si>
    <r>
      <t>Fire Drills and Security Drills must be reported by 7/29/2023.
However, the Bus Evacuation Drill ACS and Security Drill Certification must be submitted by</t>
    </r>
    <r>
      <rPr>
        <b/>
        <sz val="11"/>
        <color indexed="60"/>
        <rFont val="Calibri"/>
        <family val="2"/>
      </rPr>
      <t xml:space="preserve"> </t>
    </r>
    <r>
      <rPr>
        <b/>
        <sz val="11"/>
        <rFont val="Calibri"/>
        <family val="2"/>
      </rPr>
      <t>4/10/2023 .
ACS submitted through the FRCPP</t>
    </r>
  </si>
  <si>
    <t>ACS submitted through the FRCPP</t>
  </si>
  <si>
    <t>Required for all public schools, APSs and PRRIs receiving AEDs through the program described in Act 35 of 2014, 24 P.S. § 14-1423 Automatic external defibrillators.
ACS submitted through the FRCPP</t>
  </si>
  <si>
    <t>PSSA Accountability Reporting for
   Mathematics and Science #2 (report data as
   of May 6, last day of the testing window)</t>
  </si>
  <si>
    <t>11/16/2022 (Grad/Drop)
1/31/2023 (Cohort)</t>
  </si>
  <si>
    <t xml:space="preserve">For all School Districts
</t>
  </si>
  <si>
    <t>TBD</t>
  </si>
  <si>
    <t>1. PreSnap PIMS Reports should be run prior to the Snapshot being taken. Use the time between running the PreSnap Reports and the Internal Snapshot Date to make any corrections to your data.
2. PIMS is down for 24 hours to create Internal Snapshots following the update deadline.
3. ACS’s should be run two days after the Collection Closes or Snapshot Run Date. Use the time between running the ACS and the ACS Submission date to gather the appropriate signatures and submit
     your signed ACS to PDE. No changes to the internal snapshot data can be made at this time. If changes are made after the ACS was submitted, resubmit an updated ACS.
4. For additional details on which LEA types are required to report individual PIMS Collections, please review the updated guidance provided in the “Who Reports?” section of PIMS Manual, Volume I - 
    Template Submission by LEA Type.</t>
  </si>
  <si>
    <t>For 2022-23 Title III subgrantees</t>
  </si>
  <si>
    <t>ACS All&gt; Title III EL Immigrant School Year Count ACS</t>
  </si>
  <si>
    <t>ACS_AUN_EL_Immigrant_School_Year_2022-23_YYYYMMDD_HHMM.pdf</t>
  </si>
  <si>
    <t>Internal Snapshot (Student, School Enrollment, Programs Fact, Student Fact Template for Keystone Exemption Reporting)</t>
  </si>
  <si>
    <t>2022-23 Elementary/Secondary Consolidated Data Collection Calendar
Executive Summary</t>
  </si>
  <si>
    <t>1.  PreSnap PIMS Reports should be run prior to the Snapshot being taken. Use the time between running the PreSnap Reports and the Internal Snapshot Date to make any corrections to your data. 
2.  PIMS is down for 24 hours to create Internal Snapshots following the update deadline.
3.  ACS’s should be run two days after the Collection Closes or Snapshot Run Date, using Column H as the Snapshot Date in PIMS Reports. Use the time between running the ACS and the ACS Submission date to gather the
     appropriate signatures and submit your signed ACS to PDE. No changes to the internal snapshot data can be made at this time.
4.  For additional details on which LEA types are required to report individual PIMS Collections, please review the updated guidance provided in the "Template Submissions by LEA Type" section of PIMS Manual, Volume 1</t>
  </si>
  <si>
    <t>Must be updated by 12:00 noon on May 10 to be included in the Internal Snapshot, must reflect accurate April 28 data in Student, School Enrollment and Programs Fact.</t>
  </si>
  <si>
    <t>Must be updated by 12:00 noon on May 10 to be included in the Internal Snapshot, must reflect accurate May 12 data in Student, School Enrollment and Programs Fact.</t>
  </si>
  <si>
    <t>Must be updated by 12:00 noon on May 30 to be included in the Internal Snapshot, must reflect accurate April 28 data in Student, School Enrollment and Programs Fact.</t>
  </si>
  <si>
    <t>Must be updated by 12:00 pm on Aug 17 to be included in the Internal Snapshot</t>
  </si>
  <si>
    <t>Must be updated by May 10 to be included in the data pull</t>
  </si>
  <si>
    <t>Must be updated by 12:00 pm on Feb 6 to be included in the data pull</t>
  </si>
  <si>
    <t>Must be updated by 12:00 pm on Feb 6 to be included in the Internal Snapshot</t>
  </si>
  <si>
    <r>
      <t>Must be updated by 12:00 pm on Feb 6</t>
    </r>
    <r>
      <rPr>
        <b/>
        <sz val="11"/>
        <rFont val="Calibri"/>
        <family val="2"/>
      </rPr>
      <t xml:space="preserve"> to be included in the Internal Snapshot </t>
    </r>
  </si>
  <si>
    <r>
      <t>Must be updated by 12:00 pm on Jan 19</t>
    </r>
    <r>
      <rPr>
        <b/>
        <sz val="11"/>
        <rFont val="Calibri"/>
        <family val="2"/>
      </rPr>
      <t xml:space="preserve"> to be included in the Internal Snapshot</t>
    </r>
  </si>
  <si>
    <t>Must be updated by 12:00 pm on Nov 8 to be included in the Internal Snapshot</t>
  </si>
  <si>
    <t>Must be updated by 12:00 pm on Nov 8 to be included in the data pull</t>
  </si>
  <si>
    <t>Must be updated by 12:00 pm on Oct 6 to be included in the data pull</t>
  </si>
  <si>
    <t>Must be updated by 12:00 pm on Oct 6 to be included in the Internal snapshot</t>
  </si>
  <si>
    <t>ATTENTION:  PIMS Maintenance Window 6/30 to 7/17/2023</t>
  </si>
  <si>
    <t>Collection Window Closes 5/2/2023</t>
  </si>
  <si>
    <t>Collection Window Closes 6/29/2023</t>
  </si>
  <si>
    <t>Student
Student Snapshot (10/3/2022)
School Enrollment
Programs Fact</t>
  </si>
  <si>
    <t xml:space="preserve">Student (October 3)
Programs
</t>
  </si>
  <si>
    <t>Child Accounting SD &amp; CS (kindergarten
    starting age)</t>
  </si>
  <si>
    <t>Students (October 3)
Programs
Child Accounting SD &amp; CS (kindergarten
    starting age)</t>
  </si>
  <si>
    <t>ACS Summary</t>
  </si>
  <si>
    <t>Added the PY Internal Snapshot Date for the Summer Keystone Precodes</t>
  </si>
  <si>
    <t>ATTENTION:  PDE Data Summit - March 27-29, Hershey Lodge, Hershey, PA</t>
  </si>
  <si>
    <t>Staff
Staff Snapshot (10/3/2022)
Staff Assignment
District Fact</t>
  </si>
  <si>
    <t>Submitted through the FRCPP and required for schools with any grade 7 - 12.</t>
  </si>
  <si>
    <t>Internal Snaps, Exec Sum, PIMS Dates (only)</t>
  </si>
  <si>
    <r>
      <rPr>
        <b/>
        <strike/>
        <sz val="11"/>
        <rFont val="Calibri"/>
        <family val="2"/>
        <scheme val="minor"/>
      </rPr>
      <t>School Performance Profile (SPP)</t>
    </r>
    <r>
      <rPr>
        <b/>
        <sz val="11"/>
        <rFont val="Calibri"/>
        <family val="2"/>
        <scheme val="minor"/>
      </rPr>
      <t xml:space="preserve">
Every Student Succeeds Act (ESSA)</t>
    </r>
  </si>
  <si>
    <r>
      <rPr>
        <strike/>
        <sz val="11"/>
        <color theme="1"/>
        <rFont val="Calibri"/>
        <family val="2"/>
        <scheme val="minor"/>
      </rPr>
      <t>School Performance Profile (SPP)</t>
    </r>
    <r>
      <rPr>
        <sz val="11"/>
        <color theme="1"/>
        <rFont val="Calibri"/>
        <family val="2"/>
        <scheme val="minor"/>
      </rPr>
      <t xml:space="preserve">
Every Student Succeeds Act (ESSA)</t>
    </r>
  </si>
  <si>
    <r>
      <rPr>
        <b/>
        <strike/>
        <sz val="11"/>
        <color theme="1"/>
        <rFont val="Calibri"/>
        <family val="2"/>
        <scheme val="minor"/>
      </rPr>
      <t>School Performance Profile (SPP)</t>
    </r>
    <r>
      <rPr>
        <b/>
        <sz val="11"/>
        <color theme="1"/>
        <rFont val="Calibri"/>
        <family val="2"/>
        <scheme val="minor"/>
      </rPr>
      <t xml:space="preserve">
Every Student Succeeds Act (ESSA)</t>
    </r>
  </si>
  <si>
    <r>
      <t xml:space="preserve">PVAAS Staff Account Creation and
    Movement within LEA
</t>
    </r>
    <r>
      <rPr>
        <b/>
        <strike/>
        <sz val="11"/>
        <rFont val="Calibri"/>
        <family val="2"/>
        <scheme val="minor"/>
      </rPr>
      <t>PEERS Staff Pre-population</t>
    </r>
    <r>
      <rPr>
        <b/>
        <sz val="11"/>
        <rFont val="Calibri"/>
        <family val="2"/>
        <scheme val="minor"/>
      </rPr>
      <t xml:space="preserve">
PVAAS Student Enrollment 1</t>
    </r>
  </si>
  <si>
    <r>
      <t xml:space="preserve">Data Pull (Staff)
</t>
    </r>
    <r>
      <rPr>
        <b/>
        <strike/>
        <sz val="11"/>
        <rFont val="Calibri"/>
        <family val="2"/>
        <scheme val="minor"/>
      </rPr>
      <t>Data Pull (Staff, Staff Assignment)</t>
    </r>
    <r>
      <rPr>
        <b/>
        <sz val="11"/>
        <rFont val="Calibri"/>
        <family val="2"/>
        <scheme val="minor"/>
      </rPr>
      <t xml:space="preserve">
Data Pull (Student, School Enrollment, Programs Fact)</t>
    </r>
  </si>
  <si>
    <t>PVAAS Staff Account Creation
PEERS Staff Pre-population
PVAAS Student Enrollment 2</t>
  </si>
  <si>
    <t xml:space="preserve">ACS submitted in the FRCPP
</t>
  </si>
  <si>
    <t xml:space="preserve">No file naming convention needed
</t>
  </si>
  <si>
    <t>Changed name of School Performance Profile (SPP) internal snapshot to Every Student Succeeds Act (ESSA)</t>
  </si>
  <si>
    <t xml:space="preserve">C6 Staff Updates 2022-23
C6 Student Updates 2022-23
</t>
  </si>
  <si>
    <t>Student and Staff 2022-23</t>
  </si>
  <si>
    <t>PEERS Pre-Population will occur in November, not October</t>
  </si>
  <si>
    <t>Collection Window Closes 5/30/2023</t>
  </si>
  <si>
    <t>PIMS Calendar, ACS Sum</t>
  </si>
  <si>
    <t>Course/Instructor 2022-23</t>
  </si>
  <si>
    <t>Collection Close date and ACS due date</t>
  </si>
  <si>
    <t>PSSA Precodes &amp; Winter Keystone #1 Snapshots</t>
  </si>
  <si>
    <t>Typo - should have been Jan 19, not Jan 18</t>
  </si>
  <si>
    <t>Correction Window (with override) Closes 4/5/23</t>
  </si>
  <si>
    <t>Correction Window (with override) Closes 6/2/23</t>
  </si>
  <si>
    <t>As of 1/19/2023 (will display as 1/20/2023 Snapshot Date)</t>
  </si>
  <si>
    <t>Internal Snapshots, Exec Sum, ACS Sum, &amp; PIMS Dates (only)</t>
  </si>
  <si>
    <t>PSSA Precode, Winter Keystone #1 &amp; #2 Snapshots</t>
  </si>
  <si>
    <t>All are as of January 19, 2023 -- but the ACS run date will display as Jan 20 for Winter Keystone Reporting #2</t>
  </si>
  <si>
    <t>PSSA Accountability Reporting  for
    English Language Arts #1 (report data as
    of April 28, last day of the testing
    window)</t>
  </si>
  <si>
    <t>PSSA Accountability Reporting for
    Mathematics #1 (report data as of May
    12, last day of the testing window)</t>
  </si>
  <si>
    <t>PSSA Accountability Reporting for
    Science #1 (report data as of May 12,
    last day of the testing window)</t>
  </si>
  <si>
    <t>PSSA Accountability Reporting for
    English Language Arts #2 (report data as
    of April 28, last day of the testing
    window)</t>
  </si>
  <si>
    <t>PSSA Accountability Reporting for
    Mathematics #2 (report data as of May
    12, last day of the testing window)</t>
  </si>
  <si>
    <t>PSSA Accountability Reporting for
    Science #2 (report data as of May 12,
    last day of the testing window)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</si>
</sst>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0.0"/>
  </numFmts>
  <fonts count="54" x14ac:knownFonts="1">
    <font>
      <sz val="11"/>
      <color theme="1"/>
      <name val="Calibri"/>
      <family val="2"/>
      <scheme val="minor"/>
    </font>
    <font>
      <b/>
      <sz val="11"/>
      <color indexed="8"/>
      <name val="Calibri"/>
      <family val="2"/>
    </font>
    <font>
      <b/>
      <sz val="16"/>
      <color indexed="8"/>
      <name val="Calibri"/>
      <family val="2"/>
    </font>
    <font>
      <b/>
      <sz val="12"/>
      <color indexed="10"/>
      <name val="Calibri"/>
      <family val="2"/>
    </font>
    <font>
      <sz val="11"/>
      <name val="Calibri"/>
      <family val="2"/>
    </font>
    <font>
      <b/>
      <sz val="11"/>
      <name val="Calibri"/>
      <family val="2"/>
    </font>
    <font>
      <b/>
      <i/>
      <sz val="11"/>
      <color indexed="8"/>
      <name val="Calibri"/>
      <family val="2"/>
    </font>
    <font>
      <b/>
      <sz val="10"/>
      <color indexed="8"/>
      <name val="Calibri"/>
      <family val="2"/>
    </font>
    <font>
      <sz val="8"/>
      <name val="Calibri"/>
      <family val="2"/>
    </font>
    <font>
      <b/>
      <sz val="14"/>
      <name val="Calibri"/>
      <family val="2"/>
    </font>
    <font>
      <b/>
      <i/>
      <sz val="11"/>
      <name val="Calibri"/>
      <family val="2"/>
    </font>
    <font>
      <b/>
      <sz val="11"/>
      <name val="Calibri"/>
      <family val="2"/>
    </font>
    <font>
      <b/>
      <sz val="12"/>
      <color indexed="8"/>
      <name val="Calibri"/>
      <family val="2"/>
    </font>
    <font>
      <i/>
      <sz val="10"/>
      <color indexed="8"/>
      <name val="Calibri"/>
      <family val="2"/>
    </font>
    <font>
      <b/>
      <sz val="11"/>
      <color indexed="60"/>
      <name val="Calibri"/>
      <family val="2"/>
    </font>
    <font>
      <b/>
      <i/>
      <sz val="10"/>
      <color indexed="8"/>
      <name val="Calibri"/>
      <family val="2"/>
    </font>
    <font>
      <b/>
      <sz val="15"/>
      <color theme="3"/>
      <name val="Calibri"/>
      <family val="2"/>
      <scheme val="minor"/>
    </font>
    <font>
      <b/>
      <sz val="11"/>
      <color theme="3"/>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6"/>
      <color theme="1"/>
      <name val="Calibri"/>
      <family val="2"/>
      <scheme val="minor"/>
    </font>
    <font>
      <b/>
      <sz val="14"/>
      <color theme="1"/>
      <name val="Calibri"/>
      <family val="2"/>
      <scheme val="minor"/>
    </font>
    <font>
      <sz val="11"/>
      <name val="Calibri"/>
      <family val="2"/>
      <scheme val="minor"/>
    </font>
    <font>
      <sz val="14"/>
      <color theme="1"/>
      <name val="Calibri"/>
      <family val="2"/>
      <scheme val="minor"/>
    </font>
    <font>
      <b/>
      <sz val="14"/>
      <name val="Cambria"/>
      <family val="2"/>
      <scheme val="major"/>
    </font>
    <font>
      <sz val="12"/>
      <color theme="1"/>
      <name val="Calibri"/>
      <family val="2"/>
      <scheme val="minor"/>
    </font>
    <font>
      <sz val="11"/>
      <color rgb="FF000000"/>
      <name val="Calibri"/>
      <family val="2"/>
      <scheme val="minor"/>
    </font>
    <font>
      <b/>
      <sz val="11"/>
      <name val="Calibri"/>
      <family val="2"/>
      <scheme val="minor"/>
    </font>
    <font>
      <b/>
      <sz val="14"/>
      <name val="Calibri"/>
      <family val="2"/>
      <scheme val="minor"/>
    </font>
    <font>
      <b/>
      <sz val="12"/>
      <name val="Calibri"/>
      <family val="2"/>
      <scheme val="minor"/>
    </font>
    <font>
      <b/>
      <i/>
      <sz val="11"/>
      <name val="Calibri"/>
      <family val="2"/>
      <scheme val="minor"/>
    </font>
    <font>
      <b/>
      <sz val="11"/>
      <color rgb="FFFF0000"/>
      <name val="Calibri"/>
      <family val="2"/>
      <scheme val="minor"/>
    </font>
    <font>
      <b/>
      <sz val="12"/>
      <color theme="1"/>
      <name val="Calibri"/>
      <family val="2"/>
      <scheme val="minor"/>
    </font>
    <font>
      <b/>
      <sz val="24"/>
      <color theme="1"/>
      <name val="Calibri"/>
      <family val="2"/>
      <scheme val="minor"/>
    </font>
    <font>
      <b/>
      <sz val="11"/>
      <color rgb="FF000000"/>
      <name val="Calibri"/>
      <family val="2"/>
    </font>
    <font>
      <b/>
      <i/>
      <sz val="12"/>
      <name val="Calibri"/>
      <family val="2"/>
      <scheme val="minor"/>
    </font>
    <font>
      <b/>
      <sz val="24"/>
      <name val="Calibri"/>
      <family val="2"/>
      <scheme val="minor"/>
    </font>
    <font>
      <b/>
      <sz val="24"/>
      <color theme="0"/>
      <name val="Calibri"/>
      <family val="2"/>
      <scheme val="minor"/>
    </font>
    <font>
      <sz val="16"/>
      <color theme="1"/>
      <name val="Calibri"/>
      <family val="2"/>
      <scheme val="minor"/>
    </font>
    <font>
      <b/>
      <sz val="14"/>
      <color rgb="FF0000FF"/>
      <name val="Calibri"/>
      <family val="2"/>
      <scheme val="minor"/>
    </font>
    <font>
      <b/>
      <sz val="18"/>
      <color theme="1"/>
      <name val="Calibri"/>
      <family val="2"/>
      <scheme val="minor"/>
    </font>
    <font>
      <i/>
      <sz val="11"/>
      <name val="Calibri"/>
      <family val="2"/>
      <scheme val="minor"/>
    </font>
    <font>
      <b/>
      <sz val="18"/>
      <name val="Calibri"/>
      <family val="2"/>
      <scheme val="minor"/>
    </font>
    <font>
      <i/>
      <sz val="10"/>
      <name val="Calibri"/>
      <family val="2"/>
      <scheme val="minor"/>
    </font>
    <font>
      <sz val="18"/>
      <name val="Calibri"/>
      <family val="2"/>
      <scheme val="minor"/>
    </font>
    <font>
      <b/>
      <i/>
      <sz val="11"/>
      <color rgb="FF0070C0"/>
      <name val="Calibri"/>
      <family val="2"/>
    </font>
    <font>
      <sz val="11"/>
      <color rgb="FF000000"/>
      <name val="Calibri"/>
      <family val="2"/>
    </font>
    <font>
      <b/>
      <sz val="11"/>
      <color rgb="FF000000"/>
      <name val="Calibri"/>
      <family val="2"/>
      <scheme val="minor"/>
    </font>
    <font>
      <sz val="8"/>
      <name val="Calibri"/>
      <family val="2"/>
      <scheme val="minor"/>
    </font>
    <font>
      <b/>
      <sz val="10"/>
      <color theme="1"/>
      <name val="Calibri"/>
      <family val="2"/>
      <scheme val="minor"/>
    </font>
    <font>
      <b/>
      <strike/>
      <sz val="11"/>
      <name val="Calibri"/>
      <family val="2"/>
      <scheme val="minor"/>
    </font>
    <font>
      <strike/>
      <sz val="11"/>
      <color theme="1"/>
      <name val="Calibri"/>
      <family val="2"/>
      <scheme val="minor"/>
    </font>
    <font>
      <b/>
      <strike/>
      <sz val="11"/>
      <color theme="1"/>
      <name val="Calibri"/>
      <family val="2"/>
      <scheme val="minor"/>
    </font>
  </fonts>
  <fills count="46">
    <fill>
      <patternFill patternType="none"/>
    </fill>
    <fill>
      <patternFill patternType="gray125"/>
    </fill>
    <fill>
      <patternFill patternType="gray0625"/>
    </fill>
    <fill>
      <patternFill patternType="solid">
        <fgColor indexed="65"/>
        <bgColor indexed="64"/>
      </patternFill>
    </fill>
    <fill>
      <patternFill patternType="solid">
        <fgColor theme="0"/>
        <bgColor indexed="64"/>
      </patternFill>
    </fill>
    <fill>
      <patternFill patternType="solid">
        <fgColor theme="1"/>
        <bgColor indexed="64"/>
      </patternFill>
    </fill>
    <fill>
      <patternFill patternType="solid">
        <fgColor theme="6" tint="0.39997558519241921"/>
        <bgColor indexed="64"/>
      </patternFill>
    </fill>
    <fill>
      <patternFill patternType="solid">
        <fgColor rgb="FF66FFFF"/>
        <bgColor indexed="64"/>
      </patternFill>
    </fill>
    <fill>
      <patternFill patternType="solid">
        <fgColor rgb="FF99CCFF"/>
        <bgColor indexed="64"/>
      </patternFill>
    </fill>
    <fill>
      <patternFill patternType="solid">
        <fgColor rgb="FFFFFF99"/>
        <bgColor indexed="64"/>
      </patternFill>
    </fill>
    <fill>
      <patternFill patternType="solid">
        <fgColor theme="9" tint="0.79998168889431442"/>
        <bgColor indexed="64"/>
      </patternFill>
    </fill>
    <fill>
      <patternFill patternType="solid">
        <fgColor theme="7" tint="0.599963377788628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66FF66"/>
        <bgColor indexed="64"/>
      </patternFill>
    </fill>
    <fill>
      <patternFill patternType="solid">
        <fgColor theme="4" tint="0.59999389629810485"/>
        <bgColor indexed="64"/>
      </patternFill>
    </fill>
    <fill>
      <patternFill patternType="gray0625">
        <bgColor theme="6" tint="0.39997558519241921"/>
      </patternFill>
    </fill>
    <fill>
      <patternFill patternType="gray0625">
        <bgColor theme="9" tint="0.79998168889431442"/>
      </patternFill>
    </fill>
    <fill>
      <patternFill patternType="gray0625">
        <bgColor rgb="FFFFFF99"/>
      </patternFill>
    </fill>
    <fill>
      <patternFill patternType="gray0625">
        <bgColor rgb="FF66FFFF"/>
      </patternFill>
    </fill>
    <fill>
      <patternFill patternType="solid">
        <fgColor theme="6" tint="0.39994506668294322"/>
        <bgColor indexed="64"/>
      </patternFill>
    </fill>
    <fill>
      <patternFill patternType="gray125">
        <bgColor theme="7" tint="0.59996337778862885"/>
      </patternFill>
    </fill>
    <fill>
      <patternFill patternType="gray125">
        <bgColor rgb="FFFFFF99"/>
      </patternFill>
    </fill>
    <fill>
      <patternFill patternType="gray125">
        <bgColor theme="6" tint="0.39994506668294322"/>
      </patternFill>
    </fill>
    <fill>
      <patternFill patternType="gray125">
        <bgColor theme="6" tint="0.39997558519241921"/>
      </patternFill>
    </fill>
    <fill>
      <patternFill patternType="gray125">
        <bgColor rgb="FF66FFFF"/>
      </patternFill>
    </fill>
    <fill>
      <patternFill patternType="solid">
        <fgColor theme="9" tint="-0.249977111117893"/>
        <bgColor indexed="64"/>
      </patternFill>
    </fill>
    <fill>
      <patternFill patternType="solid">
        <fgColor theme="9" tint="-0.24994659260841701"/>
        <bgColor indexed="64"/>
      </patternFill>
    </fill>
    <fill>
      <patternFill patternType="gray125">
        <bgColor theme="4" tint="0.59999389629810485"/>
      </patternFill>
    </fill>
    <fill>
      <patternFill patternType="gray0625">
        <bgColor rgb="FF66FF66"/>
      </patternFill>
    </fill>
    <fill>
      <patternFill patternType="solid">
        <fgColor rgb="FFFF0000"/>
        <bgColor indexed="64"/>
      </patternFill>
    </fill>
    <fill>
      <patternFill patternType="gray125">
        <bgColor rgb="FF66FF66"/>
      </patternFill>
    </fill>
    <fill>
      <patternFill patternType="gray125">
        <bgColor theme="9" tint="0.79998168889431442"/>
      </patternFill>
    </fill>
    <fill>
      <patternFill patternType="solid">
        <fgColor theme="3" tint="0.79998168889431442"/>
        <bgColor indexed="64"/>
      </patternFill>
    </fill>
    <fill>
      <patternFill patternType="gray0625">
        <bgColor theme="6" tint="0.39994506668294322"/>
      </patternFill>
    </fill>
    <fill>
      <patternFill patternType="solid">
        <fgColor rgb="FF000000"/>
        <bgColor indexed="64"/>
      </patternFill>
    </fill>
    <fill>
      <patternFill patternType="solid">
        <fgColor rgb="FFFFFF00"/>
        <bgColor indexed="64"/>
      </patternFill>
    </fill>
    <fill>
      <patternFill patternType="gray0625">
        <bgColor rgb="FFFFFF00"/>
      </patternFill>
    </fill>
    <fill>
      <patternFill patternType="solid">
        <fgColor theme="3" tint="-0.249977111117893"/>
        <bgColor indexed="64"/>
      </patternFill>
    </fill>
    <fill>
      <patternFill patternType="solid">
        <fgColor theme="4" tint="0.79998168889431442"/>
        <bgColor indexed="64"/>
      </patternFill>
    </fill>
    <fill>
      <patternFill patternType="gray125">
        <bgColor rgb="FFFFFF00"/>
      </patternFill>
    </fill>
    <fill>
      <patternFill patternType="gray0625">
        <bgColor theme="3" tint="0.79998168889431442"/>
      </patternFill>
    </fill>
    <fill>
      <patternFill patternType="gray0625">
        <bgColor theme="3" tint="0.79995117038483843"/>
      </patternFill>
    </fill>
    <fill>
      <patternFill patternType="solid">
        <fgColor theme="7" tint="0.39997558519241921"/>
        <bgColor indexed="64"/>
      </patternFill>
    </fill>
    <fill>
      <patternFill patternType="gray0625">
        <bgColor theme="7" tint="0.39997558519241921"/>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thick">
        <color theme="4"/>
      </bottom>
      <diagonal/>
    </border>
  </borders>
  <cellStyleXfs count="4">
    <xf numFmtId="0" fontId="0" fillId="0" borderId="0"/>
    <xf numFmtId="0" fontId="16" fillId="0" borderId="43"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546">
    <xf numFmtId="0" fontId="0" fillId="0" borderId="0" xfId="0"/>
    <xf numFmtId="0" fontId="19" fillId="0" borderId="0" xfId="0" applyFont="1" applyAlignment="1">
      <alignment wrapText="1"/>
    </xf>
    <xf numFmtId="0" fontId="0" fillId="0" borderId="0" xfId="0" applyAlignment="1">
      <alignment wrapText="1"/>
    </xf>
    <xf numFmtId="0" fontId="0" fillId="4" borderId="0" xfId="0" applyFill="1" applyAlignment="1">
      <alignment wrapText="1"/>
    </xf>
    <xf numFmtId="0" fontId="0" fillId="0" borderId="0" xfId="0" applyAlignment="1">
      <alignment horizontal="left" vertical="center" wrapText="1" indent="1"/>
    </xf>
    <xf numFmtId="0" fontId="0" fillId="0" borderId="0" xfId="0" applyAlignment="1">
      <alignment vertical="center" wrapText="1"/>
    </xf>
    <xf numFmtId="0" fontId="0" fillId="5" borderId="0" xfId="0" applyFill="1" applyAlignment="1">
      <alignment wrapText="1"/>
    </xf>
    <xf numFmtId="0" fontId="0" fillId="5" borderId="0" xfId="0" applyFill="1" applyAlignment="1">
      <alignment horizontal="left" vertical="center" wrapText="1" indent="1"/>
    </xf>
    <xf numFmtId="0" fontId="0" fillId="5" borderId="0" xfId="0" applyFill="1" applyAlignment="1">
      <alignment vertical="center" wrapText="1"/>
    </xf>
    <xf numFmtId="0" fontId="0" fillId="4" borderId="0" xfId="0" applyFill="1" applyAlignment="1">
      <alignment horizontal="left" vertical="center" wrapText="1" indent="1"/>
    </xf>
    <xf numFmtId="0" fontId="0" fillId="4" borderId="0" xfId="0" applyFill="1" applyAlignment="1">
      <alignment vertical="center" wrapText="1"/>
    </xf>
    <xf numFmtId="0" fontId="21" fillId="4" borderId="0" xfId="0" applyFont="1" applyFill="1" applyAlignment="1">
      <alignment horizontal="center" vertical="center" wrapText="1"/>
    </xf>
    <xf numFmtId="0" fontId="19" fillId="5" borderId="0" xfId="0" applyFont="1" applyFill="1" applyAlignment="1">
      <alignment horizontal="center" vertical="center" wrapText="1"/>
    </xf>
    <xf numFmtId="0" fontId="19" fillId="0" borderId="0" xfId="0" applyFont="1" applyAlignment="1">
      <alignment horizontal="center" vertical="center" wrapText="1"/>
    </xf>
    <xf numFmtId="0" fontId="19" fillId="5" borderId="0" xfId="0" applyFont="1" applyFill="1" applyAlignment="1">
      <alignment wrapText="1"/>
    </xf>
    <xf numFmtId="0" fontId="19" fillId="6"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7" borderId="1" xfId="0" applyFont="1" applyFill="1" applyBorder="1" applyAlignment="1">
      <alignment horizontal="left" vertical="top"/>
    </xf>
    <xf numFmtId="0" fontId="19" fillId="0" borderId="0" xfId="0" applyFont="1" applyAlignment="1">
      <alignment horizontal="left" vertical="top" wrapText="1"/>
    </xf>
    <xf numFmtId="0" fontId="19" fillId="6" borderId="1" xfId="0" applyFont="1" applyFill="1" applyBorder="1" applyAlignment="1">
      <alignment horizontal="left" vertical="top" wrapText="1"/>
    </xf>
    <xf numFmtId="0" fontId="22" fillId="8" borderId="2" xfId="0" applyFont="1" applyFill="1" applyBorder="1" applyAlignment="1">
      <alignment horizontal="center" vertical="center" wrapText="1"/>
    </xf>
    <xf numFmtId="49" fontId="19" fillId="9" borderId="1" xfId="0" applyNumberFormat="1" applyFont="1" applyFill="1" applyBorder="1" applyAlignment="1">
      <alignment vertical="top" wrapText="1"/>
    </xf>
    <xf numFmtId="0" fontId="19" fillId="6" borderId="1" xfId="0" applyFont="1" applyFill="1" applyBorder="1" applyAlignment="1">
      <alignment vertical="top" wrapText="1"/>
    </xf>
    <xf numFmtId="0" fontId="19" fillId="7" borderId="1" xfId="0" applyFont="1" applyFill="1" applyBorder="1" applyAlignment="1">
      <alignment vertical="top" wrapText="1"/>
    </xf>
    <xf numFmtId="0" fontId="19" fillId="7" borderId="2" xfId="0" applyFont="1" applyFill="1" applyBorder="1" applyAlignment="1">
      <alignment horizontal="center" vertical="center" wrapText="1"/>
    </xf>
    <xf numFmtId="0" fontId="19" fillId="0" borderId="0" xfId="0" applyFont="1" applyAlignment="1">
      <alignment vertical="top" wrapText="1"/>
    </xf>
    <xf numFmtId="0" fontId="0" fillId="5" borderId="3" xfId="0" applyFill="1" applyBorder="1" applyAlignment="1">
      <alignment wrapText="1"/>
    </xf>
    <xf numFmtId="0" fontId="19" fillId="6" borderId="2" xfId="0" applyFont="1" applyFill="1" applyBorder="1" applyAlignment="1">
      <alignment horizontal="center" vertical="center" wrapText="1"/>
    </xf>
    <xf numFmtId="0" fontId="19" fillId="9" borderId="4" xfId="0" applyFont="1" applyFill="1" applyBorder="1" applyAlignment="1">
      <alignment horizontal="center" vertical="center" wrapText="1"/>
    </xf>
    <xf numFmtId="0" fontId="0" fillId="0" borderId="1" xfId="0" applyBorder="1" applyAlignment="1">
      <alignment horizontal="left" vertical="center" wrapText="1" indent="1"/>
    </xf>
    <xf numFmtId="164" fontId="23" fillId="0" borderId="1" xfId="0" applyNumberFormat="1" applyFont="1" applyBorder="1" applyAlignment="1">
      <alignment horizontal="center" vertical="center" wrapText="1"/>
    </xf>
    <xf numFmtId="14" fontId="19" fillId="10" borderId="1" xfId="0" applyNumberFormat="1" applyFont="1" applyFill="1" applyBorder="1" applyAlignment="1">
      <alignment horizontal="center" vertical="top" wrapText="1"/>
    </xf>
    <xf numFmtId="14" fontId="19" fillId="9" borderId="1" xfId="0" applyNumberFormat="1" applyFont="1" applyFill="1" applyBorder="1" applyAlignment="1">
      <alignment horizontal="center" vertical="top" wrapText="1"/>
    </xf>
    <xf numFmtId="0" fontId="19" fillId="6" borderId="1" xfId="0" applyFont="1" applyFill="1" applyBorder="1" applyAlignment="1">
      <alignment horizontal="center" vertical="top" wrapText="1"/>
    </xf>
    <xf numFmtId="14" fontId="19" fillId="7" borderId="1" xfId="0" applyNumberFormat="1" applyFont="1" applyFill="1" applyBorder="1" applyAlignment="1">
      <alignment horizontal="center" vertical="top" wrapText="1"/>
    </xf>
    <xf numFmtId="0" fontId="19" fillId="0" borderId="0" xfId="0" applyFont="1" applyAlignment="1">
      <alignment horizontal="center" wrapText="1"/>
    </xf>
    <xf numFmtId="0" fontId="19" fillId="10" borderId="5" xfId="0" applyFont="1" applyFill="1" applyBorder="1" applyAlignment="1">
      <alignment vertical="top" wrapText="1"/>
    </xf>
    <xf numFmtId="0" fontId="16" fillId="0" borderId="0" xfId="1" applyBorder="1" applyAlignment="1">
      <alignment horizontal="center"/>
    </xf>
    <xf numFmtId="0" fontId="17" fillId="0" borderId="0" xfId="2" applyAlignment="1">
      <alignment horizontal="left" wrapText="1"/>
    </xf>
    <xf numFmtId="14" fontId="24" fillId="0" borderId="6" xfId="0" applyNumberFormat="1" applyFont="1" applyBorder="1" applyAlignment="1">
      <alignment horizontal="right" indent="6"/>
    </xf>
    <xf numFmtId="0" fontId="24" fillId="0" borderId="6" xfId="0" applyFont="1" applyBorder="1" applyAlignment="1">
      <alignment horizontal="left" indent="5"/>
    </xf>
    <xf numFmtId="0" fontId="23" fillId="0" borderId="7" xfId="0" applyFont="1" applyBorder="1" applyAlignment="1">
      <alignment horizontal="center" vertical="center" wrapText="1"/>
    </xf>
    <xf numFmtId="0" fontId="19" fillId="10" borderId="1" xfId="0" applyFont="1" applyFill="1" applyBorder="1" applyAlignment="1">
      <alignment vertical="top" wrapText="1"/>
    </xf>
    <xf numFmtId="0" fontId="0" fillId="0" borderId="1" xfId="0" applyBorder="1" applyAlignment="1">
      <alignment horizontal="center" vertical="center" wrapText="1"/>
    </xf>
    <xf numFmtId="0" fontId="19" fillId="10" borderId="1" xfId="0" applyFont="1" applyFill="1" applyBorder="1" applyAlignment="1">
      <alignment horizontal="center" vertical="top" wrapText="1"/>
    </xf>
    <xf numFmtId="49" fontId="19" fillId="9" borderId="1" xfId="0" applyNumberFormat="1" applyFont="1" applyFill="1" applyBorder="1" applyAlignment="1">
      <alignment horizontal="center" vertical="top" wrapText="1"/>
    </xf>
    <xf numFmtId="0" fontId="19" fillId="7" borderId="7" xfId="0" applyFont="1" applyFill="1" applyBorder="1" applyAlignment="1">
      <alignment horizontal="center" vertical="top" wrapText="1"/>
    </xf>
    <xf numFmtId="0" fontId="0" fillId="10" borderId="1" xfId="0" applyFill="1" applyBorder="1" applyAlignment="1">
      <alignment vertical="top" wrapText="1"/>
    </xf>
    <xf numFmtId="0" fontId="22" fillId="8" borderId="1" xfId="0" applyFont="1" applyFill="1" applyBorder="1" applyAlignment="1">
      <alignment horizontal="center" vertical="center" wrapText="1"/>
    </xf>
    <xf numFmtId="0" fontId="0" fillId="7" borderId="1" xfId="0" applyFill="1" applyBorder="1" applyAlignment="1">
      <alignment vertical="top" wrapText="1"/>
    </xf>
    <xf numFmtId="0" fontId="25" fillId="12" borderId="1" xfId="3" applyFont="1" applyFill="1" applyBorder="1" applyAlignment="1">
      <alignment horizontal="right" indent="8"/>
    </xf>
    <xf numFmtId="0" fontId="26" fillId="0" borderId="1" xfId="0" applyFont="1" applyBorder="1" applyAlignment="1">
      <alignment horizontal="left" indent="7"/>
    </xf>
    <xf numFmtId="0" fontId="26" fillId="0" borderId="7" xfId="0" applyFont="1" applyBorder="1" applyAlignment="1">
      <alignment horizontal="left" indent="7"/>
    </xf>
    <xf numFmtId="14" fontId="26" fillId="0" borderId="1" xfId="0" applyNumberFormat="1" applyFont="1" applyBorder="1" applyAlignment="1">
      <alignment horizontal="right" indent="6"/>
    </xf>
    <xf numFmtId="14" fontId="19" fillId="6" borderId="1" xfId="0" applyNumberFormat="1" applyFont="1" applyFill="1" applyBorder="1" applyAlignment="1">
      <alignment horizontal="center" vertical="top" wrapText="1"/>
    </xf>
    <xf numFmtId="0" fontId="19" fillId="7" borderId="1" xfId="0" applyFont="1" applyFill="1" applyBorder="1" applyAlignment="1">
      <alignment horizontal="left" vertical="top" wrapText="1"/>
    </xf>
    <xf numFmtId="49" fontId="23" fillId="0" borderId="7"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left" vertical="center" wrapText="1" indent="1"/>
    </xf>
    <xf numFmtId="49" fontId="23" fillId="0" borderId="1" xfId="0" applyNumberFormat="1" applyFont="1" applyBorder="1" applyAlignment="1">
      <alignment horizontal="center" vertical="center" wrapText="1"/>
    </xf>
    <xf numFmtId="0" fontId="26" fillId="0" borderId="1" xfId="0" applyFont="1" applyBorder="1" applyAlignment="1">
      <alignment horizontal="left" indent="5"/>
    </xf>
    <xf numFmtId="0" fontId="25" fillId="12" borderId="1" xfId="3" applyFont="1" applyFill="1" applyBorder="1" applyAlignment="1">
      <alignment horizontal="left" indent="5"/>
    </xf>
    <xf numFmtId="0" fontId="16" fillId="0" borderId="9" xfId="1" applyBorder="1" applyAlignment="1">
      <alignment horizontal="center"/>
    </xf>
    <xf numFmtId="0" fontId="0" fillId="0" borderId="0" xfId="0" applyAlignment="1">
      <alignment horizontal="center"/>
    </xf>
    <xf numFmtId="0" fontId="19" fillId="7" borderId="1" xfId="0" applyFont="1" applyFill="1" applyBorder="1" applyAlignment="1">
      <alignment horizontal="center" vertical="top" wrapText="1"/>
    </xf>
    <xf numFmtId="0" fontId="19" fillId="13" borderId="7" xfId="0" applyFont="1" applyFill="1" applyBorder="1" applyAlignment="1">
      <alignment horizontal="center" vertical="center" wrapText="1"/>
    </xf>
    <xf numFmtId="0" fontId="19" fillId="7" borderId="7" xfId="0" applyFont="1" applyFill="1" applyBorder="1" applyAlignment="1">
      <alignment horizontal="left" vertical="top" wrapText="1"/>
    </xf>
    <xf numFmtId="14" fontId="19" fillId="7" borderId="7" xfId="0" applyNumberFormat="1" applyFont="1" applyFill="1" applyBorder="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xf>
    <xf numFmtId="14" fontId="28" fillId="7" borderId="1" xfId="0" applyNumberFormat="1" applyFont="1" applyFill="1" applyBorder="1" applyAlignment="1">
      <alignment horizontal="center" vertical="center" wrapText="1"/>
    </xf>
    <xf numFmtId="14" fontId="19" fillId="7" borderId="1" xfId="0" applyNumberFormat="1" applyFont="1" applyFill="1" applyBorder="1" applyAlignment="1">
      <alignment horizontal="center" vertical="center" wrapText="1"/>
    </xf>
    <xf numFmtId="0" fontId="0" fillId="0" borderId="0" xfId="0" applyAlignment="1">
      <alignment vertical="center"/>
    </xf>
    <xf numFmtId="14" fontId="0" fillId="10" borderId="1" xfId="0" applyNumberFormat="1" applyFill="1" applyBorder="1" applyAlignment="1">
      <alignment horizontal="center" vertical="center" wrapText="1"/>
    </xf>
    <xf numFmtId="14" fontId="23" fillId="7" borderId="1" xfId="0" applyNumberFormat="1" applyFont="1" applyFill="1" applyBorder="1" applyAlignment="1">
      <alignment horizontal="center" vertical="center" wrapText="1"/>
    </xf>
    <xf numFmtId="14" fontId="0" fillId="7" borderId="1" xfId="0" applyNumberFormat="1" applyFill="1" applyBorder="1" applyAlignment="1">
      <alignment horizontal="center" vertical="center" wrapText="1"/>
    </xf>
    <xf numFmtId="0" fontId="0" fillId="6" borderId="1" xfId="0" applyFill="1" applyBorder="1" applyAlignment="1">
      <alignment horizontal="left" vertical="center" wrapText="1"/>
    </xf>
    <xf numFmtId="0" fontId="19" fillId="14" borderId="1" xfId="0" applyFont="1" applyFill="1" applyBorder="1" applyAlignment="1">
      <alignment vertical="top" wrapText="1"/>
    </xf>
    <xf numFmtId="0" fontId="19" fillId="14" borderId="1" xfId="0" applyFont="1" applyFill="1" applyBorder="1" applyAlignment="1">
      <alignment horizontal="center" vertical="top" wrapText="1"/>
    </xf>
    <xf numFmtId="0" fontId="19" fillId="6" borderId="1" xfId="0" applyFont="1" applyFill="1" applyBorder="1" applyAlignment="1">
      <alignment horizontal="left" vertical="center" wrapText="1" indent="1"/>
    </xf>
    <xf numFmtId="0" fontId="19" fillId="13" borderId="7" xfId="0" applyFont="1" applyFill="1" applyBorder="1" applyAlignment="1">
      <alignment horizontal="left" vertical="center" wrapText="1" indent="1"/>
    </xf>
    <xf numFmtId="0" fontId="19" fillId="7" borderId="1" xfId="0" applyFont="1" applyFill="1" applyBorder="1" applyAlignment="1">
      <alignment horizontal="left" vertical="center" wrapText="1" indent="1"/>
    </xf>
    <xf numFmtId="0" fontId="19" fillId="10" borderId="11" xfId="0" applyFont="1" applyFill="1" applyBorder="1" applyAlignment="1">
      <alignment horizontal="center" vertical="center" wrapText="1"/>
    </xf>
    <xf numFmtId="0" fontId="0" fillId="0" borderId="12" xfId="0" applyBorder="1" applyAlignment="1">
      <alignment horizontal="left" vertical="center" wrapText="1" indent="1"/>
    </xf>
    <xf numFmtId="14" fontId="0" fillId="0" borderId="13" xfId="0" applyNumberFormat="1" applyBorder="1" applyAlignment="1">
      <alignment horizontal="center" vertical="center" wrapText="1"/>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6" xfId="0" applyBorder="1" applyAlignment="1">
      <alignment horizontal="center" vertical="center" wrapText="1"/>
    </xf>
    <xf numFmtId="0" fontId="0" fillId="0" borderId="16" xfId="0" applyBorder="1" applyAlignment="1">
      <alignment horizontal="left" vertical="center" wrapText="1" indent="1"/>
    </xf>
    <xf numFmtId="14" fontId="0" fillId="0" borderId="17" xfId="0" applyNumberFormat="1" applyBorder="1" applyAlignment="1">
      <alignment horizontal="center" vertical="center" wrapText="1"/>
    </xf>
    <xf numFmtId="0" fontId="19" fillId="6" borderId="12" xfId="0" applyFont="1" applyFill="1" applyBorder="1" applyAlignment="1">
      <alignment horizontal="left" vertical="center" wrapText="1" indent="1"/>
    </xf>
    <xf numFmtId="0" fontId="19" fillId="6" borderId="18" xfId="0" applyFont="1" applyFill="1" applyBorder="1" applyAlignment="1">
      <alignment horizontal="center" vertical="center" wrapText="1"/>
    </xf>
    <xf numFmtId="0" fontId="0" fillId="0" borderId="19" xfId="0" applyBorder="1" applyAlignment="1">
      <alignment horizontal="left" vertical="center" wrapText="1" indent="1"/>
    </xf>
    <xf numFmtId="0" fontId="19" fillId="15" borderId="1" xfId="0" applyFont="1" applyFill="1" applyBorder="1" applyAlignment="1">
      <alignment vertical="top" wrapText="1"/>
    </xf>
    <xf numFmtId="0" fontId="19" fillId="15" borderId="1" xfId="0" applyFont="1" applyFill="1" applyBorder="1" applyAlignment="1">
      <alignment horizontal="center" vertical="top" wrapText="1"/>
    </xf>
    <xf numFmtId="0" fontId="28" fillId="16" borderId="1" xfId="0" applyFont="1" applyFill="1" applyBorder="1" applyAlignment="1">
      <alignment vertical="top" wrapText="1"/>
    </xf>
    <xf numFmtId="14" fontId="28" fillId="16" borderId="1" xfId="0" applyNumberFormat="1" applyFont="1" applyFill="1" applyBorder="1" applyAlignment="1">
      <alignment horizontal="center" vertical="top" wrapText="1"/>
    </xf>
    <xf numFmtId="0" fontId="23" fillId="0" borderId="1" xfId="0" applyFont="1" applyBorder="1" applyAlignment="1">
      <alignment horizontal="center" vertical="center" wrapText="1"/>
    </xf>
    <xf numFmtId="14" fontId="0" fillId="0" borderId="18" xfId="0" applyNumberFormat="1" applyBorder="1" applyAlignment="1">
      <alignment horizontal="center" vertical="center" wrapText="1"/>
    </xf>
    <xf numFmtId="0" fontId="23" fillId="0" borderId="16" xfId="0" applyFont="1" applyBorder="1" applyAlignment="1">
      <alignment horizontal="center" vertical="center" wrapText="1"/>
    </xf>
    <xf numFmtId="49" fontId="0" fillId="0" borderId="12" xfId="0" applyNumberFormat="1" applyBorder="1" applyAlignment="1">
      <alignment horizontal="left" vertical="center" wrapText="1" indent="1"/>
    </xf>
    <xf numFmtId="0" fontId="0" fillId="0" borderId="20" xfId="0" applyBorder="1" applyAlignment="1">
      <alignment horizontal="left" vertical="center" wrapText="1" indent="1"/>
    </xf>
    <xf numFmtId="0" fontId="0" fillId="0" borderId="19" xfId="0" applyBorder="1" applyAlignment="1">
      <alignment horizontal="center" vertical="center" wrapText="1"/>
    </xf>
    <xf numFmtId="0" fontId="19" fillId="13" borderId="20" xfId="0" applyFont="1" applyFill="1" applyBorder="1" applyAlignment="1">
      <alignment horizontal="left" vertical="center" wrapText="1" indent="1"/>
    </xf>
    <xf numFmtId="0" fontId="19" fillId="13" borderId="21" xfId="0" applyFont="1" applyFill="1" applyBorder="1" applyAlignment="1">
      <alignment horizontal="center" vertical="center" wrapText="1"/>
    </xf>
    <xf numFmtId="0" fontId="19" fillId="9" borderId="22" xfId="0" applyFont="1" applyFill="1" applyBorder="1" applyAlignment="1">
      <alignment horizontal="center" vertical="center" wrapText="1"/>
    </xf>
    <xf numFmtId="49" fontId="0" fillId="0" borderId="23" xfId="0" applyNumberFormat="1" applyBorder="1" applyAlignment="1">
      <alignment horizontal="left" vertical="center" wrapText="1" indent="1"/>
    </xf>
    <xf numFmtId="0" fontId="19" fillId="7" borderId="12" xfId="0" applyFont="1" applyFill="1" applyBorder="1" applyAlignment="1">
      <alignment horizontal="left" vertical="center" wrapText="1" indent="1"/>
    </xf>
    <xf numFmtId="0" fontId="19" fillId="7" borderId="18" xfId="0" applyFont="1" applyFill="1" applyBorder="1" applyAlignment="1">
      <alignment horizontal="center" vertical="center" wrapText="1"/>
    </xf>
    <xf numFmtId="0" fontId="0" fillId="4" borderId="12" xfId="0" applyFill="1" applyBorder="1" applyAlignment="1">
      <alignment horizontal="left" vertical="center" wrapText="1" indent="1"/>
    </xf>
    <xf numFmtId="0" fontId="19" fillId="10" borderId="6" xfId="0" applyFont="1" applyFill="1" applyBorder="1" applyAlignment="1">
      <alignment horizontal="center" vertical="center" wrapText="1"/>
    </xf>
    <xf numFmtId="0" fontId="0" fillId="0" borderId="7" xfId="0" applyBorder="1" applyAlignment="1">
      <alignment horizontal="center" vertical="center" wrapText="1"/>
    </xf>
    <xf numFmtId="14" fontId="0" fillId="2" borderId="18" xfId="0" applyNumberFormat="1" applyFill="1" applyBorder="1" applyAlignment="1">
      <alignment horizontal="center" vertical="center" wrapText="1"/>
    </xf>
    <xf numFmtId="0" fontId="0" fillId="2" borderId="18" xfId="0" applyFill="1" applyBorder="1" applyAlignment="1">
      <alignment horizontal="center" vertical="center" wrapText="1"/>
    </xf>
    <xf numFmtId="14" fontId="0" fillId="2" borderId="21" xfId="0" applyNumberFormat="1" applyFill="1" applyBorder="1" applyAlignment="1">
      <alignment horizontal="center" vertical="center" wrapText="1"/>
    </xf>
    <xf numFmtId="0" fontId="19" fillId="17" borderId="1" xfId="0" applyFont="1" applyFill="1" applyBorder="1" applyAlignment="1">
      <alignment horizontal="center" vertical="top" wrapText="1"/>
    </xf>
    <xf numFmtId="0" fontId="19" fillId="18" borderId="1" xfId="0" applyFont="1" applyFill="1" applyBorder="1" applyAlignment="1">
      <alignment horizontal="center" vertical="top" wrapText="1"/>
    </xf>
    <xf numFmtId="49" fontId="19" fillId="19" borderId="1" xfId="0" applyNumberFormat="1" applyFont="1" applyFill="1" applyBorder="1" applyAlignment="1">
      <alignment horizontal="center" vertical="top" wrapText="1"/>
    </xf>
    <xf numFmtId="0" fontId="19" fillId="20" borderId="1" xfId="0" applyFont="1" applyFill="1" applyBorder="1" applyAlignment="1">
      <alignment horizontal="center" vertical="top" wrapText="1"/>
    </xf>
    <xf numFmtId="0" fontId="19" fillId="20" borderId="7" xfId="0" applyFont="1" applyFill="1" applyBorder="1" applyAlignment="1">
      <alignment horizontal="center" vertical="top" wrapText="1"/>
    </xf>
    <xf numFmtId="0" fontId="28" fillId="0" borderId="0" xfId="0" applyFont="1" applyAlignment="1">
      <alignment wrapText="1"/>
    </xf>
    <xf numFmtId="0" fontId="29" fillId="8" borderId="1" xfId="0" applyFont="1" applyFill="1" applyBorder="1" applyAlignment="1">
      <alignment horizontal="center" vertical="center" wrapText="1"/>
    </xf>
    <xf numFmtId="0" fontId="29" fillId="8" borderId="2" xfId="0" applyFont="1" applyFill="1" applyBorder="1" applyAlignment="1">
      <alignment horizontal="center" vertical="center" wrapText="1"/>
    </xf>
    <xf numFmtId="0" fontId="28" fillId="6" borderId="1" xfId="0" applyFont="1" applyFill="1" applyBorder="1" applyAlignment="1">
      <alignment vertical="top" wrapText="1"/>
    </xf>
    <xf numFmtId="0" fontId="28" fillId="21" borderId="1" xfId="0" applyFont="1" applyFill="1" applyBorder="1" applyAlignment="1">
      <alignment horizontal="center" vertical="top" wrapText="1"/>
    </xf>
    <xf numFmtId="14" fontId="28" fillId="6" borderId="1" xfId="0" applyNumberFormat="1" applyFont="1" applyFill="1" applyBorder="1" applyAlignment="1">
      <alignment horizontal="center" vertical="top" wrapText="1"/>
    </xf>
    <xf numFmtId="0" fontId="28" fillId="6" borderId="1" xfId="0" applyFont="1" applyFill="1" applyBorder="1" applyAlignment="1">
      <alignment horizontal="center" vertical="top" wrapText="1"/>
    </xf>
    <xf numFmtId="0" fontId="28" fillId="6" borderId="2" xfId="0" applyFont="1" applyFill="1" applyBorder="1" applyAlignment="1">
      <alignment horizontal="left" vertical="top" wrapText="1"/>
    </xf>
    <xf numFmtId="0" fontId="28" fillId="10" borderId="1" xfId="0" applyFont="1" applyFill="1" applyBorder="1" applyAlignment="1">
      <alignment vertical="top" wrapText="1"/>
    </xf>
    <xf numFmtId="14" fontId="28" fillId="10" borderId="1" xfId="0" applyNumberFormat="1" applyFont="1" applyFill="1" applyBorder="1" applyAlignment="1">
      <alignment horizontal="center" vertical="top" wrapText="1"/>
    </xf>
    <xf numFmtId="14" fontId="28" fillId="10" borderId="2" xfId="0" applyNumberFormat="1" applyFont="1" applyFill="1" applyBorder="1" applyAlignment="1">
      <alignment horizontal="center" vertical="top" wrapText="1"/>
    </xf>
    <xf numFmtId="14" fontId="23" fillId="10" borderId="1" xfId="0" applyNumberFormat="1" applyFont="1" applyFill="1" applyBorder="1" applyAlignment="1">
      <alignment horizontal="center" vertical="top" wrapText="1"/>
    </xf>
    <xf numFmtId="0" fontId="28" fillId="15" borderId="5" xfId="0" applyFont="1" applyFill="1" applyBorder="1" applyAlignment="1">
      <alignment vertical="top" wrapText="1"/>
    </xf>
    <xf numFmtId="0" fontId="28" fillId="13" borderId="7" xfId="0" applyFont="1" applyFill="1" applyBorder="1" applyAlignment="1">
      <alignment horizontal="left" vertical="top" wrapText="1"/>
    </xf>
    <xf numFmtId="0" fontId="28" fillId="11" borderId="7" xfId="0" applyFont="1" applyFill="1" applyBorder="1" applyAlignment="1">
      <alignment vertical="top" wrapText="1"/>
    </xf>
    <xf numFmtId="0" fontId="28" fillId="11" borderId="7" xfId="0" applyFont="1" applyFill="1" applyBorder="1" applyAlignment="1">
      <alignment horizontal="center" vertical="top" wrapText="1"/>
    </xf>
    <xf numFmtId="14" fontId="28" fillId="13" borderId="7" xfId="0" applyNumberFormat="1" applyFont="1" applyFill="1" applyBorder="1" applyAlignment="1">
      <alignment horizontal="center" vertical="top" wrapText="1"/>
    </xf>
    <xf numFmtId="0" fontId="28" fillId="22" borderId="7" xfId="0" applyFont="1" applyFill="1" applyBorder="1" applyAlignment="1">
      <alignment horizontal="center" vertical="top" wrapText="1"/>
    </xf>
    <xf numFmtId="0" fontId="28" fillId="22" borderId="24" xfId="0" applyFont="1" applyFill="1" applyBorder="1" applyAlignment="1">
      <alignment horizontal="center" vertical="top" wrapText="1"/>
    </xf>
    <xf numFmtId="0" fontId="23" fillId="11" borderId="1" xfId="0" applyFont="1" applyFill="1" applyBorder="1" applyAlignment="1">
      <alignment horizontal="center" vertical="top" wrapText="1"/>
    </xf>
    <xf numFmtId="49" fontId="28" fillId="9" borderId="5" xfId="0" applyNumberFormat="1" applyFont="1" applyFill="1" applyBorder="1" applyAlignment="1">
      <alignment vertical="top" wrapText="1"/>
    </xf>
    <xf numFmtId="49" fontId="28" fillId="9" borderId="1" xfId="0" applyNumberFormat="1" applyFont="1" applyFill="1" applyBorder="1" applyAlignment="1">
      <alignment vertical="top" wrapText="1"/>
    </xf>
    <xf numFmtId="49" fontId="28" fillId="9" borderId="5" xfId="0" applyNumberFormat="1" applyFont="1" applyFill="1" applyBorder="1" applyAlignment="1">
      <alignment horizontal="center" vertical="top" wrapText="1"/>
    </xf>
    <xf numFmtId="14" fontId="28" fillId="9" borderId="5" xfId="0" applyNumberFormat="1" applyFont="1" applyFill="1" applyBorder="1" applyAlignment="1">
      <alignment horizontal="center" vertical="top" wrapText="1"/>
    </xf>
    <xf numFmtId="14" fontId="28" fillId="23" borderId="4" xfId="0" applyNumberFormat="1" applyFont="1" applyFill="1" applyBorder="1" applyAlignment="1">
      <alignment horizontal="center" vertical="top" wrapText="1"/>
    </xf>
    <xf numFmtId="14" fontId="23" fillId="9" borderId="1" xfId="0" applyNumberFormat="1" applyFont="1" applyFill="1" applyBorder="1" applyAlignment="1">
      <alignment horizontal="center" vertical="top" wrapText="1"/>
    </xf>
    <xf numFmtId="49" fontId="28" fillId="23" borderId="2" xfId="0" applyNumberFormat="1" applyFont="1" applyFill="1" applyBorder="1" applyAlignment="1">
      <alignment horizontal="center" vertical="top" wrapText="1"/>
    </xf>
    <xf numFmtId="14" fontId="28" fillId="9" borderId="2" xfId="0" applyNumberFormat="1" applyFont="1" applyFill="1" applyBorder="1" applyAlignment="1">
      <alignment horizontal="center" vertical="top" wrapText="1"/>
    </xf>
    <xf numFmtId="0" fontId="28" fillId="24" borderId="1" xfId="0" applyFont="1" applyFill="1" applyBorder="1" applyAlignment="1">
      <alignment horizontal="center" vertical="top" wrapText="1"/>
    </xf>
    <xf numFmtId="0" fontId="23" fillId="0" borderId="0" xfId="0" applyFont="1"/>
    <xf numFmtId="0" fontId="28" fillId="25" borderId="2" xfId="0" applyFont="1" applyFill="1" applyBorder="1" applyAlignment="1">
      <alignment horizontal="center" vertical="top" wrapText="1"/>
    </xf>
    <xf numFmtId="0" fontId="28" fillId="7" borderId="1" xfId="0" applyFont="1" applyFill="1" applyBorder="1" applyAlignment="1">
      <alignment horizontal="left" vertical="top"/>
    </xf>
    <xf numFmtId="0" fontId="28" fillId="7" borderId="7" xfId="0" applyFont="1" applyFill="1" applyBorder="1" applyAlignment="1">
      <alignment horizontal="center" vertical="top" wrapText="1"/>
    </xf>
    <xf numFmtId="0" fontId="28" fillId="7" borderId="1" xfId="0" applyFont="1" applyFill="1" applyBorder="1" applyAlignment="1">
      <alignment vertical="top" wrapText="1"/>
    </xf>
    <xf numFmtId="14" fontId="28" fillId="7" borderId="1" xfId="0" applyNumberFormat="1" applyFont="1" applyFill="1" applyBorder="1" applyAlignment="1">
      <alignment horizontal="center" vertical="top" wrapText="1"/>
    </xf>
    <xf numFmtId="14" fontId="28" fillId="26" borderId="1" xfId="0" applyNumberFormat="1" applyFont="1" applyFill="1" applyBorder="1" applyAlignment="1">
      <alignment horizontal="center" vertical="top" wrapText="1"/>
    </xf>
    <xf numFmtId="14" fontId="28" fillId="7" borderId="1" xfId="0" applyNumberFormat="1" applyFont="1" applyFill="1" applyBorder="1" applyAlignment="1">
      <alignment horizontal="left" vertical="top" wrapText="1"/>
    </xf>
    <xf numFmtId="14" fontId="28" fillId="7" borderId="2" xfId="0" applyNumberFormat="1" applyFont="1" applyFill="1" applyBorder="1" applyAlignment="1">
      <alignment horizontal="center" vertical="top" wrapText="1"/>
    </xf>
    <xf numFmtId="14" fontId="23" fillId="7" borderId="1" xfId="0" applyNumberFormat="1" applyFont="1" applyFill="1" applyBorder="1" applyAlignment="1">
      <alignment horizontal="center" vertical="top" wrapText="1"/>
    </xf>
    <xf numFmtId="0" fontId="28" fillId="7" borderId="7" xfId="0" applyFont="1" applyFill="1" applyBorder="1" applyAlignment="1">
      <alignment vertical="top" wrapText="1"/>
    </xf>
    <xf numFmtId="0" fontId="28" fillId="7" borderId="1" xfId="0" applyFont="1" applyFill="1" applyBorder="1" applyAlignment="1">
      <alignment horizontal="left" vertical="top" wrapText="1"/>
    </xf>
    <xf numFmtId="0" fontId="28" fillId="7" borderId="7" xfId="0" applyFont="1" applyFill="1" applyBorder="1" applyAlignment="1">
      <alignment horizontal="left" vertical="top" wrapText="1"/>
    </xf>
    <xf numFmtId="14" fontId="28" fillId="7" borderId="7" xfId="0" applyNumberFormat="1" applyFont="1" applyFill="1" applyBorder="1" applyAlignment="1">
      <alignment horizontal="center" vertical="top" wrapText="1"/>
    </xf>
    <xf numFmtId="14" fontId="28" fillId="26" borderId="7" xfId="0" applyNumberFormat="1" applyFont="1" applyFill="1" applyBorder="1" applyAlignment="1">
      <alignment horizontal="center" vertical="top" wrapText="1"/>
    </xf>
    <xf numFmtId="14" fontId="28" fillId="7" borderId="7" xfId="0" applyNumberFormat="1" applyFont="1" applyFill="1" applyBorder="1" applyAlignment="1">
      <alignment horizontal="left" vertical="top" wrapText="1"/>
    </xf>
    <xf numFmtId="14" fontId="23" fillId="7" borderId="7" xfId="0" applyNumberFormat="1" applyFont="1" applyFill="1" applyBorder="1" applyAlignment="1">
      <alignment horizontal="center" vertical="top" wrapText="1"/>
    </xf>
    <xf numFmtId="0" fontId="28" fillId="0" borderId="25" xfId="0" applyFont="1" applyBorder="1" applyAlignment="1">
      <alignment horizontal="left" vertical="top" wrapText="1"/>
    </xf>
    <xf numFmtId="0" fontId="28" fillId="0" borderId="25" xfId="0" applyFont="1" applyBorder="1" applyAlignment="1">
      <alignment horizontal="center" vertical="top" wrapText="1"/>
    </xf>
    <xf numFmtId="0" fontId="28" fillId="0" borderId="25" xfId="0" applyFont="1" applyBorder="1" applyAlignment="1">
      <alignment vertical="top" wrapText="1"/>
    </xf>
    <xf numFmtId="14" fontId="28" fillId="0" borderId="25" xfId="0" applyNumberFormat="1" applyFont="1" applyBorder="1" applyAlignment="1">
      <alignment horizontal="center" vertical="top" wrapText="1"/>
    </xf>
    <xf numFmtId="14" fontId="28" fillId="0" borderId="25" xfId="0" applyNumberFormat="1" applyFont="1" applyBorder="1" applyAlignment="1">
      <alignment horizontal="left" vertical="top" wrapText="1"/>
    </xf>
    <xf numFmtId="14" fontId="23" fillId="0" borderId="25" xfId="0" applyNumberFormat="1" applyFont="1" applyBorder="1" applyAlignment="1">
      <alignment horizontal="center" vertical="top" wrapText="1"/>
    </xf>
    <xf numFmtId="0" fontId="30" fillId="27" borderId="5" xfId="0" applyFont="1" applyFill="1" applyBorder="1" applyAlignment="1">
      <alignment vertical="center" wrapText="1"/>
    </xf>
    <xf numFmtId="0" fontId="30" fillId="27" borderId="5" xfId="0" applyFont="1" applyFill="1" applyBorder="1" applyAlignment="1">
      <alignment horizontal="center" vertical="center" wrapText="1"/>
    </xf>
    <xf numFmtId="49" fontId="30" fillId="27" borderId="5" xfId="0" applyNumberFormat="1" applyFont="1" applyFill="1" applyBorder="1" applyAlignment="1">
      <alignment vertical="center" wrapText="1"/>
    </xf>
    <xf numFmtId="49" fontId="30" fillId="28" borderId="4" xfId="0" applyNumberFormat="1" applyFont="1" applyFill="1" applyBorder="1" applyAlignment="1">
      <alignment horizontal="center" vertical="center" wrapText="1"/>
    </xf>
    <xf numFmtId="49" fontId="30" fillId="28" borderId="5" xfId="0" applyNumberFormat="1" applyFont="1" applyFill="1" applyBorder="1" applyAlignment="1">
      <alignment horizontal="center" vertical="center" wrapText="1"/>
    </xf>
    <xf numFmtId="0" fontId="28" fillId="16" borderId="7" xfId="0" applyFont="1" applyFill="1" applyBorder="1" applyAlignment="1">
      <alignment horizontal="center" vertical="top" wrapText="1"/>
    </xf>
    <xf numFmtId="14" fontId="28" fillId="29" borderId="1" xfId="0" applyNumberFormat="1" applyFont="1" applyFill="1" applyBorder="1" applyAlignment="1">
      <alignment horizontal="center" vertical="top" wrapText="1"/>
    </xf>
    <xf numFmtId="14" fontId="28" fillId="29" borderId="2" xfId="0" applyNumberFormat="1" applyFont="1" applyFill="1" applyBorder="1" applyAlignment="1">
      <alignment horizontal="center" vertical="top" wrapText="1"/>
    </xf>
    <xf numFmtId="14" fontId="23" fillId="16" borderId="1" xfId="0" applyNumberFormat="1" applyFont="1" applyFill="1" applyBorder="1" applyAlignment="1">
      <alignment horizontal="center" vertical="top" wrapText="1"/>
    </xf>
    <xf numFmtId="49" fontId="28" fillId="16" borderId="1" xfId="0" applyNumberFormat="1" applyFont="1" applyFill="1" applyBorder="1" applyAlignment="1">
      <alignment vertical="top" wrapText="1"/>
    </xf>
    <xf numFmtId="14" fontId="28" fillId="16" borderId="2" xfId="0" applyNumberFormat="1" applyFont="1" applyFill="1" applyBorder="1" applyAlignment="1">
      <alignment horizontal="center" vertical="top" wrapText="1"/>
    </xf>
    <xf numFmtId="0" fontId="23" fillId="0" borderId="0" xfId="0" applyFont="1" applyAlignment="1">
      <alignment wrapText="1"/>
    </xf>
    <xf numFmtId="0" fontId="28" fillId="0" borderId="0" xfId="0" applyFont="1" applyAlignment="1">
      <alignment horizontal="left" vertical="top" wrapText="1"/>
    </xf>
    <xf numFmtId="0" fontId="28" fillId="0" borderId="0" xfId="0" applyFont="1" applyAlignment="1">
      <alignment vertical="top" wrapText="1"/>
    </xf>
    <xf numFmtId="0" fontId="28" fillId="0" borderId="0" xfId="0" applyFont="1" applyAlignment="1">
      <alignment horizontal="center" vertical="center" wrapText="1"/>
    </xf>
    <xf numFmtId="0" fontId="28" fillId="0" borderId="0" xfId="0" applyFont="1" applyAlignment="1">
      <alignment horizontal="center" vertical="top" wrapText="1"/>
    </xf>
    <xf numFmtId="14" fontId="31" fillId="7" borderId="24" xfId="0" applyNumberFormat="1" applyFont="1" applyFill="1" applyBorder="1" applyAlignment="1">
      <alignment horizontal="left" vertical="top" wrapText="1"/>
    </xf>
    <xf numFmtId="14" fontId="19" fillId="15" borderId="1" xfId="0" applyNumberFormat="1" applyFont="1" applyFill="1" applyBorder="1" applyAlignment="1">
      <alignment horizontal="center" vertical="top" wrapText="1"/>
    </xf>
    <xf numFmtId="0" fontId="19" fillId="30" borderId="1" xfId="0" applyFont="1" applyFill="1" applyBorder="1" applyAlignment="1">
      <alignment horizontal="center" vertical="top" wrapText="1"/>
    </xf>
    <xf numFmtId="49" fontId="0" fillId="0" borderId="0" xfId="0" applyNumberFormat="1" applyAlignment="1">
      <alignment horizontal="left" vertical="center" wrapText="1" indent="1"/>
    </xf>
    <xf numFmtId="0" fontId="20" fillId="0" borderId="0" xfId="0" applyFont="1" applyAlignment="1">
      <alignment horizontal="left" vertical="center" wrapText="1" indent="1"/>
    </xf>
    <xf numFmtId="164" fontId="32" fillId="0" borderId="0" xfId="0" applyNumberFormat="1" applyFont="1" applyAlignment="1">
      <alignment horizontal="center" vertical="center" wrapText="1"/>
    </xf>
    <xf numFmtId="0" fontId="0" fillId="0" borderId="0" xfId="0" applyAlignment="1">
      <alignment horizontal="center" vertical="center" wrapText="1"/>
    </xf>
    <xf numFmtId="0" fontId="30" fillId="27" borderId="2" xfId="0" applyFont="1" applyFill="1" applyBorder="1" applyAlignment="1">
      <alignment vertical="center" wrapText="1"/>
    </xf>
    <xf numFmtId="0" fontId="30" fillId="27" borderId="6" xfId="0" applyFont="1" applyFill="1" applyBorder="1" applyAlignment="1">
      <alignment vertical="center" wrapText="1"/>
    </xf>
    <xf numFmtId="0" fontId="0" fillId="6" borderId="1" xfId="0" applyFill="1" applyBorder="1" applyAlignment="1">
      <alignment vertical="center"/>
    </xf>
    <xf numFmtId="0" fontId="30" fillId="0" borderId="0" xfId="0" applyFont="1" applyAlignment="1">
      <alignment vertical="center" wrapText="1"/>
    </xf>
    <xf numFmtId="14" fontId="30" fillId="31" borderId="1" xfId="0" applyNumberFormat="1" applyFont="1" applyFill="1" applyBorder="1" applyAlignment="1">
      <alignment horizontal="right" wrapText="1" indent="6"/>
    </xf>
    <xf numFmtId="0" fontId="30" fillId="31" borderId="1" xfId="0" applyFont="1" applyFill="1" applyBorder="1" applyAlignment="1">
      <alignment horizontal="left" vertical="top" wrapText="1" indent="5"/>
    </xf>
    <xf numFmtId="14" fontId="19" fillId="21" borderId="1" xfId="0" applyNumberFormat="1" applyFont="1" applyFill="1" applyBorder="1" applyAlignment="1">
      <alignment horizontal="left" vertical="top" wrapText="1"/>
    </xf>
    <xf numFmtId="0" fontId="19" fillId="9" borderId="5" xfId="0" applyFont="1" applyFill="1" applyBorder="1" applyAlignment="1">
      <alignment horizontal="center" vertical="center" wrapText="1"/>
    </xf>
    <xf numFmtId="0" fontId="0" fillId="0" borderId="18" xfId="0" applyBorder="1" applyAlignment="1">
      <alignment horizontal="center" vertical="center" wrapText="1"/>
    </xf>
    <xf numFmtId="0" fontId="19" fillId="10" borderId="7" xfId="0" applyFont="1" applyFill="1" applyBorder="1" applyAlignment="1">
      <alignment horizontal="center" vertical="center" wrapText="1"/>
    </xf>
    <xf numFmtId="0" fontId="19" fillId="10" borderId="7" xfId="0" applyFont="1" applyFill="1" applyBorder="1" applyAlignment="1">
      <alignment horizontal="left" vertical="center" wrapText="1" indent="1"/>
    </xf>
    <xf numFmtId="0" fontId="0" fillId="0" borderId="26" xfId="0" applyBorder="1" applyAlignment="1">
      <alignment horizontal="left" vertical="center" wrapText="1" indent="1"/>
    </xf>
    <xf numFmtId="0" fontId="19" fillId="10" borderId="6" xfId="0" applyFont="1" applyFill="1" applyBorder="1" applyAlignment="1">
      <alignment vertical="center" wrapText="1"/>
    </xf>
    <xf numFmtId="0" fontId="19" fillId="10" borderId="20" xfId="0" applyFont="1" applyFill="1" applyBorder="1" applyAlignment="1">
      <alignment horizontal="left" vertical="center" wrapText="1" indent="1"/>
    </xf>
    <xf numFmtId="0" fontId="19" fillId="10" borderId="21" xfId="0" applyFont="1" applyFill="1" applyBorder="1" applyAlignment="1">
      <alignment horizontal="center" vertical="center" wrapText="1"/>
    </xf>
    <xf numFmtId="0" fontId="19" fillId="10" borderId="11" xfId="0" applyFont="1" applyFill="1" applyBorder="1" applyAlignment="1">
      <alignment vertical="center" wrapText="1"/>
    </xf>
    <xf numFmtId="0" fontId="33" fillId="8" borderId="1" xfId="0" applyFont="1" applyFill="1" applyBorder="1" applyAlignment="1">
      <alignment horizontal="center" vertical="center" wrapText="1"/>
    </xf>
    <xf numFmtId="0" fontId="28" fillId="6" borderId="1" xfId="0" applyFont="1" applyFill="1" applyBorder="1" applyAlignment="1">
      <alignment horizontal="left" vertical="top" wrapText="1"/>
    </xf>
    <xf numFmtId="0" fontId="28" fillId="10" borderId="1" xfId="0" applyFont="1" applyFill="1" applyBorder="1" applyAlignment="1">
      <alignment horizontal="left" vertical="top" wrapText="1"/>
    </xf>
    <xf numFmtId="49" fontId="28" fillId="9" borderId="5" xfId="0" applyNumberFormat="1" applyFont="1" applyFill="1" applyBorder="1" applyAlignment="1">
      <alignment horizontal="left" vertical="top" wrapText="1"/>
    </xf>
    <xf numFmtId="49" fontId="28" fillId="9" borderId="1" xfId="0" applyNumberFormat="1" applyFont="1" applyFill="1" applyBorder="1" applyAlignment="1">
      <alignment horizontal="left" vertical="top" wrapText="1"/>
    </xf>
    <xf numFmtId="0" fontId="19" fillId="15" borderId="12" xfId="0" applyFont="1" applyFill="1" applyBorder="1" applyAlignment="1">
      <alignment horizontal="left" vertical="center" wrapText="1" indent="1"/>
    </xf>
    <xf numFmtId="0" fontId="19" fillId="15" borderId="1" xfId="0" applyFont="1" applyFill="1" applyBorder="1" applyAlignment="1">
      <alignment horizontal="center" vertical="center" wrapText="1"/>
    </xf>
    <xf numFmtId="0" fontId="19" fillId="15" borderId="1" xfId="0" applyFont="1" applyFill="1" applyBorder="1" applyAlignment="1">
      <alignment horizontal="left" vertical="center" wrapText="1" indent="1"/>
    </xf>
    <xf numFmtId="0" fontId="19" fillId="15" borderId="2" xfId="0" applyFont="1" applyFill="1" applyBorder="1" applyAlignment="1">
      <alignment horizontal="center" vertical="center" wrapText="1"/>
    </xf>
    <xf numFmtId="0" fontId="19" fillId="15" borderId="18" xfId="0" applyFont="1" applyFill="1" applyBorder="1" applyAlignment="1">
      <alignment horizontal="center" vertical="center" wrapText="1"/>
    </xf>
    <xf numFmtId="0" fontId="0" fillId="0" borderId="1" xfId="0" applyBorder="1" applyAlignment="1">
      <alignment vertical="top" wrapText="1"/>
    </xf>
    <xf numFmtId="0" fontId="0" fillId="0" borderId="1" xfId="0" quotePrefix="1" applyBorder="1" applyAlignment="1">
      <alignment vertical="top" wrapText="1"/>
    </xf>
    <xf numFmtId="14" fontId="0" fillId="0" borderId="1" xfId="0" applyNumberFormat="1" applyBorder="1" applyAlignment="1">
      <alignment horizontal="center" vertical="top" wrapText="1"/>
    </xf>
    <xf numFmtId="14" fontId="0" fillId="0" borderId="21" xfId="0" applyNumberFormat="1" applyBorder="1" applyAlignment="1">
      <alignment horizontal="left" vertical="center" wrapText="1"/>
    </xf>
    <xf numFmtId="14" fontId="0" fillId="0" borderId="13" xfId="0" applyNumberFormat="1" applyBorder="1" applyAlignment="1">
      <alignment horizontal="left" vertical="center" wrapText="1"/>
    </xf>
    <xf numFmtId="165" fontId="0" fillId="0" borderId="1" xfId="0" applyNumberFormat="1" applyBorder="1" applyAlignment="1">
      <alignment horizontal="center" vertical="top" wrapText="1"/>
    </xf>
    <xf numFmtId="0" fontId="28" fillId="10" borderId="5" xfId="0" applyFont="1" applyFill="1" applyBorder="1" applyAlignment="1">
      <alignment vertical="top" wrapText="1"/>
    </xf>
    <xf numFmtId="0" fontId="28" fillId="10" borderId="7" xfId="0" applyFont="1" applyFill="1" applyBorder="1" applyAlignment="1">
      <alignment horizontal="left" vertical="top" wrapText="1"/>
    </xf>
    <xf numFmtId="0" fontId="28" fillId="10" borderId="7" xfId="0" applyFont="1" applyFill="1" applyBorder="1" applyAlignment="1">
      <alignment vertical="top" wrapText="1"/>
    </xf>
    <xf numFmtId="0" fontId="28" fillId="10" borderId="7" xfId="0" applyFont="1" applyFill="1" applyBorder="1" applyAlignment="1">
      <alignment horizontal="center" vertical="top" wrapText="1"/>
    </xf>
    <xf numFmtId="14" fontId="28" fillId="10" borderId="7" xfId="0" applyNumberFormat="1" applyFont="1" applyFill="1" applyBorder="1" applyAlignment="1">
      <alignment horizontal="center" vertical="top" wrapText="1"/>
    </xf>
    <xf numFmtId="14" fontId="31" fillId="10" borderId="24" xfId="0" applyNumberFormat="1" applyFont="1" applyFill="1" applyBorder="1" applyAlignment="1">
      <alignment horizontal="left" vertical="top" wrapText="1"/>
    </xf>
    <xf numFmtId="14" fontId="23" fillId="10" borderId="7" xfId="0" applyNumberFormat="1" applyFont="1" applyFill="1" applyBorder="1" applyAlignment="1">
      <alignment horizontal="center" vertical="top" wrapText="1"/>
    </xf>
    <xf numFmtId="0" fontId="28" fillId="15" borderId="5" xfId="0" applyFont="1" applyFill="1" applyBorder="1" applyAlignment="1">
      <alignment horizontal="left" vertical="top" wrapText="1"/>
    </xf>
    <xf numFmtId="0" fontId="28" fillId="15" borderId="5" xfId="0" applyFont="1" applyFill="1" applyBorder="1" applyAlignment="1">
      <alignment horizontal="center" vertical="top" wrapText="1"/>
    </xf>
    <xf numFmtId="14" fontId="28" fillId="15" borderId="5" xfId="0" applyNumberFormat="1" applyFont="1" applyFill="1" applyBorder="1" applyAlignment="1">
      <alignment horizontal="center" vertical="top" wrapText="1"/>
    </xf>
    <xf numFmtId="0" fontId="28" fillId="32" borderId="5" xfId="0" applyFont="1" applyFill="1" applyBorder="1" applyAlignment="1">
      <alignment horizontal="center" vertical="top" wrapText="1"/>
    </xf>
    <xf numFmtId="0" fontId="28" fillId="10" borderId="24" xfId="0" applyFont="1" applyFill="1" applyBorder="1" applyAlignment="1">
      <alignment horizontal="left" vertical="top" wrapText="1"/>
    </xf>
    <xf numFmtId="0" fontId="28" fillId="10" borderId="25" xfId="0" applyFont="1" applyFill="1" applyBorder="1" applyAlignment="1">
      <alignment vertical="top" wrapText="1"/>
    </xf>
    <xf numFmtId="14" fontId="23" fillId="10" borderId="10" xfId="0" applyNumberFormat="1" applyFont="1" applyFill="1" applyBorder="1" applyAlignment="1">
      <alignment horizontal="center" vertical="top" wrapText="1"/>
    </xf>
    <xf numFmtId="0" fontId="28" fillId="10" borderId="4" xfId="0" applyFont="1" applyFill="1" applyBorder="1" applyAlignment="1">
      <alignment horizontal="left" vertical="top" wrapText="1"/>
    </xf>
    <xf numFmtId="14" fontId="23" fillId="10" borderId="8" xfId="0" applyNumberFormat="1" applyFont="1" applyFill="1" applyBorder="1" applyAlignment="1">
      <alignment horizontal="center" vertical="top" wrapText="1"/>
    </xf>
    <xf numFmtId="14" fontId="28" fillId="7" borderId="24" xfId="0" applyNumberFormat="1" applyFont="1" applyFill="1" applyBorder="1" applyAlignment="1">
      <alignment horizontal="center" vertical="top" wrapText="1"/>
    </xf>
    <xf numFmtId="0" fontId="28" fillId="7" borderId="5" xfId="0" applyFont="1" applyFill="1" applyBorder="1" applyAlignment="1">
      <alignment vertical="top" wrapText="1"/>
    </xf>
    <xf numFmtId="14" fontId="28" fillId="7" borderId="5" xfId="0" applyNumberFormat="1" applyFont="1" applyFill="1" applyBorder="1" applyAlignment="1">
      <alignment horizontal="center" vertical="top" wrapText="1"/>
    </xf>
    <xf numFmtId="14" fontId="28" fillId="26" borderId="5" xfId="0" applyNumberFormat="1" applyFont="1" applyFill="1" applyBorder="1" applyAlignment="1">
      <alignment horizontal="center" vertical="top" wrapText="1"/>
    </xf>
    <xf numFmtId="14" fontId="28" fillId="7" borderId="5" xfId="0" applyNumberFormat="1" applyFont="1" applyFill="1" applyBorder="1" applyAlignment="1">
      <alignment horizontal="left" vertical="top" wrapText="1"/>
    </xf>
    <xf numFmtId="14" fontId="28" fillId="26" borderId="4" xfId="0" applyNumberFormat="1" applyFont="1" applyFill="1" applyBorder="1" applyAlignment="1">
      <alignment horizontal="center" vertical="top" wrapText="1"/>
    </xf>
    <xf numFmtId="14" fontId="23" fillId="7" borderId="5" xfId="0" applyNumberFormat="1" applyFont="1" applyFill="1" applyBorder="1" applyAlignment="1">
      <alignment horizontal="center" vertical="top" wrapText="1"/>
    </xf>
    <xf numFmtId="0" fontId="28" fillId="7" borderId="24" xfId="0" applyFont="1" applyFill="1" applyBorder="1" applyAlignment="1">
      <alignment vertical="top" wrapText="1"/>
    </xf>
    <xf numFmtId="0" fontId="28" fillId="7" borderId="25" xfId="0" applyFont="1" applyFill="1" applyBorder="1" applyAlignment="1">
      <alignment vertical="top" wrapText="1"/>
    </xf>
    <xf numFmtId="14" fontId="23" fillId="7" borderId="10" xfId="0" applyNumberFormat="1" applyFont="1" applyFill="1" applyBorder="1" applyAlignment="1">
      <alignment horizontal="center" vertical="top" wrapText="1"/>
    </xf>
    <xf numFmtId="14" fontId="23" fillId="7" borderId="8" xfId="0" applyNumberFormat="1" applyFont="1" applyFill="1" applyBorder="1" applyAlignment="1">
      <alignment horizontal="center" vertical="top" wrapText="1"/>
    </xf>
    <xf numFmtId="0" fontId="28" fillId="7" borderId="10" xfId="0" applyFont="1" applyFill="1" applyBorder="1" applyAlignment="1">
      <alignment vertical="top" wrapText="1"/>
    </xf>
    <xf numFmtId="0" fontId="28" fillId="7" borderId="27" xfId="0" applyFont="1" applyFill="1" applyBorder="1" applyAlignment="1">
      <alignment vertical="top" wrapText="1"/>
    </xf>
    <xf numFmtId="0" fontId="28" fillId="0" borderId="0" xfId="0" applyFont="1" applyAlignment="1">
      <alignment horizontal="left" vertical="top"/>
    </xf>
    <xf numFmtId="14" fontId="28" fillId="0" borderId="0" xfId="0" applyNumberFormat="1" applyFont="1" applyAlignment="1">
      <alignment horizontal="left" vertical="top" wrapText="1"/>
    </xf>
    <xf numFmtId="164" fontId="23" fillId="2" borderId="1" xfId="0" applyNumberFormat="1" applyFont="1" applyFill="1" applyBorder="1" applyAlignment="1">
      <alignment horizontal="center" vertical="center" wrapText="1"/>
    </xf>
    <xf numFmtId="14" fontId="0" fillId="0" borderId="4" xfId="0" applyNumberFormat="1" applyBorder="1" applyAlignment="1">
      <alignment horizontal="center" vertical="center" wrapText="1"/>
    </xf>
    <xf numFmtId="0" fontId="0" fillId="0" borderId="2" xfId="0" applyBorder="1" applyAlignment="1">
      <alignment horizontal="center" vertical="center" wrapText="1"/>
    </xf>
    <xf numFmtId="14" fontId="0" fillId="0" borderId="28" xfId="0" applyNumberFormat="1" applyBorder="1" applyAlignment="1">
      <alignment horizontal="left" vertical="center" wrapText="1"/>
    </xf>
    <xf numFmtId="0" fontId="28" fillId="33" borderId="1" xfId="0" applyFont="1" applyFill="1" applyBorder="1" applyAlignment="1">
      <alignment horizontal="center" vertical="top" wrapText="1"/>
    </xf>
    <xf numFmtId="0" fontId="28" fillId="33" borderId="7" xfId="0" applyFont="1" applyFill="1" applyBorder="1" applyAlignment="1">
      <alignment horizontal="center" vertical="top" wrapText="1"/>
    </xf>
    <xf numFmtId="0" fontId="28" fillId="10" borderId="29" xfId="0" applyFont="1" applyFill="1" applyBorder="1" applyAlignment="1">
      <alignment vertical="top" wrapText="1"/>
    </xf>
    <xf numFmtId="0" fontId="28" fillId="10" borderId="5" xfId="0" applyFont="1" applyFill="1" applyBorder="1" applyAlignment="1">
      <alignment horizontal="center" vertical="top" wrapText="1"/>
    </xf>
    <xf numFmtId="14" fontId="28" fillId="10" borderId="5" xfId="0" applyNumberFormat="1" applyFont="1" applyFill="1" applyBorder="1" applyAlignment="1">
      <alignment horizontal="center" vertical="top" wrapText="1"/>
    </xf>
    <xf numFmtId="0" fontId="28" fillId="7" borderId="29" xfId="0" applyFont="1" applyFill="1" applyBorder="1" applyAlignment="1">
      <alignment vertical="top" wrapText="1"/>
    </xf>
    <xf numFmtId="0" fontId="28" fillId="7" borderId="4" xfId="0" applyFont="1" applyFill="1" applyBorder="1" applyAlignment="1">
      <alignment horizontal="center" vertical="top" wrapText="1"/>
    </xf>
    <xf numFmtId="0" fontId="28" fillId="7" borderId="4" xfId="0" applyFont="1" applyFill="1" applyBorder="1" applyAlignment="1">
      <alignment vertical="top" wrapText="1"/>
    </xf>
    <xf numFmtId="14" fontId="28" fillId="7" borderId="29" xfId="0" applyNumberFormat="1" applyFont="1" applyFill="1" applyBorder="1" applyAlignment="1">
      <alignment horizontal="center" vertical="top" wrapText="1"/>
    </xf>
    <xf numFmtId="0" fontId="28" fillId="34" borderId="1" xfId="0" applyFont="1" applyFill="1" applyBorder="1" applyAlignment="1">
      <alignment vertical="top" wrapText="1"/>
    </xf>
    <xf numFmtId="14" fontId="28" fillId="34" borderId="1" xfId="0" applyNumberFormat="1" applyFont="1" applyFill="1" applyBorder="1" applyAlignment="1">
      <alignment horizontal="center" vertical="top" wrapText="1"/>
    </xf>
    <xf numFmtId="14" fontId="23" fillId="34" borderId="1" xfId="0" applyNumberFormat="1" applyFont="1" applyFill="1" applyBorder="1" applyAlignment="1">
      <alignment horizontal="center" vertical="top" wrapText="1"/>
    </xf>
    <xf numFmtId="0" fontId="11" fillId="34" borderId="1" xfId="0" applyFont="1" applyFill="1" applyBorder="1" applyAlignment="1">
      <alignment vertical="top" wrapText="1"/>
    </xf>
    <xf numFmtId="14" fontId="0" fillId="0" borderId="30" xfId="0" applyNumberFormat="1" applyBorder="1" applyAlignment="1">
      <alignment horizontal="center" vertical="center"/>
    </xf>
    <xf numFmtId="0" fontId="28" fillId="16" borderId="1" xfId="0" applyFont="1" applyFill="1" applyBorder="1" applyAlignment="1">
      <alignment horizontal="left" vertical="top" wrapText="1"/>
    </xf>
    <xf numFmtId="0" fontId="28" fillId="16" borderId="7" xfId="0" applyFont="1" applyFill="1" applyBorder="1" applyAlignment="1">
      <alignment vertical="top" wrapText="1"/>
    </xf>
    <xf numFmtId="14" fontId="28" fillId="16" borderId="7" xfId="0" applyNumberFormat="1" applyFont="1" applyFill="1" applyBorder="1" applyAlignment="1">
      <alignment horizontal="center" vertical="top" wrapText="1"/>
    </xf>
    <xf numFmtId="14" fontId="28" fillId="29" borderId="7" xfId="0" applyNumberFormat="1" applyFont="1" applyFill="1" applyBorder="1" applyAlignment="1">
      <alignment horizontal="center" vertical="top" wrapText="1"/>
    </xf>
    <xf numFmtId="0" fontId="0" fillId="0" borderId="20" xfId="0" applyBorder="1" applyAlignment="1">
      <alignment horizontal="center" vertical="center" wrapText="1"/>
    </xf>
    <xf numFmtId="14" fontId="28" fillId="0" borderId="9" xfId="0" applyNumberFormat="1" applyFont="1" applyBorder="1" applyAlignment="1">
      <alignment horizontal="center" vertical="top" wrapText="1"/>
    </xf>
    <xf numFmtId="14" fontId="0" fillId="18" borderId="1" xfId="0" applyNumberFormat="1" applyFill="1" applyBorder="1" applyAlignment="1">
      <alignment horizontal="center" vertical="center" wrapText="1"/>
    </xf>
    <xf numFmtId="14" fontId="0" fillId="20" borderId="1" xfId="0" applyNumberFormat="1" applyFill="1" applyBorder="1" applyAlignment="1">
      <alignment horizontal="center" vertical="center" wrapText="1"/>
    </xf>
    <xf numFmtId="14" fontId="23" fillId="15" borderId="5" xfId="0" applyNumberFormat="1" applyFont="1" applyFill="1" applyBorder="1" applyAlignment="1">
      <alignment horizontal="center" vertical="top" wrapText="1"/>
    </xf>
    <xf numFmtId="14" fontId="0" fillId="0" borderId="21" xfId="0" applyNumberFormat="1" applyBorder="1" applyAlignment="1">
      <alignment horizontal="center" vertical="center" wrapText="1"/>
    </xf>
    <xf numFmtId="0" fontId="19" fillId="27" borderId="31" xfId="0" applyFont="1" applyFill="1" applyBorder="1" applyAlignment="1">
      <alignment horizontal="left" vertical="center" wrapText="1" indent="1"/>
    </xf>
    <xf numFmtId="0" fontId="19" fillId="27" borderId="32" xfId="0" applyFont="1" applyFill="1" applyBorder="1" applyAlignment="1">
      <alignment horizontal="center" vertical="center" wrapText="1"/>
    </xf>
    <xf numFmtId="0" fontId="19" fillId="27" borderId="32" xfId="0" applyFont="1" applyFill="1" applyBorder="1" applyAlignment="1">
      <alignment horizontal="left" vertical="center" wrapText="1" indent="1"/>
    </xf>
    <xf numFmtId="49" fontId="19" fillId="27" borderId="32" xfId="0" applyNumberFormat="1" applyFont="1" applyFill="1" applyBorder="1" applyAlignment="1">
      <alignment horizontal="center" vertical="center" wrapText="1"/>
    </xf>
    <xf numFmtId="0" fontId="19" fillId="27" borderId="33" xfId="0" applyFont="1" applyFill="1" applyBorder="1" applyAlignment="1">
      <alignment horizontal="center" vertical="center" wrapText="1"/>
    </xf>
    <xf numFmtId="0" fontId="34" fillId="0" borderId="0" xfId="0" applyFont="1" applyAlignment="1">
      <alignment vertical="center"/>
    </xf>
    <xf numFmtId="0" fontId="34" fillId="0" borderId="9" xfId="0" applyFont="1" applyBorder="1" applyAlignment="1">
      <alignment vertical="center"/>
    </xf>
    <xf numFmtId="0" fontId="28" fillId="7" borderId="1" xfId="0" applyFont="1" applyFill="1" applyBorder="1" applyAlignment="1">
      <alignment horizontal="center" vertical="top" wrapText="1"/>
    </xf>
    <xf numFmtId="0" fontId="19" fillId="7" borderId="5" xfId="0" applyFont="1" applyFill="1" applyBorder="1" applyAlignment="1">
      <alignment horizontal="left" vertical="top" wrapText="1"/>
    </xf>
    <xf numFmtId="0" fontId="19" fillId="7" borderId="25" xfId="0" applyFont="1" applyFill="1" applyBorder="1" applyAlignment="1">
      <alignment horizontal="left" vertical="top" wrapText="1"/>
    </xf>
    <xf numFmtId="0" fontId="19" fillId="7" borderId="25" xfId="0" applyFont="1" applyFill="1" applyBorder="1" applyAlignment="1">
      <alignment horizontal="center" vertical="top" wrapText="1"/>
    </xf>
    <xf numFmtId="0" fontId="19" fillId="7" borderId="29" xfId="0" applyFont="1" applyFill="1" applyBorder="1" applyAlignment="1">
      <alignment horizontal="left" vertical="top" wrapText="1"/>
    </xf>
    <xf numFmtId="0" fontId="19" fillId="7" borderId="8" xfId="0" applyFont="1" applyFill="1" applyBorder="1" applyAlignment="1">
      <alignment horizontal="left" vertical="top" wrapText="1"/>
    </xf>
    <xf numFmtId="14" fontId="19" fillId="7" borderId="1" xfId="0" applyNumberFormat="1" applyFont="1" applyFill="1" applyBorder="1" applyAlignment="1">
      <alignment horizontal="left" vertical="top" wrapText="1"/>
    </xf>
    <xf numFmtId="0" fontId="11" fillId="16" borderId="1" xfId="0" applyFont="1" applyFill="1" applyBorder="1" applyAlignment="1">
      <alignment vertical="top" wrapText="1"/>
    </xf>
    <xf numFmtId="14" fontId="28" fillId="34" borderId="2" xfId="0" applyNumberFormat="1" applyFont="1" applyFill="1" applyBorder="1" applyAlignment="1">
      <alignment horizontal="center" vertical="top" wrapText="1"/>
    </xf>
    <xf numFmtId="14" fontId="28" fillId="10" borderId="24" xfId="0" applyNumberFormat="1" applyFont="1" applyFill="1" applyBorder="1" applyAlignment="1">
      <alignment horizontal="center" vertical="top" wrapText="1"/>
    </xf>
    <xf numFmtId="14" fontId="28" fillId="10" borderId="4" xfId="0" applyNumberFormat="1" applyFont="1" applyFill="1" applyBorder="1" applyAlignment="1">
      <alignment horizontal="center" vertical="top" wrapText="1"/>
    </xf>
    <xf numFmtId="14" fontId="28" fillId="7" borderId="4" xfId="0" applyNumberFormat="1" applyFont="1" applyFill="1" applyBorder="1" applyAlignment="1">
      <alignment horizontal="center" vertical="top" wrapText="1"/>
    </xf>
    <xf numFmtId="14" fontId="28" fillId="26" borderId="10" xfId="0" applyNumberFormat="1" applyFont="1" applyFill="1" applyBorder="1" applyAlignment="1">
      <alignment horizontal="center" vertical="top" wrapText="1"/>
    </xf>
    <xf numFmtId="0" fontId="28" fillId="26" borderId="8" xfId="0" applyFont="1" applyFill="1" applyBorder="1" applyAlignment="1">
      <alignment horizontal="center" vertical="top" wrapText="1"/>
    </xf>
    <xf numFmtId="0" fontId="28" fillId="33" borderId="25" xfId="0" applyFont="1" applyFill="1" applyBorder="1" applyAlignment="1">
      <alignment horizontal="center" vertical="top" wrapText="1"/>
    </xf>
    <xf numFmtId="0" fontId="28" fillId="33" borderId="29" xfId="0" applyFont="1" applyFill="1" applyBorder="1" applyAlignment="1">
      <alignment horizontal="center" vertical="top" wrapText="1"/>
    </xf>
    <xf numFmtId="14" fontId="28" fillId="10" borderId="8" xfId="0" applyNumberFormat="1" applyFont="1" applyFill="1" applyBorder="1" applyAlignment="1">
      <alignment horizontal="left" vertical="top" wrapText="1"/>
    </xf>
    <xf numFmtId="0" fontId="28" fillId="34" borderId="1" xfId="0" applyFont="1" applyFill="1" applyBorder="1" applyAlignment="1">
      <alignment horizontal="center" vertical="top" wrapText="1"/>
    </xf>
    <xf numFmtId="0" fontId="28" fillId="16" borderId="1" xfId="0" applyFont="1" applyFill="1" applyBorder="1" applyAlignment="1">
      <alignment horizontal="center" vertical="top" wrapText="1"/>
    </xf>
    <xf numFmtId="0" fontId="0" fillId="4" borderId="15" xfId="0" applyFill="1" applyBorder="1" applyAlignment="1">
      <alignment horizontal="left" vertical="center" wrapText="1" indent="1"/>
    </xf>
    <xf numFmtId="164" fontId="23" fillId="0" borderId="16" xfId="0" applyNumberFormat="1" applyFont="1" applyBorder="1" applyAlignment="1">
      <alignment horizontal="center" vertical="center" wrapText="1"/>
    </xf>
    <xf numFmtId="14" fontId="0" fillId="0" borderId="18" xfId="0" applyNumberFormat="1" applyBorder="1" applyAlignment="1">
      <alignment horizontal="left" vertical="center" wrapText="1" indent="1"/>
    </xf>
    <xf numFmtId="14" fontId="0" fillId="0" borderId="17" xfId="0" applyNumberFormat="1" applyBorder="1" applyAlignment="1">
      <alignment horizontal="left" vertical="center" wrapText="1" indent="1"/>
    </xf>
    <xf numFmtId="14" fontId="28" fillId="10" borderId="10" xfId="0" applyNumberFormat="1" applyFont="1" applyFill="1" applyBorder="1" applyAlignment="1">
      <alignment horizontal="center" vertical="top" wrapText="1"/>
    </xf>
    <xf numFmtId="0" fontId="28" fillId="10" borderId="5" xfId="0" applyFont="1" applyFill="1" applyBorder="1" applyAlignment="1">
      <alignment horizontal="left" vertical="top" wrapText="1"/>
    </xf>
    <xf numFmtId="14" fontId="28" fillId="10" borderId="8" xfId="0" applyNumberFormat="1" applyFont="1" applyFill="1" applyBorder="1" applyAlignment="1">
      <alignment horizontal="center" vertical="top" wrapText="1"/>
    </xf>
    <xf numFmtId="0" fontId="28" fillId="33" borderId="27" xfId="0" applyFont="1" applyFill="1" applyBorder="1" applyAlignment="1">
      <alignment horizontal="center" vertical="top" wrapText="1"/>
    </xf>
    <xf numFmtId="0" fontId="28" fillId="33" borderId="5" xfId="0" applyFont="1" applyFill="1" applyBorder="1" applyAlignment="1">
      <alignment horizontal="center" vertical="top" wrapText="1"/>
    </xf>
    <xf numFmtId="14" fontId="28" fillId="10" borderId="4" xfId="0" applyNumberFormat="1" applyFont="1" applyFill="1" applyBorder="1" applyAlignment="1">
      <alignment horizontal="left" vertical="top" wrapText="1"/>
    </xf>
    <xf numFmtId="14" fontId="23" fillId="10" borderId="27" xfId="0" applyNumberFormat="1" applyFont="1" applyFill="1" applyBorder="1" applyAlignment="1">
      <alignment horizontal="center" vertical="top" wrapText="1"/>
    </xf>
    <xf numFmtId="14" fontId="23" fillId="10" borderId="5" xfId="0" applyNumberFormat="1" applyFont="1" applyFill="1" applyBorder="1" applyAlignment="1">
      <alignment horizontal="center" vertical="top" wrapText="1"/>
    </xf>
    <xf numFmtId="14" fontId="19" fillId="10" borderId="1" xfId="0" applyNumberFormat="1" applyFont="1" applyFill="1" applyBorder="1" applyAlignment="1">
      <alignment horizontal="center" vertical="center" wrapText="1"/>
    </xf>
    <xf numFmtId="0" fontId="28" fillId="10" borderId="27" xfId="0" applyFont="1" applyFill="1" applyBorder="1" applyAlignment="1">
      <alignment horizontal="left" vertical="top" wrapText="1"/>
    </xf>
    <xf numFmtId="164" fontId="23" fillId="0" borderId="7" xfId="0" applyNumberFormat="1" applyFont="1" applyBorder="1" applyAlignment="1">
      <alignment horizontal="center" vertical="center" wrapText="1"/>
    </xf>
    <xf numFmtId="49" fontId="19" fillId="7" borderId="1" xfId="0" applyNumberFormat="1" applyFont="1" applyFill="1" applyBorder="1" applyAlignment="1">
      <alignment vertical="top" wrapText="1"/>
    </xf>
    <xf numFmtId="49" fontId="19" fillId="7" borderId="1" xfId="0" applyNumberFormat="1" applyFont="1" applyFill="1" applyBorder="1" applyAlignment="1">
      <alignment horizontal="center" vertical="top" wrapText="1"/>
    </xf>
    <xf numFmtId="49" fontId="19" fillId="20" borderId="1" xfId="0" applyNumberFormat="1" applyFont="1" applyFill="1" applyBorder="1" applyAlignment="1">
      <alignment horizontal="center" vertical="top" wrapText="1"/>
    </xf>
    <xf numFmtId="49" fontId="19" fillId="7" borderId="1" xfId="0" applyNumberFormat="1" applyFont="1" applyFill="1" applyBorder="1" applyAlignment="1">
      <alignment horizontal="left" vertical="top" wrapText="1"/>
    </xf>
    <xf numFmtId="0" fontId="19" fillId="10" borderId="7" xfId="0" applyFont="1" applyFill="1" applyBorder="1" applyAlignment="1">
      <alignment vertical="top" wrapText="1"/>
    </xf>
    <xf numFmtId="0" fontId="19" fillId="10" borderId="24" xfId="0" applyFont="1" applyFill="1" applyBorder="1" applyAlignment="1">
      <alignment vertical="top" wrapText="1"/>
    </xf>
    <xf numFmtId="0" fontId="19" fillId="10" borderId="4" xfId="0" applyFont="1" applyFill="1" applyBorder="1" applyAlignment="1">
      <alignment vertical="top" wrapText="1"/>
    </xf>
    <xf numFmtId="14" fontId="19" fillId="10" borderId="7" xfId="0" applyNumberFormat="1" applyFont="1" applyFill="1" applyBorder="1" applyAlignment="1">
      <alignment horizontal="center" vertical="top" wrapText="1"/>
    </xf>
    <xf numFmtId="14" fontId="19" fillId="10" borderId="24" xfId="0" applyNumberFormat="1" applyFont="1" applyFill="1" applyBorder="1" applyAlignment="1">
      <alignment horizontal="center" vertical="top" wrapText="1"/>
    </xf>
    <xf numFmtId="14" fontId="19" fillId="7" borderId="5" xfId="0" applyNumberFormat="1" applyFont="1" applyFill="1" applyBorder="1" applyAlignment="1">
      <alignment horizontal="center" vertical="top" wrapText="1"/>
    </xf>
    <xf numFmtId="0" fontId="19" fillId="18" borderId="7" xfId="0" applyFont="1" applyFill="1" applyBorder="1" applyAlignment="1">
      <alignment horizontal="center" vertical="top" wrapText="1"/>
    </xf>
    <xf numFmtId="0" fontId="19" fillId="18" borderId="24" xfId="0" applyFont="1" applyFill="1" applyBorder="1" applyAlignment="1">
      <alignment horizontal="center" vertical="top" wrapText="1"/>
    </xf>
    <xf numFmtId="0" fontId="19" fillId="18" borderId="4" xfId="0" applyFont="1" applyFill="1" applyBorder="1" applyAlignment="1">
      <alignment horizontal="center" vertical="top" wrapText="1"/>
    </xf>
    <xf numFmtId="0" fontId="19" fillId="10" borderId="7" xfId="0" applyFont="1" applyFill="1" applyBorder="1" applyAlignment="1">
      <alignment horizontal="center" vertical="top" wrapText="1"/>
    </xf>
    <xf numFmtId="0" fontId="19" fillId="10" borderId="24" xfId="0" applyFont="1" applyFill="1" applyBorder="1" applyAlignment="1">
      <alignment horizontal="center" vertical="top" wrapText="1"/>
    </xf>
    <xf numFmtId="0" fontId="19" fillId="10" borderId="7" xfId="0" applyFont="1" applyFill="1" applyBorder="1" applyAlignment="1">
      <alignment horizontal="left" vertical="top" wrapText="1"/>
    </xf>
    <xf numFmtId="0" fontId="19" fillId="10" borderId="5" xfId="0" applyFont="1" applyFill="1" applyBorder="1" applyAlignment="1">
      <alignment horizontal="center" vertical="top" wrapText="1"/>
    </xf>
    <xf numFmtId="0" fontId="0" fillId="36" borderId="0" xfId="0" applyFill="1" applyAlignment="1">
      <alignment wrapText="1"/>
    </xf>
    <xf numFmtId="0" fontId="0" fillId="36" borderId="0" xfId="0" applyFill="1" applyAlignment="1">
      <alignment horizontal="left" vertical="center" wrapText="1" indent="1"/>
    </xf>
    <xf numFmtId="0" fontId="0" fillId="36" borderId="0" xfId="0" applyFill="1" applyAlignment="1">
      <alignment vertical="center" wrapText="1"/>
    </xf>
    <xf numFmtId="49" fontId="30" fillId="28" borderId="5" xfId="0" applyNumberFormat="1" applyFont="1" applyFill="1" applyBorder="1" applyAlignment="1">
      <alignment horizontal="left" vertical="center" wrapText="1"/>
    </xf>
    <xf numFmtId="165" fontId="0" fillId="37" borderId="1" xfId="0" applyNumberFormat="1" applyFill="1" applyBorder="1" applyAlignment="1">
      <alignment horizontal="center" vertical="top" wrapText="1"/>
    </xf>
    <xf numFmtId="0" fontId="0" fillId="37" borderId="1" xfId="0" applyFill="1" applyBorder="1" applyAlignment="1">
      <alignment vertical="top" wrapText="1"/>
    </xf>
    <xf numFmtId="0" fontId="0" fillId="37" borderId="1" xfId="0" quotePrefix="1" applyFill="1" applyBorder="1" applyAlignment="1">
      <alignment vertical="top" wrapText="1"/>
    </xf>
    <xf numFmtId="0" fontId="28" fillId="37" borderId="1" xfId="0" applyFont="1" applyFill="1" applyBorder="1" applyAlignment="1">
      <alignment vertical="top" wrapText="1"/>
    </xf>
    <xf numFmtId="0" fontId="0" fillId="37" borderId="1" xfId="0" applyFill="1" applyBorder="1" applyAlignment="1">
      <alignment horizontal="left" vertical="center" wrapText="1" indent="1"/>
    </xf>
    <xf numFmtId="0" fontId="28" fillId="7" borderId="27" xfId="0" applyFont="1" applyFill="1" applyBorder="1" applyAlignment="1">
      <alignment horizontal="center" vertical="top" wrapText="1"/>
    </xf>
    <xf numFmtId="14" fontId="35" fillId="37" borderId="1" xfId="0" applyNumberFormat="1" applyFont="1" applyFill="1" applyBorder="1" applyAlignment="1">
      <alignment horizontal="center" vertical="top" wrapText="1"/>
    </xf>
    <xf numFmtId="0" fontId="0" fillId="37" borderId="1" xfId="0" applyFill="1" applyBorder="1" applyAlignment="1">
      <alignment horizontal="center" vertical="center" wrapText="1"/>
    </xf>
    <xf numFmtId="0" fontId="28" fillId="37" borderId="1" xfId="0" applyFont="1" applyFill="1" applyBorder="1" applyAlignment="1">
      <alignment horizontal="center" vertical="top" wrapText="1"/>
    </xf>
    <xf numFmtId="14" fontId="28" fillId="37" borderId="1" xfId="0" applyNumberFormat="1" applyFont="1" applyFill="1" applyBorder="1" applyAlignment="1">
      <alignment horizontal="center" vertical="top" wrapText="1"/>
    </xf>
    <xf numFmtId="14" fontId="19" fillId="7" borderId="5" xfId="0" applyNumberFormat="1" applyFont="1" applyFill="1" applyBorder="1" applyAlignment="1">
      <alignment horizontal="left" vertical="top" wrapText="1"/>
    </xf>
    <xf numFmtId="0" fontId="35" fillId="37" borderId="1" xfId="0" applyFont="1" applyFill="1" applyBorder="1" applyAlignment="1">
      <alignment horizontal="center" vertical="center" wrapText="1"/>
    </xf>
    <xf numFmtId="0" fontId="35" fillId="37" borderId="1" xfId="0" applyFont="1" applyFill="1" applyBorder="1" applyAlignment="1">
      <alignment vertical="center" wrapText="1"/>
    </xf>
    <xf numFmtId="14" fontId="0" fillId="3" borderId="7" xfId="0" applyNumberFormat="1" applyFill="1" applyBorder="1" applyAlignment="1">
      <alignment horizontal="center" vertical="center" wrapText="1"/>
    </xf>
    <xf numFmtId="14" fontId="0" fillId="0" borderId="2" xfId="0" applyNumberFormat="1" applyBorder="1" applyAlignment="1">
      <alignment horizontal="center" vertical="center" wrapText="1"/>
    </xf>
    <xf numFmtId="14" fontId="0" fillId="3" borderId="16" xfId="0" applyNumberFormat="1" applyFill="1" applyBorder="1" applyAlignment="1">
      <alignment horizontal="center" vertical="center" wrapText="1"/>
    </xf>
    <xf numFmtId="14" fontId="0" fillId="37" borderId="7" xfId="0" applyNumberFormat="1" applyFill="1" applyBorder="1" applyAlignment="1">
      <alignment horizontal="center" vertical="center" wrapText="1"/>
    </xf>
    <xf numFmtId="14" fontId="0" fillId="37" borderId="1" xfId="0" applyNumberFormat="1" applyFill="1" applyBorder="1" applyAlignment="1">
      <alignment horizontal="center" vertical="top" wrapText="1"/>
    </xf>
    <xf numFmtId="14" fontId="28" fillId="37" borderId="2" xfId="0" applyNumberFormat="1" applyFont="1" applyFill="1" applyBorder="1" applyAlignment="1">
      <alignment horizontal="center" vertical="top" wrapText="1"/>
    </xf>
    <xf numFmtId="14" fontId="19" fillId="37" borderId="1" xfId="0" applyNumberFormat="1" applyFont="1" applyFill="1" applyBorder="1" applyAlignment="1">
      <alignment horizontal="center" vertical="top" wrapText="1"/>
    </xf>
    <xf numFmtId="14" fontId="0" fillId="37" borderId="30" xfId="0" applyNumberFormat="1" applyFill="1" applyBorder="1" applyAlignment="1">
      <alignment horizontal="center" vertical="center" wrapText="1"/>
    </xf>
    <xf numFmtId="14" fontId="28" fillId="37" borderId="1" xfId="0" applyNumberFormat="1" applyFont="1" applyFill="1" applyBorder="1" applyAlignment="1">
      <alignment horizontal="center" vertical="center" wrapText="1"/>
    </xf>
    <xf numFmtId="164" fontId="23" fillId="37" borderId="5" xfId="0" applyNumberFormat="1" applyFont="1" applyFill="1" applyBorder="1" applyAlignment="1">
      <alignment horizontal="center" vertical="center" wrapText="1"/>
    </xf>
    <xf numFmtId="0" fontId="34" fillId="0" borderId="29" xfId="0" applyFont="1" applyBorder="1" applyAlignment="1">
      <alignment horizontal="center" vertical="center" wrapText="1"/>
    </xf>
    <xf numFmtId="0" fontId="28" fillId="7" borderId="8" xfId="0" applyFont="1" applyFill="1" applyBorder="1" applyAlignment="1">
      <alignment vertical="top" wrapText="1"/>
    </xf>
    <xf numFmtId="14" fontId="0" fillId="37" borderId="7" xfId="0" applyNumberFormat="1" applyFill="1" applyBorder="1" applyAlignment="1">
      <alignment horizontal="center" wrapText="1"/>
    </xf>
    <xf numFmtId="14" fontId="0" fillId="0" borderId="30" xfId="0" applyNumberFormat="1" applyBorder="1" applyAlignment="1">
      <alignment horizontal="center" vertical="center" wrapText="1"/>
    </xf>
    <xf numFmtId="14" fontId="0" fillId="0" borderId="7" xfId="0" applyNumberFormat="1" applyBorder="1" applyAlignment="1">
      <alignment horizontal="center" vertical="center" wrapText="1"/>
    </xf>
    <xf numFmtId="0" fontId="28" fillId="37" borderId="7" xfId="0" applyFont="1" applyFill="1" applyBorder="1" applyAlignment="1">
      <alignment horizontal="center" vertical="top" wrapText="1"/>
    </xf>
    <xf numFmtId="14" fontId="28" fillId="41" borderId="7" xfId="0" applyNumberFormat="1" applyFont="1" applyFill="1" applyBorder="1" applyAlignment="1">
      <alignment horizontal="center" vertical="top" wrapText="1"/>
    </xf>
    <xf numFmtId="0" fontId="5" fillId="16" borderId="1" xfId="0" applyFont="1" applyFill="1" applyBorder="1" applyAlignment="1">
      <alignment vertical="center" wrapText="1"/>
    </xf>
    <xf numFmtId="14" fontId="23" fillId="0" borderId="1" xfId="0" applyNumberFormat="1" applyFont="1" applyBorder="1" applyAlignment="1">
      <alignment horizontal="center" vertical="top" wrapText="1"/>
    </xf>
    <xf numFmtId="0" fontId="23" fillId="0" borderId="1" xfId="0" applyFont="1" applyBorder="1" applyAlignment="1">
      <alignment vertical="top" wrapText="1"/>
    </xf>
    <xf numFmtId="0" fontId="0" fillId="37" borderId="20" xfId="0" applyFill="1" applyBorder="1" applyAlignment="1">
      <alignment horizontal="left" vertical="center" wrapText="1" indent="1"/>
    </xf>
    <xf numFmtId="0" fontId="0" fillId="37" borderId="20" xfId="0" applyFill="1" applyBorder="1" applyAlignment="1">
      <alignment horizontal="center" vertical="center" wrapText="1"/>
    </xf>
    <xf numFmtId="0" fontId="28" fillId="34" borderId="1" xfId="0" applyFont="1" applyFill="1" applyBorder="1" applyAlignment="1">
      <alignment horizontal="left" vertical="top" wrapText="1"/>
    </xf>
    <xf numFmtId="0" fontId="0" fillId="34" borderId="1" xfId="0" applyFill="1" applyBorder="1" applyAlignment="1">
      <alignment vertical="top" wrapText="1"/>
    </xf>
    <xf numFmtId="0" fontId="19" fillId="34" borderId="1" xfId="0" applyFont="1" applyFill="1" applyBorder="1" applyAlignment="1">
      <alignment horizontal="left" vertical="top"/>
    </xf>
    <xf numFmtId="14" fontId="23" fillId="34" borderId="1" xfId="0" applyNumberFormat="1" applyFont="1" applyFill="1" applyBorder="1" applyAlignment="1">
      <alignment horizontal="center" vertical="center" wrapText="1"/>
    </xf>
    <xf numFmtId="14" fontId="0" fillId="34" borderId="1" xfId="0" applyNumberFormat="1" applyFill="1" applyBorder="1" applyAlignment="1">
      <alignment horizontal="center" vertical="center" wrapText="1"/>
    </xf>
    <xf numFmtId="14" fontId="19" fillId="34" borderId="1" xfId="0" applyNumberFormat="1" applyFont="1" applyFill="1" applyBorder="1" applyAlignment="1">
      <alignment horizontal="center" vertical="center" wrapText="1"/>
    </xf>
    <xf numFmtId="14" fontId="47" fillId="34" borderId="1" xfId="0" applyNumberFormat="1" applyFont="1" applyFill="1" applyBorder="1" applyAlignment="1">
      <alignment horizontal="center" vertical="center" wrapText="1"/>
    </xf>
    <xf numFmtId="14" fontId="28" fillId="34" borderId="1" xfId="0" applyNumberFormat="1" applyFont="1" applyFill="1" applyBorder="1" applyAlignment="1">
      <alignment horizontal="center" vertical="center" wrapText="1"/>
    </xf>
    <xf numFmtId="0" fontId="19" fillId="34" borderId="1" xfId="0" applyFont="1" applyFill="1" applyBorder="1" applyAlignment="1">
      <alignment horizontal="left" vertical="top" wrapText="1"/>
    </xf>
    <xf numFmtId="0" fontId="19" fillId="34" borderId="1" xfId="0" applyFont="1" applyFill="1" applyBorder="1" applyAlignment="1">
      <alignment horizontal="center" vertical="top" wrapText="1"/>
    </xf>
    <xf numFmtId="14" fontId="19" fillId="34" borderId="1" xfId="0" applyNumberFormat="1" applyFont="1" applyFill="1" applyBorder="1" applyAlignment="1">
      <alignment horizontal="center" vertical="top" wrapText="1"/>
    </xf>
    <xf numFmtId="0" fontId="19" fillId="42" borderId="1" xfId="0" applyFont="1" applyFill="1" applyBorder="1" applyAlignment="1">
      <alignment horizontal="center" vertical="top" wrapText="1"/>
    </xf>
    <xf numFmtId="0" fontId="19" fillId="42" borderId="5" xfId="0" applyFont="1" applyFill="1" applyBorder="1" applyAlignment="1">
      <alignment horizontal="center" vertical="top" wrapText="1"/>
    </xf>
    <xf numFmtId="14" fontId="19" fillId="34" borderId="5" xfId="0" applyNumberFormat="1" applyFont="1" applyFill="1" applyBorder="1" applyAlignment="1">
      <alignment horizontal="center" vertical="top" wrapText="1"/>
    </xf>
    <xf numFmtId="14" fontId="19" fillId="42" borderId="1" xfId="0" applyNumberFormat="1" applyFont="1" applyFill="1" applyBorder="1" applyAlignment="1">
      <alignment horizontal="center" vertical="top" wrapText="1"/>
    </xf>
    <xf numFmtId="0" fontId="19" fillId="34" borderId="7" xfId="0" applyFont="1" applyFill="1" applyBorder="1" applyAlignment="1">
      <alignment horizontal="left" vertical="top" wrapText="1"/>
    </xf>
    <xf numFmtId="0" fontId="19" fillId="34" borderId="7" xfId="0" applyFont="1" applyFill="1" applyBorder="1" applyAlignment="1">
      <alignment horizontal="center" vertical="top" wrapText="1"/>
    </xf>
    <xf numFmtId="14" fontId="19" fillId="34" borderId="7" xfId="0" applyNumberFormat="1" applyFont="1" applyFill="1" applyBorder="1" applyAlignment="1">
      <alignment horizontal="center" vertical="top" wrapText="1"/>
    </xf>
    <xf numFmtId="14" fontId="19" fillId="34" borderId="2" xfId="0" applyNumberFormat="1" applyFont="1" applyFill="1" applyBorder="1" applyAlignment="1">
      <alignment horizontal="center" vertical="top" wrapText="1"/>
    </xf>
    <xf numFmtId="0" fontId="28" fillId="37" borderId="1" xfId="0" applyFont="1" applyFill="1" applyBorder="1" applyAlignment="1">
      <alignment horizontal="left" vertical="top"/>
    </xf>
    <xf numFmtId="0" fontId="19" fillId="37" borderId="1" xfId="0" applyFont="1" applyFill="1" applyBorder="1" applyAlignment="1">
      <alignment horizontal="center" vertical="top" wrapText="1"/>
    </xf>
    <xf numFmtId="0" fontId="19" fillId="38" borderId="1" xfId="0" applyFont="1" applyFill="1" applyBorder="1" applyAlignment="1">
      <alignment horizontal="center" vertical="top" wrapText="1"/>
    </xf>
    <xf numFmtId="14" fontId="28" fillId="37" borderId="1" xfId="0" applyNumberFormat="1" applyFont="1" applyFill="1" applyBorder="1" applyAlignment="1">
      <alignment horizontal="center" vertical="top"/>
    </xf>
    <xf numFmtId="0" fontId="19" fillId="10" borderId="10" xfId="0" applyFont="1" applyFill="1" applyBorder="1" applyAlignment="1">
      <alignment vertical="top" wrapText="1"/>
    </xf>
    <xf numFmtId="0" fontId="19" fillId="10" borderId="8" xfId="0" applyFont="1" applyFill="1" applyBorder="1" applyAlignment="1">
      <alignment vertical="top" wrapText="1"/>
    </xf>
    <xf numFmtId="0" fontId="28" fillId="7" borderId="5" xfId="0" applyFont="1" applyFill="1" applyBorder="1" applyAlignment="1">
      <alignment horizontal="center" vertical="top" wrapText="1"/>
    </xf>
    <xf numFmtId="0" fontId="0" fillId="7" borderId="1" xfId="0" applyFill="1" applyBorder="1" applyAlignment="1">
      <alignment horizontal="left" vertical="top"/>
    </xf>
    <xf numFmtId="14" fontId="0" fillId="6" borderId="1" xfId="0" applyNumberFormat="1" applyFill="1" applyBorder="1" applyAlignment="1">
      <alignment horizontal="center" vertical="center" wrapText="1"/>
    </xf>
    <xf numFmtId="14" fontId="0" fillId="43" borderId="1" xfId="0" applyNumberFormat="1" applyFill="1" applyBorder="1" applyAlignment="1">
      <alignment horizontal="center" vertical="center" wrapText="1"/>
    </xf>
    <xf numFmtId="14" fontId="23" fillId="10" borderId="1" xfId="0" applyNumberFormat="1" applyFont="1" applyFill="1" applyBorder="1" applyAlignment="1">
      <alignment horizontal="center" vertical="center" wrapText="1"/>
    </xf>
    <xf numFmtId="0" fontId="5" fillId="34" borderId="1" xfId="0" applyFont="1" applyFill="1" applyBorder="1" applyAlignment="1">
      <alignment vertical="top" wrapText="1"/>
    </xf>
    <xf numFmtId="0" fontId="5" fillId="37" borderId="1" xfId="0" applyFont="1" applyFill="1" applyBorder="1" applyAlignment="1">
      <alignment vertical="top" wrapText="1"/>
    </xf>
    <xf numFmtId="0" fontId="5" fillId="16" borderId="1" xfId="0" applyFont="1" applyFill="1" applyBorder="1" applyAlignment="1">
      <alignment vertical="top" wrapText="1"/>
    </xf>
    <xf numFmtId="14" fontId="19" fillId="6" borderId="1" xfId="0" applyNumberFormat="1" applyFont="1" applyFill="1" applyBorder="1" applyAlignment="1">
      <alignment horizontal="center" vertical="center" wrapText="1"/>
    </xf>
    <xf numFmtId="14" fontId="19" fillId="6" borderId="1" xfId="0" applyNumberFormat="1" applyFont="1" applyFill="1" applyBorder="1" applyAlignment="1">
      <alignment horizontal="center" wrapText="1"/>
    </xf>
    <xf numFmtId="0" fontId="42" fillId="8" borderId="6" xfId="0" applyFont="1" applyFill="1" applyBorder="1" applyAlignment="1">
      <alignment vertical="center" wrapText="1"/>
    </xf>
    <xf numFmtId="0" fontId="42" fillId="8" borderId="34" xfId="0" applyFont="1" applyFill="1" applyBorder="1" applyAlignment="1">
      <alignment vertical="center" wrapText="1"/>
    </xf>
    <xf numFmtId="0" fontId="28" fillId="37" borderId="1" xfId="0" applyFont="1" applyFill="1" applyBorder="1" applyAlignment="1">
      <alignment horizontal="left" vertical="top" wrapText="1"/>
    </xf>
    <xf numFmtId="0" fontId="23" fillId="10" borderId="1" xfId="0" applyFont="1" applyFill="1" applyBorder="1" applyAlignment="1">
      <alignment vertical="top" wrapText="1"/>
    </xf>
    <xf numFmtId="14" fontId="23" fillId="18" borderId="1" xfId="0" applyNumberFormat="1" applyFont="1" applyFill="1" applyBorder="1" applyAlignment="1">
      <alignment horizontal="center" vertical="center" wrapText="1"/>
    </xf>
    <xf numFmtId="14" fontId="23" fillId="17" borderId="1" xfId="0" applyNumberFormat="1" applyFont="1" applyFill="1" applyBorder="1" applyAlignment="1">
      <alignment horizontal="center" vertical="center" wrapText="1"/>
    </xf>
    <xf numFmtId="0" fontId="0" fillId="6" borderId="1" xfId="0" applyFill="1" applyBorder="1" applyAlignment="1">
      <alignment vertical="top" wrapText="1"/>
    </xf>
    <xf numFmtId="0" fontId="19" fillId="10" borderId="1" xfId="0" applyFont="1" applyFill="1" applyBorder="1" applyAlignment="1">
      <alignment horizontal="left" vertical="top" wrapText="1"/>
    </xf>
    <xf numFmtId="14" fontId="0" fillId="10" borderId="1" xfId="0" applyNumberFormat="1" applyFill="1" applyBorder="1" applyAlignment="1">
      <alignment vertical="center" wrapText="1"/>
    </xf>
    <xf numFmtId="14" fontId="19" fillId="10" borderId="1" xfId="0" applyNumberFormat="1" applyFont="1" applyFill="1" applyBorder="1" applyAlignment="1">
      <alignment horizontal="left" vertical="top" wrapText="1"/>
    </xf>
    <xf numFmtId="14" fontId="23" fillId="37" borderId="1" xfId="0" applyNumberFormat="1" applyFont="1" applyFill="1" applyBorder="1" applyAlignment="1">
      <alignment horizontal="center" vertical="center" wrapText="1"/>
    </xf>
    <xf numFmtId="14" fontId="0" fillId="38" borderId="1" xfId="0" applyNumberFormat="1" applyFill="1" applyBorder="1" applyAlignment="1">
      <alignment horizontal="center" vertical="center" wrapText="1"/>
    </xf>
    <xf numFmtId="49" fontId="23" fillId="9" borderId="1" xfId="0" applyNumberFormat="1" applyFont="1" applyFill="1" applyBorder="1" applyAlignment="1">
      <alignment vertical="top" wrapText="1"/>
    </xf>
    <xf numFmtId="0" fontId="23" fillId="35" borderId="1" xfId="0" applyFont="1" applyFill="1" applyBorder="1" applyAlignment="1">
      <alignment horizontal="center" vertical="center" wrapText="1"/>
    </xf>
    <xf numFmtId="14" fontId="23" fillId="6" borderId="1" xfId="0" applyNumberFormat="1" applyFont="1" applyFill="1" applyBorder="1" applyAlignment="1">
      <alignment horizontal="center" vertical="center" wrapText="1"/>
    </xf>
    <xf numFmtId="0" fontId="19" fillId="10" borderId="1" xfId="0" applyFont="1" applyFill="1" applyBorder="1" applyAlignment="1">
      <alignment horizontal="left" vertical="center" wrapText="1" indent="1"/>
    </xf>
    <xf numFmtId="0" fontId="19" fillId="37" borderId="1" xfId="0" applyFont="1" applyFill="1" applyBorder="1" applyAlignment="1">
      <alignment horizontal="left" vertical="top" wrapText="1"/>
    </xf>
    <xf numFmtId="0" fontId="19" fillId="44" borderId="1" xfId="0" applyFont="1" applyFill="1" applyBorder="1" applyAlignment="1">
      <alignment vertical="top" wrapText="1"/>
    </xf>
    <xf numFmtId="0" fontId="19" fillId="44" borderId="1" xfId="0" applyFont="1" applyFill="1" applyBorder="1" applyAlignment="1">
      <alignment horizontal="center" vertical="top" wrapText="1"/>
    </xf>
    <xf numFmtId="14" fontId="19" fillId="44" borderId="1" xfId="0" applyNumberFormat="1" applyFont="1" applyFill="1" applyBorder="1" applyAlignment="1">
      <alignment horizontal="center" vertical="top" wrapText="1"/>
    </xf>
    <xf numFmtId="0" fontId="19" fillId="45" borderId="1" xfId="0" applyFont="1" applyFill="1" applyBorder="1" applyAlignment="1">
      <alignment horizontal="center" vertical="top" wrapText="1"/>
    </xf>
    <xf numFmtId="14" fontId="0" fillId="37" borderId="1" xfId="0" applyNumberFormat="1" applyFill="1" applyBorder="1" applyAlignment="1">
      <alignment horizontal="center" vertical="center" wrapText="1"/>
    </xf>
    <xf numFmtId="14" fontId="19" fillId="20" borderId="1" xfId="0" applyNumberFormat="1" applyFont="1" applyFill="1" applyBorder="1" applyAlignment="1">
      <alignment horizontal="center" vertical="top" wrapText="1"/>
    </xf>
    <xf numFmtId="0" fontId="0" fillId="37" borderId="12" xfId="0" applyFill="1" applyBorder="1" applyAlignment="1">
      <alignment horizontal="left" vertical="center" wrapText="1" indent="1"/>
    </xf>
    <xf numFmtId="14" fontId="28" fillId="37" borderId="4" xfId="0" applyNumberFormat="1" applyFont="1" applyFill="1" applyBorder="1" applyAlignment="1">
      <alignment horizontal="center" vertical="top" wrapText="1"/>
    </xf>
    <xf numFmtId="14" fontId="28" fillId="37" borderId="5" xfId="0" applyNumberFormat="1" applyFont="1" applyFill="1" applyBorder="1" applyAlignment="1">
      <alignment horizontal="center" vertical="top" wrapText="1"/>
    </xf>
    <xf numFmtId="0" fontId="36" fillId="8" borderId="1" xfId="0" applyFont="1" applyFill="1" applyBorder="1" applyAlignment="1">
      <alignment horizontal="center" vertical="center" wrapText="1"/>
    </xf>
    <xf numFmtId="0" fontId="28" fillId="0" borderId="1" xfId="0" applyFont="1" applyBorder="1" applyAlignment="1">
      <alignment wrapText="1"/>
    </xf>
    <xf numFmtId="0" fontId="37" fillId="0" borderId="9" xfId="0" applyFont="1" applyBorder="1" applyAlignment="1">
      <alignment horizontal="center" vertical="center"/>
    </xf>
    <xf numFmtId="0" fontId="37" fillId="0" borderId="0" xfId="0" applyFont="1" applyAlignment="1">
      <alignment horizontal="center" vertical="center"/>
    </xf>
    <xf numFmtId="0" fontId="23" fillId="0" borderId="0" xfId="0" applyFont="1"/>
    <xf numFmtId="0" fontId="38" fillId="39" borderId="2" xfId="0" applyFont="1" applyFill="1" applyBorder="1" applyAlignment="1">
      <alignment horizontal="center" vertical="top" wrapText="1"/>
    </xf>
    <xf numFmtId="0" fontId="38" fillId="39" borderId="6" xfId="0" applyFont="1" applyFill="1" applyBorder="1" applyAlignment="1">
      <alignment horizontal="center" vertical="top" wrapText="1"/>
    </xf>
    <xf numFmtId="0" fontId="38" fillId="39" borderId="34" xfId="0" applyFont="1" applyFill="1" applyBorder="1" applyAlignment="1">
      <alignment horizontal="center" vertical="top" wrapText="1"/>
    </xf>
    <xf numFmtId="0" fontId="34" fillId="31" borderId="2" xfId="0" applyFont="1" applyFill="1" applyBorder="1" applyAlignment="1">
      <alignment horizontal="center" vertical="center"/>
    </xf>
    <xf numFmtId="0" fontId="34" fillId="31" borderId="6" xfId="0" applyFont="1" applyFill="1" applyBorder="1" applyAlignment="1">
      <alignment horizontal="center" vertical="center"/>
    </xf>
    <xf numFmtId="0" fontId="34" fillId="31" borderId="34" xfId="0" applyFont="1" applyFill="1" applyBorder="1" applyAlignment="1">
      <alignment horizontal="center" vertical="center"/>
    </xf>
    <xf numFmtId="0" fontId="37" fillId="0" borderId="4" xfId="0" applyFont="1" applyBorder="1" applyAlignment="1">
      <alignment horizontal="center" vertical="center" wrapText="1"/>
    </xf>
    <xf numFmtId="0" fontId="0" fillId="0" borderId="29" xfId="0" applyBorder="1" applyAlignment="1">
      <alignment horizontal="center" vertical="center"/>
    </xf>
    <xf numFmtId="0" fontId="28" fillId="27" borderId="6" xfId="0" applyFont="1" applyFill="1" applyBorder="1" applyAlignment="1">
      <alignment vertical="center" wrapText="1"/>
    </xf>
    <xf numFmtId="0" fontId="0" fillId="0" borderId="6" xfId="0" applyBorder="1" applyAlignment="1">
      <alignment vertical="center" wrapText="1"/>
    </xf>
    <xf numFmtId="0" fontId="21" fillId="0" borderId="0" xfId="0" applyFont="1" applyAlignment="1">
      <alignment vertical="top" wrapText="1"/>
    </xf>
    <xf numFmtId="0" fontId="39" fillId="0" borderId="0" xfId="0" applyFont="1" applyAlignment="1">
      <alignment vertical="top" wrapText="1"/>
    </xf>
    <xf numFmtId="0" fontId="0" fillId="0" borderId="0" xfId="0" applyAlignment="1">
      <alignment vertical="top" wrapText="1"/>
    </xf>
    <xf numFmtId="0" fontId="40" fillId="12" borderId="35" xfId="0" applyFont="1" applyFill="1" applyBorder="1" applyAlignment="1">
      <alignment horizontal="center" vertical="center" wrapText="1"/>
    </xf>
    <xf numFmtId="0" fontId="40" fillId="12" borderId="36" xfId="0" applyFont="1" applyFill="1" applyBorder="1" applyAlignment="1">
      <alignment horizontal="center" vertical="center" wrapText="1"/>
    </xf>
    <xf numFmtId="0" fontId="40" fillId="12" borderId="37" xfId="0" applyFont="1" applyFill="1" applyBorder="1" applyAlignment="1">
      <alignment horizontal="center" vertical="center" wrapText="1"/>
    </xf>
    <xf numFmtId="164" fontId="23" fillId="0" borderId="7" xfId="0" applyNumberFormat="1" applyFont="1" applyBorder="1" applyAlignment="1">
      <alignment horizontal="center" vertical="center" wrapText="1"/>
    </xf>
    <xf numFmtId="164" fontId="23" fillId="0" borderId="5" xfId="0" applyNumberFormat="1" applyFont="1" applyBorder="1" applyAlignment="1">
      <alignment horizontal="center" vertical="center" wrapText="1"/>
    </xf>
    <xf numFmtId="164" fontId="23" fillId="0" borderId="27" xfId="0" applyNumberFormat="1" applyFont="1" applyBorder="1" applyAlignment="1">
      <alignment horizontal="center" vertical="center" wrapText="1"/>
    </xf>
    <xf numFmtId="0" fontId="0" fillId="0" borderId="1" xfId="0" applyBorder="1" applyAlignment="1">
      <alignment horizontal="center" vertical="center" wrapText="1"/>
    </xf>
    <xf numFmtId="14" fontId="0" fillId="0" borderId="21" xfId="0" applyNumberFormat="1" applyBorder="1" applyAlignment="1">
      <alignment horizontal="center" vertical="center"/>
    </xf>
    <xf numFmtId="14" fontId="0" fillId="0" borderId="13" xfId="0" applyNumberFormat="1" applyBorder="1" applyAlignment="1">
      <alignment horizontal="center" vertical="center"/>
    </xf>
    <xf numFmtId="14" fontId="0" fillId="0" borderId="22" xfId="0" applyNumberFormat="1" applyBorder="1" applyAlignment="1">
      <alignment horizontal="center" vertical="center"/>
    </xf>
    <xf numFmtId="0" fontId="0" fillId="0" borderId="7" xfId="0" applyBorder="1" applyAlignment="1">
      <alignment horizontal="center" vertical="center" wrapText="1"/>
    </xf>
    <xf numFmtId="0" fontId="0" fillId="0" borderId="27" xfId="0" applyBorder="1" applyAlignment="1">
      <alignment horizontal="center" vertical="center" wrapText="1"/>
    </xf>
    <xf numFmtId="0" fontId="0" fillId="0" borderId="19" xfId="0" applyBorder="1" applyAlignment="1">
      <alignment horizontal="center" vertical="center" wrapText="1"/>
    </xf>
    <xf numFmtId="14" fontId="0" fillId="2" borderId="21" xfId="0" applyNumberFormat="1" applyFill="1" applyBorder="1" applyAlignment="1">
      <alignment horizontal="center" vertical="center"/>
    </xf>
    <xf numFmtId="0" fontId="0" fillId="2" borderId="22" xfId="0" applyFill="1" applyBorder="1" applyAlignment="1">
      <alignment horizontal="center" vertical="center"/>
    </xf>
    <xf numFmtId="14" fontId="0" fillId="0" borderId="21" xfId="0" applyNumberFormat="1" applyBorder="1" applyAlignment="1">
      <alignment horizontal="center" vertical="center" wrapText="1"/>
    </xf>
    <xf numFmtId="14" fontId="0" fillId="0" borderId="13" xfId="0" applyNumberFormat="1" applyBorder="1" applyAlignment="1">
      <alignment horizontal="center" vertical="center" wrapText="1"/>
    </xf>
    <xf numFmtId="14" fontId="0" fillId="0" borderId="22" xfId="0" applyNumberFormat="1" applyBorder="1" applyAlignment="1">
      <alignment horizontal="center" vertical="center" wrapText="1"/>
    </xf>
    <xf numFmtId="0" fontId="0" fillId="0" borderId="5" xfId="0" applyBorder="1" applyAlignment="1">
      <alignment horizontal="center" vertical="center" wrapText="1"/>
    </xf>
    <xf numFmtId="0" fontId="41" fillId="16" borderId="39" xfId="0" applyFont="1" applyFill="1" applyBorder="1" applyAlignment="1">
      <alignment horizontal="center" vertical="center" wrapText="1"/>
    </xf>
    <xf numFmtId="0" fontId="21" fillId="16" borderId="40" xfId="0" applyFont="1" applyFill="1" applyBorder="1" applyAlignment="1">
      <alignment horizontal="center" vertical="center" wrapText="1"/>
    </xf>
    <xf numFmtId="0" fontId="21" fillId="16" borderId="41" xfId="0" applyFont="1" applyFill="1" applyBorder="1" applyAlignment="1">
      <alignment horizontal="center" vertical="center" wrapText="1"/>
    </xf>
    <xf numFmtId="0" fontId="19" fillId="10" borderId="42"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41" fillId="40" borderId="39" xfId="0" applyFont="1" applyFill="1" applyBorder="1" applyAlignment="1">
      <alignment horizontal="center" vertical="center" wrapText="1"/>
    </xf>
    <xf numFmtId="0" fontId="21" fillId="40" borderId="40" xfId="0" applyFont="1" applyFill="1" applyBorder="1" applyAlignment="1">
      <alignment horizontal="center" vertical="center" wrapText="1"/>
    </xf>
    <xf numFmtId="0" fontId="21" fillId="40" borderId="41" xfId="0"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9"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5" xfId="0" applyFill="1" applyBorder="1" applyAlignment="1">
      <alignment horizontal="center" vertical="center" wrapText="1"/>
    </xf>
    <xf numFmtId="14" fontId="0" fillId="3" borderId="27" xfId="0" applyNumberFormat="1" applyFill="1" applyBorder="1" applyAlignment="1">
      <alignment horizontal="center" vertical="center" wrapText="1"/>
    </xf>
    <xf numFmtId="14" fontId="0" fillId="0" borderId="18" xfId="0" applyNumberFormat="1" applyBorder="1" applyAlignment="1">
      <alignment horizontal="center" vertical="center" wrapText="1"/>
    </xf>
    <xf numFmtId="0" fontId="19" fillId="9" borderId="20" xfId="0" applyFont="1" applyFill="1" applyBorder="1" applyAlignment="1">
      <alignment horizontal="left" vertical="center" wrapText="1" indent="1"/>
    </xf>
    <xf numFmtId="0" fontId="19" fillId="9" borderId="26" xfId="0" applyFont="1" applyFill="1" applyBorder="1" applyAlignment="1">
      <alignment horizontal="left" vertical="center" wrapText="1" indent="1"/>
    </xf>
    <xf numFmtId="0" fontId="19" fillId="9" borderId="7" xfId="0" applyFont="1" applyFill="1" applyBorder="1" applyAlignment="1">
      <alignment horizontal="center" vertical="center" wrapText="1"/>
    </xf>
    <xf numFmtId="0" fontId="19" fillId="9" borderId="5" xfId="0" applyFont="1" applyFill="1" applyBorder="1" applyAlignment="1">
      <alignment horizontal="center" vertical="center" wrapText="1"/>
    </xf>
    <xf numFmtId="0" fontId="19" fillId="9" borderId="7" xfId="0" applyFont="1" applyFill="1" applyBorder="1" applyAlignment="1">
      <alignment horizontal="left" vertical="center" wrapText="1" indent="1"/>
    </xf>
    <xf numFmtId="0" fontId="19" fillId="9" borderId="5" xfId="0" applyFont="1" applyFill="1" applyBorder="1" applyAlignment="1">
      <alignment horizontal="left" vertical="center" wrapText="1" indent="1"/>
    </xf>
    <xf numFmtId="0" fontId="28" fillId="31" borderId="1" xfId="0" applyFont="1" applyFill="1" applyBorder="1" applyAlignment="1">
      <alignment horizontal="center" vertical="center" wrapText="1"/>
    </xf>
    <xf numFmtId="0" fontId="28" fillId="31" borderId="2" xfId="0" applyFont="1" applyFill="1" applyBorder="1" applyAlignment="1">
      <alignment horizontal="center" vertical="center" wrapText="1"/>
    </xf>
    <xf numFmtId="0" fontId="28" fillId="31" borderId="18" xfId="0" applyFont="1" applyFill="1" applyBorder="1" applyAlignment="1">
      <alignment horizontal="center" vertical="center" wrapText="1"/>
    </xf>
    <xf numFmtId="14" fontId="0" fillId="2" borderId="21" xfId="0" applyNumberFormat="1" applyFill="1" applyBorder="1" applyAlignment="1">
      <alignment horizontal="center" vertical="center" wrapText="1"/>
    </xf>
    <xf numFmtId="14" fontId="0" fillId="2" borderId="13" xfId="0" applyNumberFormat="1" applyFill="1" applyBorder="1" applyAlignment="1">
      <alignment horizontal="center" vertical="center" wrapText="1"/>
    </xf>
    <xf numFmtId="14" fontId="0" fillId="2" borderId="22" xfId="0" applyNumberFormat="1" applyFill="1" applyBorder="1" applyAlignment="1">
      <alignment horizontal="center" vertical="center" wrapText="1"/>
    </xf>
    <xf numFmtId="0" fontId="0" fillId="2" borderId="13" xfId="0" applyFill="1" applyBorder="1" applyAlignment="1">
      <alignment horizontal="center" vertical="center" wrapText="1"/>
    </xf>
    <xf numFmtId="0" fontId="0" fillId="2" borderId="22" xfId="0" applyFill="1" applyBorder="1" applyAlignment="1">
      <alignment horizontal="center" vertical="center" wrapText="1"/>
    </xf>
    <xf numFmtId="49" fontId="0" fillId="0" borderId="7" xfId="0" applyNumberFormat="1" applyBorder="1" applyAlignment="1">
      <alignment horizontal="center" vertical="center" wrapText="1"/>
    </xf>
    <xf numFmtId="0" fontId="0" fillId="0" borderId="16" xfId="0" applyBorder="1" applyAlignment="1">
      <alignment horizontal="center" vertical="center" wrapText="1"/>
    </xf>
    <xf numFmtId="14" fontId="19" fillId="34" borderId="1" xfId="0" applyNumberFormat="1" applyFont="1" applyFill="1" applyBorder="1" applyAlignment="1">
      <alignment horizontal="center" vertical="center" wrapText="1"/>
    </xf>
    <xf numFmtId="14" fontId="0" fillId="34" borderId="1" xfId="0" applyNumberFormat="1" applyFill="1" applyBorder="1" applyAlignment="1">
      <alignment horizontal="center" vertical="center" wrapText="1"/>
    </xf>
    <xf numFmtId="49" fontId="23" fillId="9" borderId="1" xfId="0" applyNumberFormat="1" applyFont="1" applyFill="1" applyBorder="1" applyAlignment="1">
      <alignment horizontal="left" vertical="top" wrapText="1"/>
    </xf>
    <xf numFmtId="49" fontId="23" fillId="19" borderId="1" xfId="0" applyNumberFormat="1" applyFont="1" applyFill="1" applyBorder="1" applyAlignment="1">
      <alignment horizontal="center" vertical="center" wrapText="1"/>
    </xf>
    <xf numFmtId="14" fontId="0" fillId="9" borderId="1" xfId="0" applyNumberFormat="1" applyFill="1" applyBorder="1" applyAlignment="1">
      <alignment horizontal="center" vertical="center" wrapText="1"/>
    </xf>
    <xf numFmtId="14" fontId="19" fillId="9" borderId="1" xfId="0" applyNumberFormat="1" applyFont="1" applyFill="1" applyBorder="1" applyAlignment="1">
      <alignment horizontal="center" vertical="center" wrapText="1"/>
    </xf>
    <xf numFmtId="0" fontId="19" fillId="34" borderId="1" xfId="0" applyFont="1" applyFill="1" applyBorder="1" applyAlignment="1">
      <alignment horizontal="left" vertical="top"/>
    </xf>
    <xf numFmtId="0" fontId="0" fillId="34" borderId="1" xfId="0" applyFill="1" applyBorder="1" applyAlignment="1">
      <alignment horizontal="left" vertical="top" wrapText="1"/>
    </xf>
    <xf numFmtId="49" fontId="28" fillId="34" borderId="1" xfId="0" applyNumberFormat="1" applyFont="1" applyFill="1" applyBorder="1" applyAlignment="1">
      <alignment horizontal="left" vertical="top" wrapText="1"/>
    </xf>
    <xf numFmtId="0" fontId="34" fillId="0" borderId="29" xfId="0" applyFont="1" applyBorder="1" applyAlignment="1">
      <alignment horizontal="center" vertical="center" wrapText="1"/>
    </xf>
    <xf numFmtId="0" fontId="42" fillId="8" borderId="6" xfId="0" applyFont="1" applyFill="1" applyBorder="1" applyAlignment="1">
      <alignment horizontal="left" vertical="center" wrapText="1" indent="30"/>
    </xf>
    <xf numFmtId="0" fontId="0" fillId="34" borderId="1" xfId="0" applyFill="1" applyBorder="1" applyAlignment="1">
      <alignment horizontal="center" vertical="center" wrapText="1"/>
    </xf>
    <xf numFmtId="14" fontId="0" fillId="43" borderId="1" xfId="0" applyNumberFormat="1" applyFill="1" applyBorder="1" applyAlignment="1">
      <alignment horizontal="center" vertical="center" wrapText="1"/>
    </xf>
    <xf numFmtId="0" fontId="43" fillId="8" borderId="2" xfId="1" applyFont="1" applyFill="1" applyBorder="1" applyAlignment="1">
      <alignment horizontal="center" wrapText="1"/>
    </xf>
    <xf numFmtId="0" fontId="43" fillId="8" borderId="34" xfId="1" applyFont="1" applyFill="1" applyBorder="1" applyAlignment="1">
      <alignment horizontal="center" wrapText="1"/>
    </xf>
    <xf numFmtId="0" fontId="44" fillId="12" borderId="1" xfId="2" applyFont="1" applyFill="1" applyBorder="1" applyAlignment="1">
      <alignment horizontal="center" wrapText="1"/>
    </xf>
    <xf numFmtId="0" fontId="44" fillId="12" borderId="1" xfId="0" applyFont="1" applyFill="1" applyBorder="1" applyAlignment="1">
      <alignment horizontal="center" wrapText="1"/>
    </xf>
    <xf numFmtId="14" fontId="26" fillId="0" borderId="7" xfId="0" applyNumberFormat="1" applyFont="1" applyBorder="1" applyAlignment="1">
      <alignment horizontal="center" vertical="center"/>
    </xf>
    <xf numFmtId="0" fontId="26" fillId="0" borderId="5" xfId="0" applyFont="1" applyBorder="1" applyAlignment="1">
      <alignment horizontal="center" vertical="center"/>
    </xf>
    <xf numFmtId="0" fontId="43" fillId="9" borderId="4" xfId="1" applyFont="1" applyFill="1" applyBorder="1" applyAlignment="1">
      <alignment horizontal="center" wrapText="1"/>
    </xf>
    <xf numFmtId="0" fontId="45" fillId="9" borderId="8" xfId="0" applyFont="1" applyFill="1" applyBorder="1" applyAlignment="1">
      <alignment horizontal="center" wrapText="1"/>
    </xf>
    <xf numFmtId="0" fontId="43" fillId="9" borderId="2" xfId="1" applyFont="1" applyFill="1" applyBorder="1" applyAlignment="1">
      <alignment horizontal="center" wrapText="1"/>
    </xf>
    <xf numFmtId="0" fontId="45" fillId="9" borderId="34" xfId="0" applyFont="1" applyFill="1" applyBorder="1" applyAlignment="1">
      <alignment horizontal="center" wrapText="1"/>
    </xf>
    <xf numFmtId="0" fontId="19" fillId="20" borderId="7" xfId="0" applyFont="1" applyFill="1" applyBorder="1" applyAlignment="1">
      <alignment horizontal="center" vertical="top" wrapText="1"/>
    </xf>
    <xf numFmtId="0" fontId="19" fillId="20" borderId="5" xfId="0" applyFont="1" applyFill="1" applyBorder="1" applyAlignment="1">
      <alignment horizontal="center" vertical="top" wrapText="1"/>
    </xf>
    <xf numFmtId="0" fontId="19" fillId="7" borderId="7" xfId="0" applyFont="1" applyFill="1" applyBorder="1" applyAlignment="1">
      <alignment horizontal="center" vertical="top" wrapText="1"/>
    </xf>
    <xf numFmtId="0" fontId="0" fillId="0" borderId="5" xfId="0" applyBorder="1" applyAlignment="1">
      <alignment vertical="top" wrapText="1"/>
    </xf>
    <xf numFmtId="14" fontId="19" fillId="7" borderId="7" xfId="0" applyNumberFormat="1" applyFont="1" applyFill="1" applyBorder="1" applyAlignment="1">
      <alignment horizontal="center" vertical="top" wrapText="1"/>
    </xf>
    <xf numFmtId="0" fontId="19" fillId="7" borderId="7" xfId="0" applyFont="1" applyFill="1" applyBorder="1" applyAlignment="1">
      <alignment horizontal="left" vertical="top" wrapText="1"/>
    </xf>
    <xf numFmtId="0" fontId="0" fillId="0" borderId="5" xfId="0" applyBorder="1" applyAlignment="1">
      <alignment horizontal="left" vertical="top" wrapText="1"/>
    </xf>
  </cellXfs>
  <cellStyles count="4">
    <cellStyle name="Heading 1" xfId="1" builtinId="16"/>
    <cellStyle name="Heading 4" xfId="2" builtinId="19"/>
    <cellStyle name="Normal" xfId="0" builtinId="0"/>
    <cellStyle name="Title" xfId="3"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M78"/>
  <sheetViews>
    <sheetView tabSelected="1" zoomScale="80" zoomScaleNormal="80" zoomScaleSheetLayoutView="80" zoomScalePageLayoutView="75" workbookViewId="0">
      <pane ySplit="3" topLeftCell="A4" activePane="bottomLeft" state="frozen"/>
      <selection pane="bottomLeft" activeCell="N19" sqref="M19:N19"/>
    </sheetView>
  </sheetViews>
  <sheetFormatPr defaultColWidth="8.85546875" defaultRowHeight="15" x14ac:dyDescent="0.25"/>
  <cols>
    <col min="1" max="1" width="26.42578125" style="187" bestFit="1" customWidth="1"/>
    <col min="2" max="2" width="33.28515625" style="188" customWidth="1"/>
    <col min="3" max="3" width="37.140625" style="188" customWidth="1"/>
    <col min="4" max="4" width="19.140625" style="188" customWidth="1"/>
    <col min="5" max="5" width="33.140625" style="188" bestFit="1" customWidth="1"/>
    <col min="6" max="6" width="24.42578125" style="188" customWidth="1"/>
    <col min="7" max="7" width="31.28515625" style="188" customWidth="1"/>
    <col min="8" max="8" width="19.7109375" style="189" customWidth="1"/>
    <col min="9" max="9" width="15" style="189" bestFit="1" customWidth="1"/>
    <col min="10" max="10" width="20.140625" style="187" customWidth="1"/>
    <col min="11" max="11" width="20.7109375" style="187" customWidth="1"/>
    <col min="12" max="12" width="23.85546875" style="190" customWidth="1"/>
    <col min="13" max="13" width="13.7109375" style="186" customWidth="1"/>
    <col min="14" max="16384" width="8.85546875" style="123"/>
  </cols>
  <sheetData>
    <row r="1" spans="1:13" ht="31.5" x14ac:dyDescent="0.25">
      <c r="A1" s="449" t="s">
        <v>214</v>
      </c>
      <c r="B1" s="450"/>
      <c r="C1" s="450"/>
      <c r="D1" s="450"/>
      <c r="E1" s="450"/>
      <c r="F1" s="450"/>
      <c r="G1" s="450"/>
      <c r="H1" s="450"/>
      <c r="I1" s="450"/>
      <c r="J1" s="450"/>
      <c r="K1" s="450"/>
      <c r="L1" s="450"/>
      <c r="M1" s="451"/>
    </row>
    <row r="2" spans="1:13" ht="15.75" x14ac:dyDescent="0.25">
      <c r="A2" s="447" t="s">
        <v>46</v>
      </c>
      <c r="B2" s="447"/>
      <c r="C2" s="447"/>
      <c r="D2" s="447"/>
      <c r="E2" s="447"/>
      <c r="F2" s="447"/>
      <c r="G2" s="447"/>
      <c r="H2" s="447"/>
      <c r="I2" s="447"/>
      <c r="J2" s="447"/>
      <c r="K2" s="447"/>
      <c r="L2" s="447"/>
      <c r="M2" s="448"/>
    </row>
    <row r="3" spans="1:13" ht="37.5" x14ac:dyDescent="0.25">
      <c r="A3" s="124" t="s">
        <v>40</v>
      </c>
      <c r="B3" s="124" t="s">
        <v>22</v>
      </c>
      <c r="C3" s="124" t="s">
        <v>23</v>
      </c>
      <c r="D3" s="124" t="s">
        <v>105</v>
      </c>
      <c r="E3" s="124" t="s">
        <v>1</v>
      </c>
      <c r="F3" s="124" t="s">
        <v>14</v>
      </c>
      <c r="G3" s="124" t="s">
        <v>13</v>
      </c>
      <c r="H3" s="124" t="s">
        <v>55</v>
      </c>
      <c r="I3" s="124" t="s">
        <v>56</v>
      </c>
      <c r="J3" s="124" t="s">
        <v>59</v>
      </c>
      <c r="K3" s="125" t="s">
        <v>3</v>
      </c>
      <c r="L3" s="125" t="s">
        <v>24</v>
      </c>
      <c r="M3" s="124" t="s">
        <v>81</v>
      </c>
    </row>
    <row r="4" spans="1:13" ht="90" x14ac:dyDescent="0.25">
      <c r="A4" s="215" t="s">
        <v>142</v>
      </c>
      <c r="B4" s="126" t="s">
        <v>144</v>
      </c>
      <c r="C4" s="126" t="s">
        <v>25</v>
      </c>
      <c r="D4" s="127" t="s">
        <v>143</v>
      </c>
      <c r="E4" s="126" t="s">
        <v>69</v>
      </c>
      <c r="F4" s="126" t="s">
        <v>10</v>
      </c>
      <c r="G4" s="126" t="s">
        <v>337</v>
      </c>
      <c r="H4" s="128">
        <v>44728</v>
      </c>
      <c r="I4" s="128">
        <v>44804</v>
      </c>
      <c r="J4" s="151" t="s">
        <v>27</v>
      </c>
      <c r="K4" s="129" t="s">
        <v>145</v>
      </c>
      <c r="L4" s="130" t="s">
        <v>45</v>
      </c>
      <c r="M4" s="72"/>
    </row>
    <row r="5" spans="1:13" ht="30" customHeight="1" x14ac:dyDescent="0.25">
      <c r="A5" s="215" t="s">
        <v>142</v>
      </c>
      <c r="B5" s="126" t="s">
        <v>197</v>
      </c>
      <c r="C5" s="126" t="s">
        <v>108</v>
      </c>
      <c r="D5" s="127" t="s">
        <v>143</v>
      </c>
      <c r="E5" s="126" t="s">
        <v>5</v>
      </c>
      <c r="F5" s="126" t="s">
        <v>10</v>
      </c>
      <c r="G5" s="126"/>
      <c r="H5" s="128">
        <v>44728</v>
      </c>
      <c r="I5" s="128">
        <v>44804</v>
      </c>
      <c r="J5" s="151" t="s">
        <v>27</v>
      </c>
      <c r="K5" s="129" t="s">
        <v>145</v>
      </c>
      <c r="L5" s="153" t="s">
        <v>27</v>
      </c>
      <c r="M5" s="72"/>
    </row>
    <row r="6" spans="1:13" ht="60" x14ac:dyDescent="0.25">
      <c r="A6" s="215" t="s">
        <v>142</v>
      </c>
      <c r="B6" s="126" t="s">
        <v>198</v>
      </c>
      <c r="C6" s="126" t="s">
        <v>21</v>
      </c>
      <c r="D6" s="127" t="s">
        <v>143</v>
      </c>
      <c r="E6" s="126" t="s">
        <v>6</v>
      </c>
      <c r="F6" s="126" t="s">
        <v>10</v>
      </c>
      <c r="G6" s="126" t="s">
        <v>15</v>
      </c>
      <c r="H6" s="128">
        <v>44728</v>
      </c>
      <c r="I6" s="128">
        <v>44804</v>
      </c>
      <c r="J6" s="151" t="s">
        <v>27</v>
      </c>
      <c r="K6" s="129" t="s">
        <v>145</v>
      </c>
      <c r="L6" s="130" t="s">
        <v>256</v>
      </c>
      <c r="M6" s="72"/>
    </row>
    <row r="7" spans="1:13" ht="30" x14ac:dyDescent="0.25">
      <c r="A7" s="215" t="s">
        <v>142</v>
      </c>
      <c r="B7" s="126" t="s">
        <v>199</v>
      </c>
      <c r="C7" s="126" t="s">
        <v>80</v>
      </c>
      <c r="D7" s="127" t="s">
        <v>143</v>
      </c>
      <c r="E7" s="126" t="s">
        <v>5</v>
      </c>
      <c r="F7" s="126" t="s">
        <v>10</v>
      </c>
      <c r="G7" s="126" t="s">
        <v>250</v>
      </c>
      <c r="H7" s="128">
        <v>44728</v>
      </c>
      <c r="I7" s="128">
        <v>44804</v>
      </c>
      <c r="J7" s="151" t="s">
        <v>27</v>
      </c>
      <c r="K7" s="129" t="s">
        <v>145</v>
      </c>
      <c r="L7" s="153" t="s">
        <v>27</v>
      </c>
      <c r="M7" s="72"/>
    </row>
    <row r="8" spans="1:13" ht="60" x14ac:dyDescent="0.25">
      <c r="A8" s="215" t="s">
        <v>142</v>
      </c>
      <c r="B8" s="126" t="s">
        <v>200</v>
      </c>
      <c r="C8" s="126" t="s">
        <v>78</v>
      </c>
      <c r="D8" s="127" t="s">
        <v>143</v>
      </c>
      <c r="E8" s="126" t="s">
        <v>5</v>
      </c>
      <c r="F8" s="126" t="s">
        <v>10</v>
      </c>
      <c r="G8" s="126" t="s">
        <v>346</v>
      </c>
      <c r="H8" s="128">
        <v>44728</v>
      </c>
      <c r="I8" s="128">
        <v>44804</v>
      </c>
      <c r="J8" s="151" t="s">
        <v>27</v>
      </c>
      <c r="K8" s="129" t="s">
        <v>145</v>
      </c>
      <c r="L8" s="130" t="s">
        <v>256</v>
      </c>
      <c r="M8" s="72"/>
    </row>
    <row r="9" spans="1:13" ht="30" x14ac:dyDescent="0.25">
      <c r="A9" s="216" t="s">
        <v>91</v>
      </c>
      <c r="B9" s="131" t="s">
        <v>215</v>
      </c>
      <c r="C9" s="131" t="s">
        <v>73</v>
      </c>
      <c r="D9" s="233" t="s">
        <v>143</v>
      </c>
      <c r="E9" s="131" t="s">
        <v>66</v>
      </c>
      <c r="F9" s="131" t="s">
        <v>9</v>
      </c>
      <c r="G9" s="131"/>
      <c r="H9" s="132">
        <v>44837</v>
      </c>
      <c r="I9" s="132">
        <v>44848</v>
      </c>
      <c r="J9" s="265" t="s">
        <v>27</v>
      </c>
      <c r="K9" s="132" t="s">
        <v>265</v>
      </c>
      <c r="L9" s="133" t="s">
        <v>345</v>
      </c>
      <c r="M9" s="134"/>
    </row>
    <row r="10" spans="1:13" ht="60" x14ac:dyDescent="0.25">
      <c r="A10" s="231" t="s">
        <v>91</v>
      </c>
      <c r="B10" s="131" t="s">
        <v>216</v>
      </c>
      <c r="C10" s="131" t="s">
        <v>77</v>
      </c>
      <c r="D10" s="233" t="s">
        <v>143</v>
      </c>
      <c r="E10" s="131" t="s">
        <v>68</v>
      </c>
      <c r="F10" s="131" t="s">
        <v>67</v>
      </c>
      <c r="G10" s="131" t="s">
        <v>18</v>
      </c>
      <c r="H10" s="132">
        <v>44837</v>
      </c>
      <c r="I10" s="132">
        <v>44848</v>
      </c>
      <c r="J10" s="266" t="s">
        <v>27</v>
      </c>
      <c r="K10" s="132" t="s">
        <v>265</v>
      </c>
      <c r="L10" s="265" t="s">
        <v>27</v>
      </c>
      <c r="M10" s="236"/>
    </row>
    <row r="11" spans="1:13" ht="97.15" customHeight="1" x14ac:dyDescent="0.25">
      <c r="A11" s="231" t="s">
        <v>91</v>
      </c>
      <c r="B11" s="231" t="s">
        <v>217</v>
      </c>
      <c r="C11" s="231" t="s">
        <v>372</v>
      </c>
      <c r="D11" s="233" t="s">
        <v>220</v>
      </c>
      <c r="E11" s="231" t="s">
        <v>371</v>
      </c>
      <c r="F11" s="231" t="s">
        <v>107</v>
      </c>
      <c r="G11" s="241" t="s">
        <v>162</v>
      </c>
      <c r="H11" s="234">
        <v>44837</v>
      </c>
      <c r="I11" s="305">
        <v>44848</v>
      </c>
      <c r="J11" s="266" t="s">
        <v>27</v>
      </c>
      <c r="K11" s="319" t="s">
        <v>265</v>
      </c>
      <c r="L11" s="305">
        <v>44881</v>
      </c>
      <c r="M11" s="236"/>
    </row>
    <row r="12" spans="1:13" ht="45" x14ac:dyDescent="0.25">
      <c r="A12" s="320"/>
      <c r="B12" s="320"/>
      <c r="C12" s="320" t="s">
        <v>373</v>
      </c>
      <c r="D12" s="268"/>
      <c r="E12" s="320" t="s">
        <v>159</v>
      </c>
      <c r="F12" s="320" t="s">
        <v>10</v>
      </c>
      <c r="G12" s="244" t="s">
        <v>160</v>
      </c>
      <c r="H12" s="269"/>
      <c r="I12" s="306"/>
      <c r="J12" s="323"/>
      <c r="K12" s="321"/>
      <c r="L12" s="324" t="s">
        <v>161</v>
      </c>
      <c r="M12" s="326"/>
    </row>
    <row r="13" spans="1:13" ht="45" x14ac:dyDescent="0.25">
      <c r="A13" s="328" t="s">
        <v>91</v>
      </c>
      <c r="B13" s="232" t="s">
        <v>218</v>
      </c>
      <c r="C13" s="232" t="s">
        <v>19</v>
      </c>
      <c r="D13" s="233" t="s">
        <v>220</v>
      </c>
      <c r="E13" s="232" t="s">
        <v>5</v>
      </c>
      <c r="F13" s="232" t="s">
        <v>10</v>
      </c>
      <c r="G13" s="232" t="s">
        <v>76</v>
      </c>
      <c r="H13" s="132">
        <v>44837</v>
      </c>
      <c r="I13" s="234">
        <v>44848</v>
      </c>
      <c r="J13" s="322" t="s">
        <v>27</v>
      </c>
      <c r="K13" s="132" t="s">
        <v>265</v>
      </c>
      <c r="L13" s="235" t="s">
        <v>87</v>
      </c>
      <c r="M13" s="325"/>
    </row>
    <row r="14" spans="1:13" ht="90" x14ac:dyDescent="0.25">
      <c r="A14" s="241" t="s">
        <v>91</v>
      </c>
      <c r="B14" s="232" t="s">
        <v>219</v>
      </c>
      <c r="C14" s="242" t="s">
        <v>128</v>
      </c>
      <c r="D14" s="233" t="s">
        <v>220</v>
      </c>
      <c r="E14" s="242" t="s">
        <v>378</v>
      </c>
      <c r="F14" s="232" t="s">
        <v>107</v>
      </c>
      <c r="G14" s="242"/>
      <c r="H14" s="305">
        <v>44837</v>
      </c>
      <c r="I14" s="234">
        <v>44848</v>
      </c>
      <c r="J14" s="310" t="s">
        <v>27</v>
      </c>
      <c r="K14" s="234" t="s">
        <v>265</v>
      </c>
      <c r="L14" s="319">
        <v>44881</v>
      </c>
      <c r="M14" s="243"/>
    </row>
    <row r="15" spans="1:13" ht="30" x14ac:dyDescent="0.25">
      <c r="A15" s="244"/>
      <c r="B15" s="230"/>
      <c r="C15" s="267" t="s">
        <v>125</v>
      </c>
      <c r="D15" s="268"/>
      <c r="E15" s="267" t="s">
        <v>126</v>
      </c>
      <c r="F15" s="230" t="s">
        <v>10</v>
      </c>
      <c r="G15" s="267"/>
      <c r="H15" s="306"/>
      <c r="I15" s="269"/>
      <c r="J15" s="311"/>
      <c r="K15" s="269"/>
      <c r="L15" s="312" t="s">
        <v>127</v>
      </c>
      <c r="M15" s="245"/>
    </row>
    <row r="16" spans="1:13" ht="60" customHeight="1" x14ac:dyDescent="0.25">
      <c r="A16" s="237" t="s">
        <v>90</v>
      </c>
      <c r="B16" s="135" t="s">
        <v>221</v>
      </c>
      <c r="C16" s="135" t="s">
        <v>114</v>
      </c>
      <c r="D16" s="238" t="s">
        <v>220</v>
      </c>
      <c r="E16" s="135" t="s">
        <v>251</v>
      </c>
      <c r="F16" s="135" t="s">
        <v>96</v>
      </c>
      <c r="G16" s="135" t="s">
        <v>18</v>
      </c>
      <c r="H16" s="239">
        <v>44896</v>
      </c>
      <c r="I16" s="239">
        <v>44911</v>
      </c>
      <c r="J16" s="238" t="s">
        <v>267</v>
      </c>
      <c r="K16" s="238" t="s">
        <v>266</v>
      </c>
      <c r="L16" s="240" t="s">
        <v>27</v>
      </c>
      <c r="M16" s="287"/>
    </row>
    <row r="17" spans="1:13" ht="45" x14ac:dyDescent="0.25">
      <c r="A17" s="136" t="s">
        <v>92</v>
      </c>
      <c r="B17" s="137" t="s">
        <v>222</v>
      </c>
      <c r="C17" s="137" t="s">
        <v>79</v>
      </c>
      <c r="D17" s="138" t="s">
        <v>220</v>
      </c>
      <c r="E17" s="137" t="s">
        <v>69</v>
      </c>
      <c r="F17" s="137" t="s">
        <v>70</v>
      </c>
      <c r="G17" s="137" t="s">
        <v>29</v>
      </c>
      <c r="H17" s="139">
        <v>44981</v>
      </c>
      <c r="I17" s="139">
        <v>44994</v>
      </c>
      <c r="J17" s="138" t="s">
        <v>280</v>
      </c>
      <c r="K17" s="140" t="s">
        <v>27</v>
      </c>
      <c r="L17" s="141" t="s">
        <v>27</v>
      </c>
      <c r="M17" s="142"/>
    </row>
    <row r="18" spans="1:13" ht="31.5" customHeight="1" x14ac:dyDescent="0.25">
      <c r="A18" s="452" t="s">
        <v>377</v>
      </c>
      <c r="B18" s="453"/>
      <c r="C18" s="453"/>
      <c r="D18" s="453"/>
      <c r="E18" s="453"/>
      <c r="F18" s="453"/>
      <c r="G18" s="453"/>
      <c r="H18" s="453"/>
      <c r="I18" s="453"/>
      <c r="J18" s="453"/>
      <c r="K18" s="453"/>
      <c r="L18" s="453"/>
      <c r="M18" s="454"/>
    </row>
    <row r="19" spans="1:13" ht="150" customHeight="1" x14ac:dyDescent="0.25">
      <c r="A19" s="217" t="s">
        <v>93</v>
      </c>
      <c r="B19" s="144" t="s">
        <v>223</v>
      </c>
      <c r="C19" s="143" t="s">
        <v>89</v>
      </c>
      <c r="D19" s="145" t="s">
        <v>220</v>
      </c>
      <c r="E19" s="143" t="s">
        <v>253</v>
      </c>
      <c r="F19" s="143" t="s">
        <v>96</v>
      </c>
      <c r="G19" s="143" t="s">
        <v>252</v>
      </c>
      <c r="H19" s="146">
        <v>45082</v>
      </c>
      <c r="I19" s="146">
        <v>45128</v>
      </c>
      <c r="J19" s="145" t="s">
        <v>277</v>
      </c>
      <c r="K19" s="145" t="s">
        <v>268</v>
      </c>
      <c r="L19" s="147" t="s">
        <v>27</v>
      </c>
      <c r="M19" s="148"/>
    </row>
    <row r="20" spans="1:13" ht="45" x14ac:dyDescent="0.25">
      <c r="A20" s="218" t="s">
        <v>93</v>
      </c>
      <c r="B20" s="144" t="s">
        <v>245</v>
      </c>
      <c r="C20" s="144" t="s">
        <v>71</v>
      </c>
      <c r="D20" s="145" t="s">
        <v>220</v>
      </c>
      <c r="E20" s="144" t="s">
        <v>5</v>
      </c>
      <c r="F20" s="144" t="s">
        <v>10</v>
      </c>
      <c r="G20" s="144" t="s">
        <v>28</v>
      </c>
      <c r="H20" s="146">
        <v>45082</v>
      </c>
      <c r="I20" s="146">
        <v>45128</v>
      </c>
      <c r="J20" s="145" t="s">
        <v>277</v>
      </c>
      <c r="K20" s="145" t="s">
        <v>268</v>
      </c>
      <c r="L20" s="149" t="s">
        <v>27</v>
      </c>
      <c r="M20" s="148"/>
    </row>
    <row r="21" spans="1:13" ht="120" x14ac:dyDescent="0.25">
      <c r="A21" s="218" t="s">
        <v>93</v>
      </c>
      <c r="B21" s="144" t="s">
        <v>224</v>
      </c>
      <c r="C21" s="144" t="s">
        <v>8</v>
      </c>
      <c r="D21" s="145" t="s">
        <v>220</v>
      </c>
      <c r="E21" s="144" t="s">
        <v>106</v>
      </c>
      <c r="F21" s="144" t="s">
        <v>26</v>
      </c>
      <c r="G21" s="144" t="s">
        <v>254</v>
      </c>
      <c r="H21" s="146">
        <v>45082</v>
      </c>
      <c r="I21" s="146">
        <v>45128</v>
      </c>
      <c r="J21" s="145" t="s">
        <v>277</v>
      </c>
      <c r="K21" s="145" t="s">
        <v>268</v>
      </c>
      <c r="L21" s="150">
        <v>45169</v>
      </c>
      <c r="M21" s="148"/>
    </row>
    <row r="22" spans="1:13" s="152" customFormat="1" ht="90" x14ac:dyDescent="0.25">
      <c r="A22" s="215" t="s">
        <v>243</v>
      </c>
      <c r="B22" s="126" t="s">
        <v>225</v>
      </c>
      <c r="C22" s="126" t="s">
        <v>25</v>
      </c>
      <c r="D22" s="127" t="s">
        <v>220</v>
      </c>
      <c r="E22" s="126" t="s">
        <v>69</v>
      </c>
      <c r="F22" s="126" t="s">
        <v>10</v>
      </c>
      <c r="G22" s="126" t="s">
        <v>338</v>
      </c>
      <c r="H22" s="128">
        <v>45089</v>
      </c>
      <c r="I22" s="128">
        <v>45169</v>
      </c>
      <c r="J22" s="151" t="s">
        <v>27</v>
      </c>
      <c r="K22" s="129" t="s">
        <v>281</v>
      </c>
      <c r="L22" s="130" t="s">
        <v>45</v>
      </c>
      <c r="M22" s="72"/>
    </row>
    <row r="23" spans="1:13" s="152" customFormat="1" ht="30" customHeight="1" x14ac:dyDescent="0.25">
      <c r="A23" s="215" t="s">
        <v>243</v>
      </c>
      <c r="B23" s="126" t="s">
        <v>226</v>
      </c>
      <c r="C23" s="126" t="s">
        <v>108</v>
      </c>
      <c r="D23" s="127" t="s">
        <v>220</v>
      </c>
      <c r="E23" s="126" t="s">
        <v>5</v>
      </c>
      <c r="F23" s="126" t="s">
        <v>10</v>
      </c>
      <c r="G23" s="126"/>
      <c r="H23" s="128">
        <v>45089</v>
      </c>
      <c r="I23" s="128">
        <v>45169</v>
      </c>
      <c r="J23" s="151" t="s">
        <v>27</v>
      </c>
      <c r="K23" s="129" t="s">
        <v>281</v>
      </c>
      <c r="L23" s="153" t="s">
        <v>27</v>
      </c>
      <c r="M23" s="72"/>
    </row>
    <row r="24" spans="1:13" s="152" customFormat="1" ht="60" x14ac:dyDescent="0.25">
      <c r="A24" s="215" t="s">
        <v>243</v>
      </c>
      <c r="B24" s="126" t="s">
        <v>227</v>
      </c>
      <c r="C24" s="126" t="s">
        <v>21</v>
      </c>
      <c r="D24" s="127" t="s">
        <v>220</v>
      </c>
      <c r="E24" s="126" t="s">
        <v>6</v>
      </c>
      <c r="F24" s="126" t="s">
        <v>10</v>
      </c>
      <c r="G24" s="126" t="s">
        <v>15</v>
      </c>
      <c r="H24" s="128">
        <v>45089</v>
      </c>
      <c r="I24" s="128">
        <v>45169</v>
      </c>
      <c r="J24" s="151" t="s">
        <v>27</v>
      </c>
      <c r="K24" s="129" t="s">
        <v>281</v>
      </c>
      <c r="L24" s="130" t="s">
        <v>255</v>
      </c>
      <c r="M24" s="72"/>
    </row>
    <row r="25" spans="1:13" s="152" customFormat="1" ht="30" x14ac:dyDescent="0.25">
      <c r="A25" s="215" t="s">
        <v>243</v>
      </c>
      <c r="B25" s="126" t="s">
        <v>228</v>
      </c>
      <c r="C25" s="126" t="s">
        <v>80</v>
      </c>
      <c r="D25" s="127" t="s">
        <v>220</v>
      </c>
      <c r="E25" s="126" t="s">
        <v>5</v>
      </c>
      <c r="F25" s="126" t="s">
        <v>10</v>
      </c>
      <c r="G25" s="126" t="s">
        <v>349</v>
      </c>
      <c r="H25" s="128">
        <v>45089</v>
      </c>
      <c r="I25" s="128">
        <v>45169</v>
      </c>
      <c r="J25" s="151" t="s">
        <v>27</v>
      </c>
      <c r="K25" s="129" t="s">
        <v>281</v>
      </c>
      <c r="L25" s="153" t="s">
        <v>27</v>
      </c>
      <c r="M25" s="72"/>
    </row>
    <row r="26" spans="1:13" ht="60" x14ac:dyDescent="0.25">
      <c r="A26" s="215" t="s">
        <v>243</v>
      </c>
      <c r="B26" s="126" t="s">
        <v>229</v>
      </c>
      <c r="C26" s="126" t="s">
        <v>78</v>
      </c>
      <c r="D26" s="127" t="s">
        <v>220</v>
      </c>
      <c r="E26" s="126" t="s">
        <v>5</v>
      </c>
      <c r="F26" s="126" t="s">
        <v>10</v>
      </c>
      <c r="G26" s="126" t="s">
        <v>76</v>
      </c>
      <c r="H26" s="128">
        <v>45089</v>
      </c>
      <c r="I26" s="128">
        <v>45169</v>
      </c>
      <c r="J26" s="151" t="s">
        <v>27</v>
      </c>
      <c r="K26" s="129" t="s">
        <v>281</v>
      </c>
      <c r="L26" s="130" t="s">
        <v>255</v>
      </c>
      <c r="M26" s="72"/>
    </row>
    <row r="27" spans="1:13" ht="31.5" x14ac:dyDescent="0.25">
      <c r="A27" s="455" t="s">
        <v>368</v>
      </c>
      <c r="B27" s="456"/>
      <c r="C27" s="456"/>
      <c r="D27" s="456"/>
      <c r="E27" s="456"/>
      <c r="F27" s="456"/>
      <c r="G27" s="456"/>
      <c r="H27" s="456"/>
      <c r="I27" s="456"/>
      <c r="J27" s="456"/>
      <c r="K27" s="456"/>
      <c r="L27" s="456"/>
      <c r="M27" s="457"/>
    </row>
    <row r="28" spans="1:13" s="188" customFormat="1" ht="45" x14ac:dyDescent="0.25">
      <c r="A28" s="156" t="s">
        <v>244</v>
      </c>
      <c r="B28" s="156" t="s">
        <v>194</v>
      </c>
      <c r="C28" s="156" t="s">
        <v>195</v>
      </c>
      <c r="D28" s="296" t="s">
        <v>143</v>
      </c>
      <c r="E28" s="156" t="s">
        <v>5</v>
      </c>
      <c r="F28" s="156" t="s">
        <v>202</v>
      </c>
      <c r="G28" s="156"/>
      <c r="H28" s="359" t="s">
        <v>65</v>
      </c>
      <c r="I28" s="360">
        <v>44994</v>
      </c>
      <c r="J28" s="249" t="s">
        <v>27</v>
      </c>
      <c r="K28" s="354" t="s">
        <v>399</v>
      </c>
      <c r="L28" s="360">
        <v>45030</v>
      </c>
      <c r="M28" s="156"/>
    </row>
    <row r="29" spans="1:13" s="188" customFormat="1" ht="45" x14ac:dyDescent="0.25">
      <c r="A29" s="156" t="s">
        <v>206</v>
      </c>
      <c r="B29" s="156" t="s">
        <v>204</v>
      </c>
      <c r="C29" s="156" t="s">
        <v>203</v>
      </c>
      <c r="D29" s="296" t="s">
        <v>143</v>
      </c>
      <c r="E29" s="156" t="s">
        <v>5</v>
      </c>
      <c r="F29" s="156" t="s">
        <v>205</v>
      </c>
      <c r="G29" s="156"/>
      <c r="H29" s="359" t="s">
        <v>65</v>
      </c>
      <c r="I29" s="360">
        <v>45058</v>
      </c>
      <c r="J29" s="249" t="s">
        <v>27</v>
      </c>
      <c r="K29" s="354" t="s">
        <v>400</v>
      </c>
      <c r="L29" s="360">
        <v>45086</v>
      </c>
      <c r="M29" s="156"/>
    </row>
    <row r="30" spans="1:13" ht="30" x14ac:dyDescent="0.25">
      <c r="A30" s="156" t="s">
        <v>244</v>
      </c>
      <c r="B30" s="156" t="s">
        <v>230</v>
      </c>
      <c r="C30" s="156" t="s">
        <v>121</v>
      </c>
      <c r="D30" s="296" t="s">
        <v>220</v>
      </c>
      <c r="E30" s="156" t="s">
        <v>122</v>
      </c>
      <c r="F30" s="156" t="s">
        <v>9</v>
      </c>
      <c r="G30" s="156"/>
      <c r="H30" s="296" t="s">
        <v>65</v>
      </c>
      <c r="I30" s="157" t="s">
        <v>246</v>
      </c>
      <c r="J30" s="249" t="s">
        <v>27</v>
      </c>
      <c r="K30" s="156" t="s">
        <v>249</v>
      </c>
      <c r="L30" s="249" t="s">
        <v>27</v>
      </c>
      <c r="M30" s="156"/>
    </row>
    <row r="31" spans="1:13" ht="30" x14ac:dyDescent="0.25">
      <c r="A31" s="156" t="s">
        <v>244</v>
      </c>
      <c r="B31" s="156" t="s">
        <v>232</v>
      </c>
      <c r="C31" s="156" t="s">
        <v>133</v>
      </c>
      <c r="D31" s="296" t="s">
        <v>220</v>
      </c>
      <c r="E31" s="156" t="s">
        <v>6</v>
      </c>
      <c r="F31" s="156" t="s">
        <v>10</v>
      </c>
      <c r="G31" s="156" t="s">
        <v>342</v>
      </c>
      <c r="H31" s="296" t="s">
        <v>65</v>
      </c>
      <c r="I31" s="157">
        <v>45023</v>
      </c>
      <c r="J31" s="249" t="s">
        <v>27</v>
      </c>
      <c r="K31" s="156" t="s">
        <v>248</v>
      </c>
      <c r="L31" s="157">
        <v>45026</v>
      </c>
      <c r="M31" s="156"/>
    </row>
    <row r="32" spans="1:13" ht="30" customHeight="1" x14ac:dyDescent="0.25">
      <c r="A32" s="156" t="s">
        <v>244</v>
      </c>
      <c r="B32" s="156" t="s">
        <v>231</v>
      </c>
      <c r="C32" s="156" t="s">
        <v>257</v>
      </c>
      <c r="D32" s="296" t="s">
        <v>220</v>
      </c>
      <c r="E32" s="156" t="s">
        <v>7</v>
      </c>
      <c r="F32" s="156" t="s">
        <v>10</v>
      </c>
      <c r="G32" s="156"/>
      <c r="H32" s="296" t="s">
        <v>65</v>
      </c>
      <c r="I32" s="157">
        <v>45048</v>
      </c>
      <c r="J32" s="249" t="s">
        <v>27</v>
      </c>
      <c r="K32" s="156" t="s">
        <v>369</v>
      </c>
      <c r="L32" s="157">
        <v>45055</v>
      </c>
      <c r="M32" s="156"/>
    </row>
    <row r="33" spans="1:13" ht="45" x14ac:dyDescent="0.25">
      <c r="A33" s="156" t="s">
        <v>244</v>
      </c>
      <c r="B33" s="258" t="s">
        <v>233</v>
      </c>
      <c r="C33" s="258" t="s">
        <v>134</v>
      </c>
      <c r="D33" s="356" t="s">
        <v>220</v>
      </c>
      <c r="E33" s="247" t="s">
        <v>135</v>
      </c>
      <c r="F33" s="247" t="s">
        <v>10</v>
      </c>
      <c r="G33" s="247"/>
      <c r="H33" s="446" t="s">
        <v>65</v>
      </c>
      <c r="I33" s="360">
        <v>45076</v>
      </c>
      <c r="J33" s="249" t="s">
        <v>27</v>
      </c>
      <c r="K33" s="354" t="s">
        <v>393</v>
      </c>
      <c r="L33" s="445">
        <v>45086</v>
      </c>
      <c r="M33" s="252"/>
    </row>
    <row r="34" spans="1:13" ht="45" x14ac:dyDescent="0.25">
      <c r="A34" s="156" t="s">
        <v>244</v>
      </c>
      <c r="B34" s="163" t="s">
        <v>234</v>
      </c>
      <c r="C34" s="163" t="s">
        <v>136</v>
      </c>
      <c r="D34" s="155" t="s">
        <v>220</v>
      </c>
      <c r="E34" s="156" t="s">
        <v>137</v>
      </c>
      <c r="F34" s="156" t="s">
        <v>10</v>
      </c>
      <c r="G34" s="156"/>
      <c r="H34" s="157" t="s">
        <v>65</v>
      </c>
      <c r="I34" s="157">
        <v>45106</v>
      </c>
      <c r="J34" s="158" t="s">
        <v>27</v>
      </c>
      <c r="K34" s="167" t="s">
        <v>370</v>
      </c>
      <c r="L34" s="160">
        <v>45107</v>
      </c>
      <c r="M34" s="161"/>
    </row>
    <row r="35" spans="1:13" ht="30" x14ac:dyDescent="0.25">
      <c r="A35" s="156" t="s">
        <v>244</v>
      </c>
      <c r="B35" s="163" t="s">
        <v>235</v>
      </c>
      <c r="C35" s="163" t="s">
        <v>64</v>
      </c>
      <c r="D35" s="155" t="s">
        <v>220</v>
      </c>
      <c r="E35" s="156" t="s">
        <v>7</v>
      </c>
      <c r="F35" s="156" t="s">
        <v>10</v>
      </c>
      <c r="G35" s="156"/>
      <c r="H35" s="157" t="s">
        <v>65</v>
      </c>
      <c r="I35" s="157">
        <v>45106</v>
      </c>
      <c r="J35" s="158" t="s">
        <v>27</v>
      </c>
      <c r="K35" s="167" t="s">
        <v>370</v>
      </c>
      <c r="L35" s="160">
        <v>45107</v>
      </c>
      <c r="M35" s="161"/>
    </row>
    <row r="36" spans="1:13" ht="30" x14ac:dyDescent="0.25">
      <c r="A36" s="162" t="s">
        <v>244</v>
      </c>
      <c r="B36" s="163" t="s">
        <v>236</v>
      </c>
      <c r="C36" s="163" t="s">
        <v>141</v>
      </c>
      <c r="D36" s="155" t="s">
        <v>220</v>
      </c>
      <c r="E36" s="162" t="s">
        <v>72</v>
      </c>
      <c r="F36" s="162" t="s">
        <v>9</v>
      </c>
      <c r="G36" s="162"/>
      <c r="H36" s="165" t="s">
        <v>65</v>
      </c>
      <c r="I36" s="157">
        <v>45106</v>
      </c>
      <c r="J36" s="166" t="s">
        <v>27</v>
      </c>
      <c r="K36" s="167" t="s">
        <v>370</v>
      </c>
      <c r="L36" s="160">
        <v>45107</v>
      </c>
      <c r="M36" s="161"/>
    </row>
    <row r="37" spans="1:13" ht="30" x14ac:dyDescent="0.25">
      <c r="A37" s="162" t="s">
        <v>244</v>
      </c>
      <c r="B37" s="257" t="s">
        <v>237</v>
      </c>
      <c r="C37" s="257" t="s">
        <v>4</v>
      </c>
      <c r="D37" s="155" t="s">
        <v>220</v>
      </c>
      <c r="E37" s="253" t="s">
        <v>146</v>
      </c>
      <c r="F37" s="162" t="s">
        <v>9</v>
      </c>
      <c r="G37" s="254"/>
      <c r="H37" s="246" t="s">
        <v>65</v>
      </c>
      <c r="I37" s="165">
        <v>45106</v>
      </c>
      <c r="J37" s="308" t="s">
        <v>27</v>
      </c>
      <c r="K37" s="167" t="s">
        <v>370</v>
      </c>
      <c r="L37" s="158" t="s">
        <v>27</v>
      </c>
      <c r="M37" s="255"/>
    </row>
    <row r="38" spans="1:13" ht="30" x14ac:dyDescent="0.25">
      <c r="A38" s="247" t="s">
        <v>244</v>
      </c>
      <c r="B38" s="375"/>
      <c r="C38" s="270" t="s">
        <v>125</v>
      </c>
      <c r="D38" s="271"/>
      <c r="E38" s="272" t="s">
        <v>126</v>
      </c>
      <c r="F38" s="247" t="s">
        <v>9</v>
      </c>
      <c r="G38" s="270"/>
      <c r="H38" s="307"/>
      <c r="I38" s="248"/>
      <c r="J38" s="309"/>
      <c r="K38" s="273"/>
      <c r="L38" s="250" t="s">
        <v>127</v>
      </c>
      <c r="M38" s="256"/>
    </row>
    <row r="39" spans="1:13" ht="45" x14ac:dyDescent="0.25">
      <c r="A39" s="247" t="s">
        <v>244</v>
      </c>
      <c r="B39" s="163" t="s">
        <v>238</v>
      </c>
      <c r="C39" s="163" t="s">
        <v>140</v>
      </c>
      <c r="D39" s="155" t="s">
        <v>220</v>
      </c>
      <c r="E39" s="156" t="s">
        <v>147</v>
      </c>
      <c r="F39" s="156" t="s">
        <v>9</v>
      </c>
      <c r="G39" s="156"/>
      <c r="H39" s="248" t="s">
        <v>65</v>
      </c>
      <c r="I39" s="248">
        <v>45121</v>
      </c>
      <c r="J39" s="158" t="s">
        <v>27</v>
      </c>
      <c r="K39" s="159" t="s">
        <v>247</v>
      </c>
      <c r="L39" s="158" t="s">
        <v>27</v>
      </c>
      <c r="M39" s="255"/>
    </row>
    <row r="40" spans="1:13" ht="90" x14ac:dyDescent="0.25">
      <c r="A40" s="156" t="s">
        <v>244</v>
      </c>
      <c r="B40" s="258" t="s">
        <v>239</v>
      </c>
      <c r="C40" s="258" t="s">
        <v>83</v>
      </c>
      <c r="D40" s="155" t="s">
        <v>220</v>
      </c>
      <c r="E40" s="247" t="s">
        <v>74</v>
      </c>
      <c r="F40" s="247" t="s">
        <v>75</v>
      </c>
      <c r="G40" s="247"/>
      <c r="H40" s="248" t="s">
        <v>65</v>
      </c>
      <c r="I40" s="248">
        <v>45138</v>
      </c>
      <c r="J40" s="249" t="s">
        <v>27</v>
      </c>
      <c r="K40" s="250" t="s">
        <v>283</v>
      </c>
      <c r="L40" s="251" t="s">
        <v>27</v>
      </c>
      <c r="M40" s="252"/>
    </row>
    <row r="41" spans="1:13" ht="135" x14ac:dyDescent="0.25">
      <c r="A41" s="156" t="s">
        <v>244</v>
      </c>
      <c r="B41" s="154" t="s">
        <v>240</v>
      </c>
      <c r="C41" s="154" t="s">
        <v>100</v>
      </c>
      <c r="D41" s="155" t="s">
        <v>220</v>
      </c>
      <c r="E41" s="156" t="s">
        <v>6</v>
      </c>
      <c r="F41" s="156" t="s">
        <v>10</v>
      </c>
      <c r="G41" s="247" t="s">
        <v>341</v>
      </c>
      <c r="H41" s="157" t="s">
        <v>65</v>
      </c>
      <c r="I41" s="248">
        <v>45138</v>
      </c>
      <c r="J41" s="158" t="s">
        <v>27</v>
      </c>
      <c r="K41" s="159" t="s">
        <v>283</v>
      </c>
      <c r="L41" s="157">
        <v>45135</v>
      </c>
      <c r="M41" s="252"/>
    </row>
    <row r="42" spans="1:13" ht="285" customHeight="1" x14ac:dyDescent="0.25">
      <c r="A42" s="156" t="s">
        <v>244</v>
      </c>
      <c r="B42" s="162" t="s">
        <v>241</v>
      </c>
      <c r="C42" s="162" t="s">
        <v>11</v>
      </c>
      <c r="D42" s="155" t="s">
        <v>220</v>
      </c>
      <c r="E42" s="156" t="s">
        <v>261</v>
      </c>
      <c r="F42" s="156" t="s">
        <v>10</v>
      </c>
      <c r="G42" s="156" t="s">
        <v>342</v>
      </c>
      <c r="H42" s="157" t="s">
        <v>65</v>
      </c>
      <c r="I42" s="248">
        <v>45138</v>
      </c>
      <c r="J42" s="158" t="s">
        <v>27</v>
      </c>
      <c r="K42" s="159" t="s">
        <v>283</v>
      </c>
      <c r="L42" s="157">
        <v>45135</v>
      </c>
      <c r="M42" s="161"/>
    </row>
    <row r="43" spans="1:13" ht="135" x14ac:dyDescent="0.25">
      <c r="A43" s="156" t="s">
        <v>244</v>
      </c>
      <c r="B43" s="164" t="s">
        <v>242</v>
      </c>
      <c r="C43" s="164" t="s">
        <v>53</v>
      </c>
      <c r="D43" s="155" t="s">
        <v>220</v>
      </c>
      <c r="E43" s="162" t="s">
        <v>6</v>
      </c>
      <c r="F43" s="162" t="s">
        <v>10</v>
      </c>
      <c r="G43" s="162" t="s">
        <v>343</v>
      </c>
      <c r="H43" s="165" t="s">
        <v>65</v>
      </c>
      <c r="I43" s="248">
        <v>45138</v>
      </c>
      <c r="J43" s="158" t="s">
        <v>27</v>
      </c>
      <c r="K43" s="159" t="s">
        <v>283</v>
      </c>
      <c r="L43" s="191" t="s">
        <v>54</v>
      </c>
      <c r="M43" s="168"/>
    </row>
    <row r="44" spans="1:13" x14ac:dyDescent="0.25">
      <c r="A44" s="169"/>
      <c r="B44" s="169"/>
      <c r="C44" s="169"/>
      <c r="D44" s="170"/>
      <c r="E44" s="171"/>
      <c r="F44" s="171"/>
      <c r="G44" s="171"/>
      <c r="H44" s="172"/>
      <c r="I44" s="172"/>
      <c r="J44" s="172"/>
      <c r="K44" s="173"/>
      <c r="L44" s="172"/>
      <c r="M44" s="174"/>
    </row>
    <row r="78" spans="1:11" x14ac:dyDescent="0.25">
      <c r="A78" s="259"/>
      <c r="D78" s="190"/>
      <c r="J78" s="260"/>
      <c r="K78" s="260"/>
    </row>
  </sheetData>
  <autoFilter ref="A3:L3" xr:uid="{00000000-0009-0000-0000-000000000000}"/>
  <mergeCells count="4">
    <mergeCell ref="A2:M2"/>
    <mergeCell ref="A1:M1"/>
    <mergeCell ref="A18:M18"/>
    <mergeCell ref="A27:M27"/>
  </mergeCells>
  <phoneticPr fontId="8" type="noConversion"/>
  <printOptions gridLines="1"/>
  <pageMargins left="0" right="0" top="0.25" bottom="0.5" header="0.3" footer="0.3"/>
  <pageSetup paperSize="5" scale="55" fitToHeight="0" orientation="landscape" r:id="rId1"/>
  <headerFooter>
    <oddFooter>&amp;L&amp;F&amp;C&amp;P of &amp;N&amp;R8/31/2018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59999389629810485"/>
  </sheetPr>
  <dimension ref="A1:M31"/>
  <sheetViews>
    <sheetView zoomScale="90" zoomScaleNormal="90" workbookViewId="0">
      <pane ySplit="3" topLeftCell="A4" activePane="bottomLeft" state="frozen"/>
      <selection pane="bottomLeft" activeCell="A2" sqref="A2"/>
    </sheetView>
  </sheetViews>
  <sheetFormatPr defaultRowHeight="15" x14ac:dyDescent="0.25"/>
  <cols>
    <col min="1" max="1" width="25.85546875" bestFit="1" customWidth="1"/>
    <col min="2" max="2" width="27" bestFit="1" customWidth="1"/>
    <col min="3" max="3" width="38.42578125" bestFit="1" customWidth="1"/>
    <col min="4" max="4" width="12.42578125" bestFit="1" customWidth="1"/>
    <col min="5" max="5" width="31.5703125" customWidth="1"/>
    <col min="6" max="6" width="15" customWidth="1"/>
    <col min="7" max="7" width="21.140625" customWidth="1"/>
    <col min="8" max="8" width="15.42578125" customWidth="1"/>
    <col min="9" max="9" width="12.28515625" bestFit="1" customWidth="1"/>
    <col min="10" max="10" width="13.85546875" bestFit="1" customWidth="1"/>
    <col min="11" max="11" width="20.7109375" bestFit="1" customWidth="1"/>
    <col min="12" max="12" width="10.85546875" bestFit="1" customWidth="1"/>
  </cols>
  <sheetData>
    <row r="1" spans="1:13" s="123" customFormat="1" ht="37.9" customHeight="1" x14ac:dyDescent="0.25">
      <c r="A1" s="458" t="s">
        <v>16</v>
      </c>
      <c r="B1" s="459"/>
      <c r="C1" s="459"/>
      <c r="D1" s="459"/>
      <c r="E1" s="459"/>
      <c r="F1" s="459"/>
      <c r="G1" s="459"/>
      <c r="H1" s="459"/>
      <c r="I1" s="459"/>
      <c r="J1" s="459"/>
      <c r="K1" s="459"/>
      <c r="L1" s="459"/>
      <c r="M1" s="152"/>
    </row>
    <row r="2" spans="1:13" s="123" customFormat="1" ht="75" customHeight="1" x14ac:dyDescent="0.25">
      <c r="A2" s="198"/>
      <c r="B2" s="460" t="s">
        <v>354</v>
      </c>
      <c r="C2" s="461"/>
      <c r="D2" s="461"/>
      <c r="E2" s="461"/>
      <c r="F2" s="461"/>
      <c r="G2" s="461"/>
      <c r="H2" s="461"/>
      <c r="I2" s="461"/>
      <c r="J2" s="461"/>
      <c r="K2" s="199"/>
      <c r="L2" s="199"/>
    </row>
    <row r="3" spans="1:13" s="123" customFormat="1" ht="62.25" x14ac:dyDescent="0.25">
      <c r="A3" s="175" t="s">
        <v>40</v>
      </c>
      <c r="B3" s="175" t="s">
        <v>22</v>
      </c>
      <c r="C3" s="175" t="s">
        <v>116</v>
      </c>
      <c r="D3" s="176" t="s">
        <v>105</v>
      </c>
      <c r="E3" s="175" t="s">
        <v>17</v>
      </c>
      <c r="F3" s="175" t="s">
        <v>131</v>
      </c>
      <c r="G3" s="177" t="s">
        <v>13</v>
      </c>
      <c r="H3" s="350" t="s">
        <v>201</v>
      </c>
      <c r="I3" s="179" t="s">
        <v>117</v>
      </c>
      <c r="J3" s="178" t="s">
        <v>291</v>
      </c>
      <c r="K3" s="178" t="s">
        <v>115</v>
      </c>
      <c r="L3" s="179" t="s">
        <v>81</v>
      </c>
    </row>
    <row r="4" spans="1:13" s="123" customFormat="1" ht="60" x14ac:dyDescent="0.25">
      <c r="A4" s="98" t="s">
        <v>244</v>
      </c>
      <c r="B4" s="98" t="s">
        <v>239</v>
      </c>
      <c r="C4" s="98" t="s">
        <v>60</v>
      </c>
      <c r="D4" s="180" t="s">
        <v>220</v>
      </c>
      <c r="E4" s="98" t="s">
        <v>48</v>
      </c>
      <c r="F4" s="98" t="s">
        <v>49</v>
      </c>
      <c r="G4" s="184" t="s">
        <v>367</v>
      </c>
      <c r="H4" s="99">
        <v>44840</v>
      </c>
      <c r="I4" s="99">
        <v>44840</v>
      </c>
      <c r="J4" s="99">
        <v>44474</v>
      </c>
      <c r="K4" s="185">
        <v>44848</v>
      </c>
      <c r="L4" s="183"/>
    </row>
    <row r="5" spans="1:13" s="123" customFormat="1" ht="105" customHeight="1" x14ac:dyDescent="0.25">
      <c r="A5" s="98" t="s">
        <v>244</v>
      </c>
      <c r="B5" s="98" t="s">
        <v>390</v>
      </c>
      <c r="C5" s="354" t="s">
        <v>384</v>
      </c>
      <c r="D5" s="180" t="s">
        <v>220</v>
      </c>
      <c r="E5" s="354" t="s">
        <v>385</v>
      </c>
      <c r="F5" s="98" t="s">
        <v>52</v>
      </c>
      <c r="G5" s="98" t="s">
        <v>366</v>
      </c>
      <c r="H5" s="181" t="s">
        <v>27</v>
      </c>
      <c r="I5" s="99">
        <v>44840</v>
      </c>
      <c r="J5" s="99">
        <v>44474</v>
      </c>
      <c r="K5" s="182" t="s">
        <v>27</v>
      </c>
      <c r="L5" s="183"/>
    </row>
    <row r="6" spans="1:13" s="123" customFormat="1" ht="90" x14ac:dyDescent="0.25">
      <c r="A6" s="98" t="s">
        <v>244</v>
      </c>
      <c r="B6" s="98" t="s">
        <v>390</v>
      </c>
      <c r="C6" s="354" t="s">
        <v>386</v>
      </c>
      <c r="D6" s="180" t="s">
        <v>220</v>
      </c>
      <c r="E6" s="354" t="s">
        <v>262</v>
      </c>
      <c r="F6" s="98" t="s">
        <v>52</v>
      </c>
      <c r="G6" s="98" t="s">
        <v>365</v>
      </c>
      <c r="H6" s="181" t="s">
        <v>27</v>
      </c>
      <c r="I6" s="99">
        <v>44873</v>
      </c>
      <c r="J6" s="99">
        <v>44510</v>
      </c>
      <c r="K6" s="182" t="s">
        <v>27</v>
      </c>
      <c r="L6" s="183"/>
    </row>
    <row r="7" spans="1:13" s="123" customFormat="1" ht="60" x14ac:dyDescent="0.25">
      <c r="A7" s="98" t="s">
        <v>244</v>
      </c>
      <c r="B7" s="274" t="s">
        <v>239</v>
      </c>
      <c r="C7" s="274" t="s">
        <v>86</v>
      </c>
      <c r="D7" s="180" t="s">
        <v>220</v>
      </c>
      <c r="E7" s="274" t="s">
        <v>48</v>
      </c>
      <c r="F7" s="274" t="s">
        <v>10</v>
      </c>
      <c r="G7" s="98" t="s">
        <v>364</v>
      </c>
      <c r="H7" s="99">
        <v>44873</v>
      </c>
      <c r="I7" s="99">
        <v>44873</v>
      </c>
      <c r="J7" s="99">
        <v>44510</v>
      </c>
      <c r="K7" s="182" t="s">
        <v>27</v>
      </c>
      <c r="L7" s="276"/>
    </row>
    <row r="8" spans="1:13" s="123" customFormat="1" ht="90" x14ac:dyDescent="0.25">
      <c r="A8" s="98" t="s">
        <v>244</v>
      </c>
      <c r="B8" s="98" t="s">
        <v>390</v>
      </c>
      <c r="C8" s="277" t="s">
        <v>187</v>
      </c>
      <c r="D8" s="180" t="s">
        <v>220</v>
      </c>
      <c r="E8" s="277" t="s">
        <v>153</v>
      </c>
      <c r="F8" s="277" t="s">
        <v>52</v>
      </c>
      <c r="G8" s="98" t="s">
        <v>263</v>
      </c>
      <c r="H8" s="181" t="s">
        <v>27</v>
      </c>
      <c r="I8" s="99">
        <v>44945</v>
      </c>
      <c r="J8" s="99">
        <v>44579</v>
      </c>
      <c r="K8" s="182" t="s">
        <v>27</v>
      </c>
      <c r="L8" s="276"/>
    </row>
    <row r="9" spans="1:13" s="123" customFormat="1" ht="60" x14ac:dyDescent="0.25">
      <c r="A9" s="98" t="s">
        <v>244</v>
      </c>
      <c r="B9" s="98" t="s">
        <v>239</v>
      </c>
      <c r="C9" s="98" t="s">
        <v>61</v>
      </c>
      <c r="D9" s="180" t="s">
        <v>220</v>
      </c>
      <c r="E9" s="98" t="s">
        <v>48</v>
      </c>
      <c r="F9" s="98" t="s">
        <v>50</v>
      </c>
      <c r="G9" s="98" t="s">
        <v>264</v>
      </c>
      <c r="H9" s="360">
        <v>44945</v>
      </c>
      <c r="I9" s="99">
        <v>44945</v>
      </c>
      <c r="J9" s="99">
        <v>44579</v>
      </c>
      <c r="K9" s="185">
        <v>44952</v>
      </c>
      <c r="L9" s="183"/>
    </row>
    <row r="10" spans="1:13" s="123" customFormat="1" ht="60" x14ac:dyDescent="0.25">
      <c r="A10" s="98" t="s">
        <v>244</v>
      </c>
      <c r="B10" s="416" t="s">
        <v>239</v>
      </c>
      <c r="C10" s="277" t="s">
        <v>149</v>
      </c>
      <c r="D10" s="180" t="s">
        <v>220</v>
      </c>
      <c r="E10" s="98" t="s">
        <v>48</v>
      </c>
      <c r="F10" s="98" t="s">
        <v>191</v>
      </c>
      <c r="G10" s="98" t="s">
        <v>363</v>
      </c>
      <c r="H10" s="360">
        <v>44945</v>
      </c>
      <c r="I10" s="99">
        <v>44945</v>
      </c>
      <c r="J10" s="99">
        <v>44595</v>
      </c>
      <c r="K10" s="181" t="s">
        <v>27</v>
      </c>
      <c r="L10" s="183"/>
    </row>
    <row r="11" spans="1:13" s="123" customFormat="1" ht="60" x14ac:dyDescent="0.25">
      <c r="A11" s="98" t="s">
        <v>244</v>
      </c>
      <c r="B11" s="416" t="s">
        <v>239</v>
      </c>
      <c r="C11" s="277" t="s">
        <v>155</v>
      </c>
      <c r="D11" s="180" t="s">
        <v>220</v>
      </c>
      <c r="E11" s="98" t="s">
        <v>48</v>
      </c>
      <c r="F11" s="98" t="s">
        <v>191</v>
      </c>
      <c r="G11" s="98" t="s">
        <v>362</v>
      </c>
      <c r="H11" s="359" t="s">
        <v>401</v>
      </c>
      <c r="I11" s="99">
        <v>44963</v>
      </c>
      <c r="J11" s="99">
        <v>44615</v>
      </c>
      <c r="K11" s="99">
        <v>44971</v>
      </c>
      <c r="L11" s="183"/>
    </row>
    <row r="12" spans="1:13" s="123" customFormat="1" ht="60" x14ac:dyDescent="0.25">
      <c r="A12" s="98" t="s">
        <v>244</v>
      </c>
      <c r="B12" s="274" t="s">
        <v>239</v>
      </c>
      <c r="C12" s="274" t="s">
        <v>20</v>
      </c>
      <c r="D12" s="180" t="s">
        <v>220</v>
      </c>
      <c r="E12" s="274" t="s">
        <v>48</v>
      </c>
      <c r="F12" s="274" t="s">
        <v>10</v>
      </c>
      <c r="G12" s="98" t="s">
        <v>361</v>
      </c>
      <c r="H12" s="99">
        <v>44951</v>
      </c>
      <c r="I12" s="99">
        <v>44963</v>
      </c>
      <c r="J12" s="99">
        <v>44586</v>
      </c>
      <c r="K12" s="99">
        <v>44971</v>
      </c>
      <c r="L12" s="183"/>
    </row>
    <row r="13" spans="1:13" s="123" customFormat="1" ht="60" x14ac:dyDescent="0.25">
      <c r="A13" s="98" t="s">
        <v>244</v>
      </c>
      <c r="B13" s="274" t="s">
        <v>239</v>
      </c>
      <c r="C13" s="274" t="s">
        <v>124</v>
      </c>
      <c r="D13" s="180" t="s">
        <v>220</v>
      </c>
      <c r="E13" s="274" t="s">
        <v>152</v>
      </c>
      <c r="F13" s="274" t="s">
        <v>52</v>
      </c>
      <c r="G13" s="98" t="s">
        <v>360</v>
      </c>
      <c r="H13" s="181" t="s">
        <v>27</v>
      </c>
      <c r="I13" s="99">
        <v>44963</v>
      </c>
      <c r="J13" s="99">
        <v>44595</v>
      </c>
      <c r="K13" s="182" t="s">
        <v>27</v>
      </c>
      <c r="L13" s="183"/>
    </row>
    <row r="14" spans="1:13" s="123" customFormat="1" ht="90" x14ac:dyDescent="0.25">
      <c r="A14" s="98" t="s">
        <v>244</v>
      </c>
      <c r="B14" s="98" t="s">
        <v>390</v>
      </c>
      <c r="C14" s="279" t="s">
        <v>188</v>
      </c>
      <c r="D14" s="180" t="s">
        <v>220</v>
      </c>
      <c r="E14" s="280" t="s">
        <v>151</v>
      </c>
      <c r="F14" s="280" t="s">
        <v>52</v>
      </c>
      <c r="G14" s="280" t="s">
        <v>150</v>
      </c>
      <c r="H14" s="181" t="s">
        <v>27</v>
      </c>
      <c r="I14" s="281">
        <v>44994</v>
      </c>
      <c r="J14" s="281">
        <v>44629</v>
      </c>
      <c r="K14" s="282" t="s">
        <v>27</v>
      </c>
      <c r="L14" s="183"/>
    </row>
    <row r="15" spans="1:13" s="123" customFormat="1" ht="60" x14ac:dyDescent="0.25">
      <c r="A15" s="98" t="s">
        <v>244</v>
      </c>
      <c r="B15" s="98" t="s">
        <v>239</v>
      </c>
      <c r="C15" s="98" t="s">
        <v>62</v>
      </c>
      <c r="D15" s="180" t="s">
        <v>220</v>
      </c>
      <c r="E15" s="98" t="s">
        <v>48</v>
      </c>
      <c r="F15" s="98" t="s">
        <v>51</v>
      </c>
      <c r="G15" s="98" t="s">
        <v>150</v>
      </c>
      <c r="H15" s="99">
        <v>44994</v>
      </c>
      <c r="I15" s="99">
        <v>44994</v>
      </c>
      <c r="J15" s="99">
        <v>44629</v>
      </c>
      <c r="K15" s="185">
        <v>45007</v>
      </c>
      <c r="L15" s="183"/>
    </row>
    <row r="16" spans="1:13" s="123" customFormat="1" ht="60" x14ac:dyDescent="0.25">
      <c r="A16" s="354" t="s">
        <v>244</v>
      </c>
      <c r="B16" s="417" t="s">
        <v>239</v>
      </c>
      <c r="C16" s="417" t="s">
        <v>335</v>
      </c>
      <c r="D16" s="379" t="s">
        <v>220</v>
      </c>
      <c r="E16" s="354" t="s">
        <v>48</v>
      </c>
      <c r="F16" s="354" t="s">
        <v>10</v>
      </c>
      <c r="G16" s="354" t="s">
        <v>292</v>
      </c>
      <c r="H16" s="360">
        <v>45029</v>
      </c>
      <c r="I16" s="360">
        <v>45029</v>
      </c>
      <c r="J16" s="380" t="s">
        <v>27</v>
      </c>
      <c r="K16" s="369">
        <v>45043</v>
      </c>
      <c r="L16" s="183">
        <v>44774</v>
      </c>
    </row>
    <row r="17" spans="1:12" s="123" customFormat="1" ht="45" x14ac:dyDescent="0.25">
      <c r="A17" s="98" t="s">
        <v>244</v>
      </c>
      <c r="B17" s="418" t="s">
        <v>239</v>
      </c>
      <c r="C17" s="303" t="s">
        <v>95</v>
      </c>
      <c r="D17" s="180" t="s">
        <v>220</v>
      </c>
      <c r="E17" s="303" t="s">
        <v>152</v>
      </c>
      <c r="F17" s="303" t="s">
        <v>52</v>
      </c>
      <c r="G17" s="381" t="s">
        <v>359</v>
      </c>
      <c r="H17" s="181" t="s">
        <v>27</v>
      </c>
      <c r="I17" s="99">
        <v>45056</v>
      </c>
      <c r="J17" s="99">
        <v>44687</v>
      </c>
      <c r="K17" s="182" t="s">
        <v>27</v>
      </c>
      <c r="L17" s="183"/>
    </row>
    <row r="18" spans="1:12" s="123" customFormat="1" ht="135" customHeight="1" x14ac:dyDescent="0.25">
      <c r="A18" s="98" t="s">
        <v>244</v>
      </c>
      <c r="B18" s="274" t="s">
        <v>239</v>
      </c>
      <c r="C18" s="274" t="s">
        <v>405</v>
      </c>
      <c r="D18" s="180" t="s">
        <v>220</v>
      </c>
      <c r="E18" s="274" t="s">
        <v>352</v>
      </c>
      <c r="F18" s="274" t="s">
        <v>104</v>
      </c>
      <c r="G18" s="98" t="s">
        <v>355</v>
      </c>
      <c r="H18" s="314" t="s">
        <v>271</v>
      </c>
      <c r="I18" s="99">
        <v>45056</v>
      </c>
      <c r="J18" s="99">
        <v>44680</v>
      </c>
      <c r="K18" s="182" t="s">
        <v>27</v>
      </c>
      <c r="L18" s="183"/>
    </row>
    <row r="19" spans="1:12" s="123" customFormat="1" ht="135" customHeight="1" x14ac:dyDescent="0.25">
      <c r="A19" s="98" t="s">
        <v>244</v>
      </c>
      <c r="B19" s="274" t="s">
        <v>239</v>
      </c>
      <c r="C19" s="98" t="s">
        <v>406</v>
      </c>
      <c r="D19" s="180" t="s">
        <v>220</v>
      </c>
      <c r="E19" s="274" t="s">
        <v>352</v>
      </c>
      <c r="F19" s="274" t="s">
        <v>104</v>
      </c>
      <c r="G19" s="98" t="s">
        <v>356</v>
      </c>
      <c r="H19" s="314" t="s">
        <v>272</v>
      </c>
      <c r="I19" s="99">
        <v>45056</v>
      </c>
      <c r="J19" s="99" t="s">
        <v>273</v>
      </c>
      <c r="K19" s="182" t="s">
        <v>27</v>
      </c>
      <c r="L19" s="183"/>
    </row>
    <row r="20" spans="1:12" s="123" customFormat="1" ht="135" customHeight="1" x14ac:dyDescent="0.25">
      <c r="A20" s="98" t="s">
        <v>244</v>
      </c>
      <c r="B20" s="274" t="s">
        <v>239</v>
      </c>
      <c r="C20" s="98" t="s">
        <v>407</v>
      </c>
      <c r="D20" s="180" t="s">
        <v>220</v>
      </c>
      <c r="E20" s="274" t="s">
        <v>352</v>
      </c>
      <c r="F20" s="274" t="s">
        <v>104</v>
      </c>
      <c r="G20" s="98" t="s">
        <v>356</v>
      </c>
      <c r="H20" s="314" t="s">
        <v>272</v>
      </c>
      <c r="I20" s="99">
        <v>45056</v>
      </c>
      <c r="J20" s="99" t="s">
        <v>273</v>
      </c>
      <c r="K20" s="182" t="s">
        <v>27</v>
      </c>
      <c r="L20" s="183"/>
    </row>
    <row r="21" spans="1:12" s="123" customFormat="1" ht="135" customHeight="1" x14ac:dyDescent="0.25">
      <c r="A21" s="98" t="s">
        <v>244</v>
      </c>
      <c r="B21" s="274" t="s">
        <v>239</v>
      </c>
      <c r="C21" s="98" t="s">
        <v>408</v>
      </c>
      <c r="D21" s="180" t="s">
        <v>220</v>
      </c>
      <c r="E21" s="274" t="s">
        <v>352</v>
      </c>
      <c r="F21" s="274" t="s">
        <v>104</v>
      </c>
      <c r="G21" s="98" t="s">
        <v>357</v>
      </c>
      <c r="H21" s="99">
        <v>45044</v>
      </c>
      <c r="I21" s="99">
        <v>45076</v>
      </c>
      <c r="J21" s="99">
        <v>44680</v>
      </c>
      <c r="K21" s="304">
        <v>45092</v>
      </c>
      <c r="L21" s="183"/>
    </row>
    <row r="22" spans="1:12" s="123" customFormat="1" ht="135" customHeight="1" x14ac:dyDescent="0.25">
      <c r="A22" s="98" t="s">
        <v>244</v>
      </c>
      <c r="B22" s="274" t="s">
        <v>239</v>
      </c>
      <c r="C22" s="98" t="s">
        <v>409</v>
      </c>
      <c r="D22" s="180" t="s">
        <v>220</v>
      </c>
      <c r="E22" s="274" t="s">
        <v>352</v>
      </c>
      <c r="F22" s="274" t="s">
        <v>104</v>
      </c>
      <c r="G22" s="98" t="s">
        <v>278</v>
      </c>
      <c r="H22" s="99">
        <v>45058</v>
      </c>
      <c r="I22" s="99">
        <v>45076</v>
      </c>
      <c r="J22" s="99" t="s">
        <v>273</v>
      </c>
      <c r="K22" s="304">
        <v>45092</v>
      </c>
      <c r="L22" s="183"/>
    </row>
    <row r="23" spans="1:12" s="123" customFormat="1" ht="135" customHeight="1" x14ac:dyDescent="0.25">
      <c r="A23" s="98" t="s">
        <v>244</v>
      </c>
      <c r="B23" s="274" t="s">
        <v>239</v>
      </c>
      <c r="C23" s="98" t="s">
        <v>410</v>
      </c>
      <c r="D23" s="180" t="s">
        <v>220</v>
      </c>
      <c r="E23" s="274" t="s">
        <v>352</v>
      </c>
      <c r="F23" s="274" t="s">
        <v>104</v>
      </c>
      <c r="G23" s="98" t="s">
        <v>278</v>
      </c>
      <c r="H23" s="99">
        <v>45058</v>
      </c>
      <c r="I23" s="99">
        <v>45076</v>
      </c>
      <c r="J23" s="99" t="s">
        <v>273</v>
      </c>
      <c r="K23" s="304">
        <v>45092</v>
      </c>
      <c r="L23" s="183"/>
    </row>
    <row r="24" spans="1:12" s="123" customFormat="1" ht="135" customHeight="1" x14ac:dyDescent="0.25">
      <c r="A24" s="98" t="s">
        <v>244</v>
      </c>
      <c r="B24" s="274" t="s">
        <v>239</v>
      </c>
      <c r="C24" s="354" t="s">
        <v>381</v>
      </c>
      <c r="D24" s="180" t="s">
        <v>220</v>
      </c>
      <c r="E24" s="274" t="s">
        <v>48</v>
      </c>
      <c r="F24" s="274" t="s">
        <v>52</v>
      </c>
      <c r="G24" s="98" t="s">
        <v>278</v>
      </c>
      <c r="H24" s="99">
        <v>45058</v>
      </c>
      <c r="I24" s="275">
        <v>45076</v>
      </c>
      <c r="J24" s="275">
        <v>44708</v>
      </c>
      <c r="K24" s="182" t="s">
        <v>27</v>
      </c>
      <c r="L24" s="183"/>
    </row>
    <row r="25" spans="1:12" s="123" customFormat="1" ht="60" customHeight="1" x14ac:dyDescent="0.25">
      <c r="A25" s="98" t="s">
        <v>244</v>
      </c>
      <c r="B25" s="98" t="s">
        <v>239</v>
      </c>
      <c r="C25" s="303" t="s">
        <v>103</v>
      </c>
      <c r="D25" s="180" t="s">
        <v>220</v>
      </c>
      <c r="E25" s="303" t="s">
        <v>152</v>
      </c>
      <c r="F25" s="303" t="s">
        <v>52</v>
      </c>
      <c r="G25" s="98" t="s">
        <v>274</v>
      </c>
      <c r="H25" s="181" t="s">
        <v>27</v>
      </c>
      <c r="I25" s="275">
        <v>45076</v>
      </c>
      <c r="J25" s="275">
        <v>44707</v>
      </c>
      <c r="K25" s="182" t="s">
        <v>27</v>
      </c>
      <c r="L25" s="183"/>
    </row>
    <row r="26" spans="1:12" s="123" customFormat="1" ht="134.44999999999999" customHeight="1" x14ac:dyDescent="0.25">
      <c r="A26" s="98" t="s">
        <v>244</v>
      </c>
      <c r="B26" s="274" t="s">
        <v>239</v>
      </c>
      <c r="C26" s="274" t="s">
        <v>139</v>
      </c>
      <c r="D26" s="180" t="s">
        <v>220</v>
      </c>
      <c r="E26" s="274" t="s">
        <v>48</v>
      </c>
      <c r="F26" s="98" t="s">
        <v>193</v>
      </c>
      <c r="G26" s="98" t="s">
        <v>275</v>
      </c>
      <c r="H26" s="99" t="s">
        <v>276</v>
      </c>
      <c r="I26" s="275">
        <v>45076</v>
      </c>
      <c r="J26" s="275">
        <v>44708</v>
      </c>
      <c r="K26" s="182" t="s">
        <v>27</v>
      </c>
      <c r="L26" s="183"/>
    </row>
    <row r="27" spans="1:12" s="123" customFormat="1" ht="135" customHeight="1" x14ac:dyDescent="0.25">
      <c r="A27" s="98" t="s">
        <v>244</v>
      </c>
      <c r="B27" s="274" t="s">
        <v>239</v>
      </c>
      <c r="C27" s="274" t="s">
        <v>212</v>
      </c>
      <c r="D27" s="180" t="s">
        <v>220</v>
      </c>
      <c r="E27" s="274" t="s">
        <v>48</v>
      </c>
      <c r="F27" s="274" t="s">
        <v>10</v>
      </c>
      <c r="G27" s="98" t="s">
        <v>275</v>
      </c>
      <c r="H27" s="99" t="s">
        <v>276</v>
      </c>
      <c r="I27" s="275">
        <v>45076</v>
      </c>
      <c r="J27" s="275">
        <v>44708</v>
      </c>
      <c r="K27" s="182" t="s">
        <v>27</v>
      </c>
      <c r="L27" s="183"/>
    </row>
    <row r="28" spans="1:12" s="123" customFormat="1" ht="135" customHeight="1" x14ac:dyDescent="0.25">
      <c r="A28" s="98" t="s">
        <v>244</v>
      </c>
      <c r="B28" s="98" t="s">
        <v>239</v>
      </c>
      <c r="C28" s="98" t="s">
        <v>63</v>
      </c>
      <c r="D28" s="180" t="s">
        <v>220</v>
      </c>
      <c r="E28" s="98" t="s">
        <v>48</v>
      </c>
      <c r="F28" s="98" t="s">
        <v>192</v>
      </c>
      <c r="G28" s="98" t="s">
        <v>275</v>
      </c>
      <c r="H28" s="99" t="s">
        <v>276</v>
      </c>
      <c r="I28" s="275">
        <v>45076</v>
      </c>
      <c r="J28" s="275">
        <v>44707</v>
      </c>
      <c r="K28" s="304">
        <v>45092</v>
      </c>
      <c r="L28" s="183"/>
    </row>
    <row r="29" spans="1:12" s="123" customFormat="1" ht="135" customHeight="1" x14ac:dyDescent="0.25">
      <c r="A29" s="98" t="s">
        <v>244</v>
      </c>
      <c r="B29" s="274" t="s">
        <v>239</v>
      </c>
      <c r="C29" s="274" t="s">
        <v>138</v>
      </c>
      <c r="D29" s="180" t="s">
        <v>220</v>
      </c>
      <c r="E29" s="274" t="s">
        <v>48</v>
      </c>
      <c r="F29" s="98" t="s">
        <v>193</v>
      </c>
      <c r="G29" s="98" t="s">
        <v>279</v>
      </c>
      <c r="H29" s="99">
        <v>45072</v>
      </c>
      <c r="I29" s="275">
        <v>45086</v>
      </c>
      <c r="J29" s="275">
        <v>44708</v>
      </c>
      <c r="K29" s="275">
        <v>45099</v>
      </c>
      <c r="L29" s="183"/>
    </row>
    <row r="30" spans="1:12" s="123" customFormat="1" ht="135" customHeight="1" x14ac:dyDescent="0.25">
      <c r="A30" s="98" t="s">
        <v>244</v>
      </c>
      <c r="B30" s="274" t="s">
        <v>239</v>
      </c>
      <c r="C30" s="274" t="s">
        <v>213</v>
      </c>
      <c r="D30" s="180" t="s">
        <v>220</v>
      </c>
      <c r="E30" s="274" t="s">
        <v>48</v>
      </c>
      <c r="F30" s="274" t="s">
        <v>10</v>
      </c>
      <c r="G30" s="98" t="s">
        <v>279</v>
      </c>
      <c r="H30" s="99">
        <v>45072</v>
      </c>
      <c r="I30" s="275">
        <v>45086</v>
      </c>
      <c r="J30" s="275">
        <v>44708</v>
      </c>
      <c r="K30" s="275">
        <v>45099</v>
      </c>
      <c r="L30" s="183"/>
    </row>
    <row r="31" spans="1:12" s="123" customFormat="1" ht="60" customHeight="1" x14ac:dyDescent="0.25">
      <c r="A31" s="274" t="s">
        <v>244</v>
      </c>
      <c r="B31" s="274" t="s">
        <v>239</v>
      </c>
      <c r="C31" s="274" t="s">
        <v>84</v>
      </c>
      <c r="D31" s="313" t="s">
        <v>220</v>
      </c>
      <c r="E31" s="274" t="s">
        <v>154</v>
      </c>
      <c r="F31" s="274" t="s">
        <v>10</v>
      </c>
      <c r="G31" s="274" t="s">
        <v>358</v>
      </c>
      <c r="H31" s="275">
        <v>45100</v>
      </c>
      <c r="I31" s="275">
        <v>45155</v>
      </c>
      <c r="J31" s="275">
        <v>44789</v>
      </c>
      <c r="K31" s="275">
        <v>45162</v>
      </c>
      <c r="L31" s="276"/>
    </row>
  </sheetData>
  <mergeCells count="2">
    <mergeCell ref="A1:L1"/>
    <mergeCell ref="B2:J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E11"/>
  <sheetViews>
    <sheetView zoomScale="130" zoomScaleNormal="130" workbookViewId="0">
      <pane ySplit="2" topLeftCell="A4" activePane="bottomLeft" state="frozen"/>
      <selection pane="bottomLeft" activeCell="A12" sqref="A12"/>
    </sheetView>
  </sheetViews>
  <sheetFormatPr defaultColWidth="9.140625" defaultRowHeight="15" x14ac:dyDescent="0.25"/>
  <cols>
    <col min="1" max="1" width="7.85546875" style="70" bestFit="1" customWidth="1"/>
    <col min="2" max="2" width="21.85546875" style="69" customWidth="1"/>
    <col min="3" max="3" width="34.140625" style="69" bestFit="1" customWidth="1"/>
    <col min="4" max="4" width="41.7109375" style="69" customWidth="1"/>
    <col min="5" max="5" width="11.28515625" style="70" bestFit="1" customWidth="1"/>
    <col min="6" max="16384" width="9.140625" style="69"/>
  </cols>
  <sheetData>
    <row r="1" spans="1:5" ht="21" x14ac:dyDescent="0.25">
      <c r="A1" s="462" t="s">
        <v>109</v>
      </c>
      <c r="B1" s="463"/>
      <c r="C1" s="463"/>
      <c r="D1" s="463"/>
      <c r="E1" s="464"/>
    </row>
    <row r="2" spans="1:5" x14ac:dyDescent="0.25">
      <c r="A2" s="81" t="s">
        <v>113</v>
      </c>
      <c r="B2" s="80" t="s">
        <v>112</v>
      </c>
      <c r="C2" s="80" t="s">
        <v>110</v>
      </c>
      <c r="D2" s="80" t="s">
        <v>111</v>
      </c>
      <c r="E2" s="81" t="s">
        <v>35</v>
      </c>
    </row>
    <row r="3" spans="1:5" ht="45" x14ac:dyDescent="0.25">
      <c r="A3" s="229">
        <v>1</v>
      </c>
      <c r="B3" s="224" t="s">
        <v>196</v>
      </c>
      <c r="C3" s="224" t="s">
        <v>258</v>
      </c>
      <c r="D3" s="225" t="s">
        <v>347</v>
      </c>
      <c r="E3" s="226">
        <v>44774</v>
      </c>
    </row>
    <row r="4" spans="1:5" ht="45" x14ac:dyDescent="0.25">
      <c r="A4" s="229">
        <v>1</v>
      </c>
      <c r="B4" s="224" t="s">
        <v>270</v>
      </c>
      <c r="C4" s="224" t="s">
        <v>335</v>
      </c>
      <c r="D4" s="225" t="s">
        <v>269</v>
      </c>
      <c r="E4" s="226">
        <v>44774</v>
      </c>
    </row>
    <row r="5" spans="1:5" ht="30" x14ac:dyDescent="0.25">
      <c r="A5" s="229">
        <v>1.1000000000000001</v>
      </c>
      <c r="B5" s="224" t="s">
        <v>375</v>
      </c>
      <c r="C5" s="224" t="s">
        <v>63</v>
      </c>
      <c r="D5" s="225" t="s">
        <v>376</v>
      </c>
      <c r="E5" s="226">
        <v>44820</v>
      </c>
    </row>
    <row r="6" spans="1:5" ht="45" x14ac:dyDescent="0.25">
      <c r="A6" s="229">
        <v>1.1000000000000001</v>
      </c>
      <c r="B6" s="224" t="s">
        <v>380</v>
      </c>
      <c r="C6" s="224" t="s">
        <v>32</v>
      </c>
      <c r="D6" s="225" t="s">
        <v>389</v>
      </c>
      <c r="E6" s="226">
        <v>44833</v>
      </c>
    </row>
    <row r="7" spans="1:5" ht="30" x14ac:dyDescent="0.25">
      <c r="A7" s="229">
        <v>1.1000000000000001</v>
      </c>
      <c r="B7" s="224" t="s">
        <v>16</v>
      </c>
      <c r="C7" s="224" t="s">
        <v>391</v>
      </c>
      <c r="D7" s="225" t="s">
        <v>392</v>
      </c>
      <c r="E7" s="226">
        <v>44833</v>
      </c>
    </row>
    <row r="8" spans="1:5" ht="30" x14ac:dyDescent="0.25">
      <c r="A8" s="229">
        <v>1.2</v>
      </c>
      <c r="B8" s="224" t="s">
        <v>394</v>
      </c>
      <c r="C8" s="224" t="s">
        <v>395</v>
      </c>
      <c r="D8" s="225" t="s">
        <v>396</v>
      </c>
      <c r="E8" s="226">
        <v>44937</v>
      </c>
    </row>
    <row r="9" spans="1:5" ht="30" x14ac:dyDescent="0.25">
      <c r="A9" s="229">
        <v>1.2</v>
      </c>
      <c r="B9" s="224" t="s">
        <v>16</v>
      </c>
      <c r="C9" s="224" t="s">
        <v>397</v>
      </c>
      <c r="D9" s="225" t="s">
        <v>398</v>
      </c>
      <c r="E9" s="226">
        <v>44937</v>
      </c>
    </row>
    <row r="10" spans="1:5" ht="45" x14ac:dyDescent="0.25">
      <c r="A10" s="351">
        <v>1.3</v>
      </c>
      <c r="B10" s="352" t="s">
        <v>196</v>
      </c>
      <c r="C10" s="352" t="s">
        <v>258</v>
      </c>
      <c r="D10" s="353" t="s">
        <v>396</v>
      </c>
      <c r="E10" s="368">
        <v>44959</v>
      </c>
    </row>
    <row r="11" spans="1:5" ht="45" x14ac:dyDescent="0.25">
      <c r="A11" s="351">
        <v>1.3</v>
      </c>
      <c r="B11" s="352" t="s">
        <v>402</v>
      </c>
      <c r="C11" s="352" t="s">
        <v>403</v>
      </c>
      <c r="D11" s="353" t="s">
        <v>404</v>
      </c>
      <c r="E11" s="368">
        <v>44959</v>
      </c>
    </row>
  </sheetData>
  <mergeCells count="1">
    <mergeCell ref="A1:E1"/>
  </mergeCells>
  <phoneticPr fontId="8"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pageSetUpPr fitToPage="1"/>
  </sheetPr>
  <dimension ref="A1:J159"/>
  <sheetViews>
    <sheetView topLeftCell="B1" zoomScale="120" zoomScaleNormal="120" zoomScaleSheetLayoutView="80" zoomScalePageLayoutView="110" workbookViewId="0">
      <selection activeCell="K1" sqref="K1"/>
    </sheetView>
  </sheetViews>
  <sheetFormatPr defaultColWidth="9.140625" defaultRowHeight="15" x14ac:dyDescent="0.25"/>
  <cols>
    <col min="1" max="1" width="2.7109375" style="2" customWidth="1"/>
    <col min="2" max="2" width="1.7109375" style="2" customWidth="1"/>
    <col min="3" max="3" width="40" style="2" customWidth="1"/>
    <col min="4" max="4" width="19.140625" style="4" bestFit="1" customWidth="1"/>
    <col min="5" max="5" width="26.5703125" style="5" customWidth="1"/>
    <col min="6" max="6" width="19.7109375" style="2" bestFit="1" customWidth="1"/>
    <col min="7" max="7" width="18.5703125" style="2" bestFit="1" customWidth="1"/>
    <col min="8" max="8" width="23.28515625" style="5" customWidth="1"/>
    <col min="9" max="9" width="1.7109375" style="2" customWidth="1"/>
    <col min="10" max="10" width="2.7109375" style="2" customWidth="1"/>
    <col min="11" max="16384" width="9.140625" style="2"/>
  </cols>
  <sheetData>
    <row r="1" spans="1:10" x14ac:dyDescent="0.25">
      <c r="A1" s="6"/>
      <c r="B1" s="6"/>
      <c r="C1" s="6"/>
      <c r="D1" s="7"/>
      <c r="E1" s="8"/>
      <c r="F1" s="6"/>
      <c r="G1" s="6"/>
      <c r="H1" s="8"/>
      <c r="I1" s="6"/>
      <c r="J1" s="6"/>
    </row>
    <row r="2" spans="1:10" ht="15.75" thickBot="1" x14ac:dyDescent="0.3">
      <c r="A2" s="26"/>
      <c r="B2" s="3"/>
      <c r="C2" s="3"/>
      <c r="D2" s="9"/>
      <c r="E2" s="10"/>
      <c r="F2" s="3"/>
      <c r="G2" s="3"/>
      <c r="H2" s="10"/>
      <c r="I2" s="3"/>
      <c r="J2" s="6"/>
    </row>
    <row r="3" spans="1:10" ht="45" customHeight="1" thickBot="1" x14ac:dyDescent="0.3">
      <c r="A3" s="6"/>
      <c r="B3"/>
      <c r="C3" s="484" t="s">
        <v>353</v>
      </c>
      <c r="D3" s="485"/>
      <c r="E3" s="485"/>
      <c r="F3" s="485"/>
      <c r="G3" s="485"/>
      <c r="H3" s="486"/>
      <c r="I3"/>
      <c r="J3" s="6"/>
    </row>
    <row r="4" spans="1:10" ht="21.75" thickBot="1" x14ac:dyDescent="0.3">
      <c r="A4" s="6"/>
      <c r="B4"/>
      <c r="C4" s="11"/>
      <c r="D4" s="11"/>
      <c r="E4" s="11"/>
      <c r="F4" s="11"/>
      <c r="G4" s="11"/>
      <c r="H4" s="11"/>
      <c r="I4"/>
      <c r="J4" s="6"/>
    </row>
    <row r="5" spans="1:10" s="13" customFormat="1" ht="21.75" thickBot="1" x14ac:dyDescent="0.3">
      <c r="A5" s="12"/>
      <c r="B5"/>
      <c r="C5" s="489" t="s">
        <v>47</v>
      </c>
      <c r="D5" s="490"/>
      <c r="E5" s="490"/>
      <c r="F5" s="490"/>
      <c r="G5" s="490"/>
      <c r="H5" s="491"/>
      <c r="I5"/>
      <c r="J5" s="12"/>
    </row>
    <row r="6" spans="1:10" ht="21.75" thickBot="1" x14ac:dyDescent="0.3">
      <c r="A6" s="6"/>
      <c r="B6"/>
      <c r="C6" s="11"/>
      <c r="D6" s="11"/>
      <c r="E6" s="11"/>
      <c r="F6" s="11"/>
      <c r="G6" s="11"/>
      <c r="H6" s="11"/>
      <c r="I6"/>
      <c r="J6" s="6"/>
    </row>
    <row r="7" spans="1:10" s="13" customFormat="1" ht="18.75" x14ac:dyDescent="0.25">
      <c r="A7" s="12"/>
      <c r="B7"/>
      <c r="C7" s="465" t="s">
        <v>313</v>
      </c>
      <c r="D7" s="466"/>
      <c r="E7" s="466"/>
      <c r="F7" s="466"/>
      <c r="G7" s="466"/>
      <c r="H7" s="467"/>
      <c r="I7"/>
      <c r="J7" s="12"/>
    </row>
    <row r="8" spans="1:10" s="13" customFormat="1" x14ac:dyDescent="0.25">
      <c r="A8" s="12"/>
      <c r="B8"/>
      <c r="C8" s="93" t="s">
        <v>0</v>
      </c>
      <c r="D8" s="15" t="s">
        <v>30</v>
      </c>
      <c r="E8" s="82" t="s">
        <v>14</v>
      </c>
      <c r="F8" s="15" t="s">
        <v>2</v>
      </c>
      <c r="G8" s="27" t="s">
        <v>3</v>
      </c>
      <c r="H8" s="94" t="s">
        <v>24</v>
      </c>
      <c r="I8"/>
      <c r="J8" s="12"/>
    </row>
    <row r="9" spans="1:10" s="13" customFormat="1" x14ac:dyDescent="0.25">
      <c r="A9" s="12"/>
      <c r="B9"/>
      <c r="C9" s="86" t="str">
        <f>'PIMS Calendar'!C4</f>
        <v>Child Accounting End-of-Year Collection</v>
      </c>
      <c r="D9" s="58" t="str">
        <f>'PIMS Calendar'!D4</f>
        <v>2021-22</v>
      </c>
      <c r="E9" s="59" t="str">
        <f>'PIMS Calendar'!F4</f>
        <v>Required</v>
      </c>
      <c r="F9" s="475" t="str">
        <f>TEXT('PIMS Calendar'!H4,"m/d")&amp; " to " &amp; TEXT('PIMS Calendar'!I4,"m/d")</f>
        <v>6/16 to 8/31</v>
      </c>
      <c r="G9" s="475" t="str">
        <f>'PIMS Calendar'!K5</f>
        <v>9/1 to 10/28</v>
      </c>
      <c r="H9" s="206" t="s">
        <v>31</v>
      </c>
      <c r="I9"/>
      <c r="J9" s="12"/>
    </row>
    <row r="10" spans="1:10" s="13" customFormat="1" x14ac:dyDescent="0.25">
      <c r="A10" s="12"/>
      <c r="B10"/>
      <c r="C10" s="86" t="str">
        <f>'PIMS Calendar'!C5</f>
        <v xml:space="preserve">Title I Student Participation </v>
      </c>
      <c r="D10" s="58" t="str">
        <f>'PIMS Calendar'!D5</f>
        <v>2021-22</v>
      </c>
      <c r="E10" s="59" t="str">
        <f>'PIMS Calendar'!F5</f>
        <v>Required</v>
      </c>
      <c r="F10" s="476"/>
      <c r="G10" s="476"/>
      <c r="H10" s="115" t="str">
        <f>'PIMS Calendar'!L5</f>
        <v>N/A</v>
      </c>
      <c r="I10"/>
      <c r="J10" s="12"/>
    </row>
    <row r="11" spans="1:10" s="13" customFormat="1" ht="60" x14ac:dyDescent="0.25">
      <c r="A11" s="12"/>
      <c r="B11"/>
      <c r="C11" s="86" t="str">
        <f>'PIMS Calendar'!C6</f>
        <v xml:space="preserve">Interscholastic Athletic Opportunities </v>
      </c>
      <c r="D11" s="58" t="str">
        <f>'PIMS Calendar'!D6</f>
        <v>2021-22</v>
      </c>
      <c r="E11" s="59" t="str">
        <f>'PIMS Calendar'!F6</f>
        <v>Required</v>
      </c>
      <c r="F11" s="476"/>
      <c r="G11" s="476"/>
      <c r="H11" s="317" t="str">
        <f>'PIMS Calendar'!L6</f>
        <v>ACS is due within 7 calendar days of the Collection Close date 8/31/2022.</v>
      </c>
      <c r="I11"/>
      <c r="J11" s="12"/>
    </row>
    <row r="12" spans="1:10" s="1" customFormat="1" ht="30" x14ac:dyDescent="0.25">
      <c r="A12" s="14"/>
      <c r="B12"/>
      <c r="C12" s="86" t="str">
        <f>'PIMS Calendar'!C7</f>
        <v>Title III Professional Development
    Activities</v>
      </c>
      <c r="D12" s="58" t="str">
        <f>'PIMS Calendar'!D7</f>
        <v>2021-22</v>
      </c>
      <c r="E12" s="59" t="str">
        <f>'PIMS Calendar'!F7</f>
        <v>Required</v>
      </c>
      <c r="F12" s="476"/>
      <c r="G12" s="476"/>
      <c r="H12" s="115" t="str">
        <f>'PIMS Calendar'!L7</f>
        <v>N/A</v>
      </c>
      <c r="I12"/>
      <c r="J12" s="6"/>
    </row>
    <row r="13" spans="1:10" s="1" customFormat="1" ht="60.75" thickBot="1" x14ac:dyDescent="0.3">
      <c r="A13" s="14"/>
      <c r="B13"/>
      <c r="C13" s="89" t="str">
        <f>'PIMS Calendar'!C8</f>
        <v>Students Home Schooled or Privately
    Tutored during the prior school year</v>
      </c>
      <c r="D13" s="105" t="str">
        <f>'PIMS Calendar'!D8</f>
        <v>2021-22</v>
      </c>
      <c r="E13" s="95" t="str">
        <f>'PIMS Calendar'!F8</f>
        <v>Required</v>
      </c>
      <c r="F13" s="477"/>
      <c r="G13" s="477"/>
      <c r="H13" s="318" t="str">
        <f>'PIMS Calendar'!L8</f>
        <v>ACS is due within 7 calendar days of the Collection Close date 8/31/2022.</v>
      </c>
      <c r="I13"/>
      <c r="J13" s="6"/>
    </row>
    <row r="14" spans="1:10" ht="21.75" thickBot="1" x14ac:dyDescent="0.3">
      <c r="A14" s="6"/>
      <c r="B14"/>
      <c r="C14" s="11"/>
      <c r="D14" s="11"/>
      <c r="E14" s="11"/>
      <c r="F14" s="11"/>
      <c r="G14" s="11"/>
      <c r="H14" s="11"/>
      <c r="I14"/>
      <c r="J14" s="6"/>
    </row>
    <row r="15" spans="1:10" s="1" customFormat="1" ht="18.75" x14ac:dyDescent="0.25">
      <c r="A15" s="14"/>
      <c r="B15"/>
      <c r="C15" s="465" t="s">
        <v>91</v>
      </c>
      <c r="D15" s="466"/>
      <c r="E15" s="466"/>
      <c r="F15" s="466"/>
      <c r="G15" s="466"/>
      <c r="H15" s="467"/>
      <c r="I15"/>
      <c r="J15" s="6"/>
    </row>
    <row r="16" spans="1:10" x14ac:dyDescent="0.25">
      <c r="A16" s="6"/>
      <c r="B16"/>
      <c r="C16" s="211" t="s">
        <v>0</v>
      </c>
      <c r="D16" s="207" t="s">
        <v>30</v>
      </c>
      <c r="E16" s="208" t="s">
        <v>14</v>
      </c>
      <c r="F16" s="207" t="s">
        <v>2</v>
      </c>
      <c r="G16" s="207" t="s">
        <v>3</v>
      </c>
      <c r="H16" s="212" t="s">
        <v>24</v>
      </c>
      <c r="I16"/>
      <c r="J16" s="6"/>
    </row>
    <row r="17" spans="1:10" x14ac:dyDescent="0.25">
      <c r="A17" s="6"/>
      <c r="B17"/>
      <c r="C17" s="487" t="s">
        <v>57</v>
      </c>
      <c r="D17" s="488"/>
      <c r="E17" s="488"/>
      <c r="F17" s="210"/>
      <c r="G17" s="210"/>
      <c r="H17" s="213"/>
      <c r="I17"/>
      <c r="J17" s="6"/>
    </row>
    <row r="18" spans="1:10" ht="30" x14ac:dyDescent="0.25">
      <c r="A18" s="6"/>
      <c r="B18"/>
      <c r="C18" s="209" t="str">
        <f>'PIMS Calendar'!C9</f>
        <v>Graduate and Dropout Counts, and
    Cohort Graduation Rates</v>
      </c>
      <c r="D18" s="58" t="str">
        <f>'PIMS Calendar'!D9</f>
        <v>2021-22</v>
      </c>
      <c r="E18" s="59" t="s">
        <v>10</v>
      </c>
      <c r="F18" s="496" t="str">
        <f>TEXT('PIMS Calendar'!H11,"m/d")&amp; " to " &amp; TEXT('PIMS Calendar'!I11,"m/d")</f>
        <v>10/3 to 10/14</v>
      </c>
      <c r="G18" s="498" t="str">
        <f>'PIMS Calendar'!K9</f>
        <v>10/18 to 10/31</v>
      </c>
      <c r="H18" s="87" t="str">
        <f>'PIMS Calendar'!L9</f>
        <v>11/16/2022 (Grad/Drop)
1/31/2023 (Cohort)</v>
      </c>
      <c r="I18"/>
      <c r="J18" s="6"/>
    </row>
    <row r="19" spans="1:10" ht="30" x14ac:dyDescent="0.25">
      <c r="A19" s="6"/>
      <c r="B19"/>
      <c r="C19" s="86" t="str">
        <f>'PIMS Calendar'!C10</f>
        <v>Special Education Act 16 -- Services cost
    per student</v>
      </c>
      <c r="D19" s="43" t="str">
        <f>'PIMS Calendar'!D7</f>
        <v>2021-22</v>
      </c>
      <c r="E19" s="29" t="s">
        <v>14</v>
      </c>
      <c r="F19" s="497"/>
      <c r="G19" s="497"/>
      <c r="H19" s="117" t="str">
        <f>'PIMS Calendar'!L10</f>
        <v>N/A</v>
      </c>
      <c r="I19"/>
      <c r="J19" s="6"/>
    </row>
    <row r="20" spans="1:10" x14ac:dyDescent="0.25">
      <c r="A20" s="6"/>
      <c r="B20"/>
      <c r="C20" s="487" t="s">
        <v>58</v>
      </c>
      <c r="D20" s="488"/>
      <c r="E20" s="488"/>
      <c r="F20" s="113"/>
      <c r="G20" s="113"/>
      <c r="H20" s="85"/>
      <c r="I20"/>
      <c r="J20" s="6"/>
    </row>
    <row r="21" spans="1:10" ht="60" x14ac:dyDescent="0.25">
      <c r="A21" s="6"/>
      <c r="B21"/>
      <c r="C21" s="86" t="s">
        <v>374</v>
      </c>
      <c r="D21" s="114" t="str">
        <f>'PIMS Calendar'!D11</f>
        <v>2022-23</v>
      </c>
      <c r="E21" s="29" t="s">
        <v>10</v>
      </c>
      <c r="F21" s="476" t="str">
        <f>TEXT('PIMS Calendar'!H11,"m/d")&amp; " to " &amp; TEXT('PIMS Calendar'!I11,"m/d")</f>
        <v>10/3 to 10/14</v>
      </c>
      <c r="G21" s="476" t="str">
        <f>'PIMS Calendar'!K11</f>
        <v>10/18 to 10/31</v>
      </c>
      <c r="H21" s="228" t="s">
        <v>260</v>
      </c>
      <c r="I21"/>
      <c r="J21" s="6"/>
    </row>
    <row r="22" spans="1:10" ht="45" x14ac:dyDescent="0.25">
      <c r="A22" s="6"/>
      <c r="B22"/>
      <c r="C22" s="88" t="str">
        <f>'PIMS Calendar'!C13</f>
        <v>Title III Nonpublic Student Count</v>
      </c>
      <c r="D22" s="114" t="str">
        <f>'PIMS Calendar'!D13</f>
        <v>2022-23</v>
      </c>
      <c r="E22" s="29" t="s">
        <v>10</v>
      </c>
      <c r="F22" s="476"/>
      <c r="G22" s="476"/>
      <c r="H22" s="227" t="str">
        <f>'PIMS Calendar'!L13</f>
        <v>On the October Enrollment, Low Income, and EL Data ACS</v>
      </c>
      <c r="I22"/>
      <c r="J22" s="6"/>
    </row>
    <row r="23" spans="1:10" s="13" customFormat="1" ht="45.75" thickBot="1" x14ac:dyDescent="0.3">
      <c r="A23" s="12"/>
      <c r="B23"/>
      <c r="C23" s="89" t="s">
        <v>129</v>
      </c>
      <c r="D23" s="90" t="str">
        <f>'PIMS Calendar'!D13</f>
        <v>2022-23</v>
      </c>
      <c r="E23" s="91" t="s">
        <v>10</v>
      </c>
      <c r="F23" s="477"/>
      <c r="G23" s="477"/>
      <c r="H23" s="92" t="s">
        <v>259</v>
      </c>
      <c r="I23"/>
      <c r="J23" s="12"/>
    </row>
    <row r="24" spans="1:10" ht="21.75" thickBot="1" x14ac:dyDescent="0.3">
      <c r="A24" s="6"/>
      <c r="B24"/>
      <c r="C24" s="11"/>
      <c r="D24" s="11"/>
      <c r="E24" s="11"/>
      <c r="F24" s="11"/>
      <c r="G24" s="11"/>
      <c r="H24" s="11"/>
      <c r="I24"/>
      <c r="J24" s="6"/>
    </row>
    <row r="25" spans="1:10" ht="18.75" x14ac:dyDescent="0.25">
      <c r="A25" s="6"/>
      <c r="B25"/>
      <c r="C25" s="465" t="s">
        <v>94</v>
      </c>
      <c r="D25" s="466"/>
      <c r="E25" s="466"/>
      <c r="F25" s="466"/>
      <c r="G25" s="466"/>
      <c r="H25" s="467"/>
      <c r="I25"/>
      <c r="J25" s="6"/>
    </row>
    <row r="26" spans="1:10" x14ac:dyDescent="0.25">
      <c r="A26" s="6"/>
      <c r="B26"/>
      <c r="C26" s="219" t="s">
        <v>0</v>
      </c>
      <c r="D26" s="220" t="s">
        <v>30</v>
      </c>
      <c r="E26" s="221" t="s">
        <v>14</v>
      </c>
      <c r="F26" s="220" t="s">
        <v>2</v>
      </c>
      <c r="G26" s="222" t="s">
        <v>3</v>
      </c>
      <c r="H26" s="223" t="s">
        <v>24</v>
      </c>
      <c r="I26"/>
      <c r="J26" s="6"/>
    </row>
    <row r="27" spans="1:10" x14ac:dyDescent="0.25">
      <c r="A27" s="6"/>
      <c r="B27"/>
      <c r="C27" s="104" t="s">
        <v>33</v>
      </c>
      <c r="D27" s="43" t="str">
        <f>'PIMS Calendar'!D40</f>
        <v>2022-23</v>
      </c>
      <c r="E27" s="29" t="s">
        <v>9</v>
      </c>
      <c r="F27" s="475" t="str">
        <f>TEXT('PIMS Calendar'!H16,"m/d")&amp; " to " &amp; TEXT('PIMS Calendar'!I16,"m/d")</f>
        <v>12/1 to 12/16</v>
      </c>
      <c r="G27" s="475" t="str">
        <f>'PIMS Calendar'!K16</f>
        <v>1/9 to 1/20</v>
      </c>
      <c r="H27" s="492" t="str">
        <f>'PIMS Calendar'!L16</f>
        <v>N/A</v>
      </c>
      <c r="I27"/>
      <c r="J27" s="6"/>
    </row>
    <row r="28" spans="1:10" ht="15.75" thickBot="1" x14ac:dyDescent="0.3">
      <c r="A28" s="6"/>
      <c r="B28"/>
      <c r="C28" s="89" t="str">
        <f>'PIMS Calendar'!C16</f>
        <v>Special Education 12/1 Count</v>
      </c>
      <c r="D28" s="90" t="str">
        <f>'PIMS Calendar'!D16</f>
        <v>2022-23</v>
      </c>
      <c r="E28" s="91" t="s">
        <v>14</v>
      </c>
      <c r="F28" s="477"/>
      <c r="G28" s="477"/>
      <c r="H28" s="493"/>
      <c r="I28"/>
      <c r="J28" s="6"/>
    </row>
    <row r="29" spans="1:10" ht="21.75" thickBot="1" x14ac:dyDescent="0.3">
      <c r="A29" s="6"/>
      <c r="B29"/>
      <c r="C29" s="11"/>
      <c r="D29" s="11"/>
      <c r="E29" s="11"/>
      <c r="F29" s="11"/>
      <c r="G29" s="11"/>
      <c r="H29" s="11"/>
      <c r="I29"/>
      <c r="J29" s="6"/>
    </row>
    <row r="30" spans="1:10" s="13" customFormat="1" ht="18.75" x14ac:dyDescent="0.25">
      <c r="A30" s="12"/>
      <c r="B30"/>
      <c r="C30" s="465" t="s">
        <v>92</v>
      </c>
      <c r="D30" s="466"/>
      <c r="E30" s="466"/>
      <c r="F30" s="466"/>
      <c r="G30" s="466"/>
      <c r="H30" s="467"/>
      <c r="I30"/>
      <c r="J30" s="12"/>
    </row>
    <row r="31" spans="1:10" x14ac:dyDescent="0.25">
      <c r="A31" s="6"/>
      <c r="B31"/>
      <c r="C31" s="106" t="s">
        <v>0</v>
      </c>
      <c r="D31" s="66" t="s">
        <v>30</v>
      </c>
      <c r="E31" s="83" t="s">
        <v>14</v>
      </c>
      <c r="F31" s="66" t="s">
        <v>2</v>
      </c>
      <c r="G31" s="66" t="s">
        <v>3</v>
      </c>
      <c r="H31" s="107" t="s">
        <v>24</v>
      </c>
      <c r="I31"/>
      <c r="J31" s="6"/>
    </row>
    <row r="32" spans="1:10" x14ac:dyDescent="0.25">
      <c r="A32" s="6"/>
      <c r="B32"/>
      <c r="C32" s="104" t="s">
        <v>33</v>
      </c>
      <c r="D32" s="41" t="str">
        <f>'PIMS Calendar'!D17</f>
        <v>2022-23</v>
      </c>
      <c r="E32" s="29" t="s">
        <v>9</v>
      </c>
      <c r="F32" s="475" t="str">
        <f>TEXT('PIMS Calendar'!H17,"m/d")&amp; " to " &amp; TEXT('PIMS Calendar'!I17,"m/d")</f>
        <v>2/24 to 3/9</v>
      </c>
      <c r="G32" s="494" t="str">
        <f>'PIMS Calendar'!K17</f>
        <v>N/A</v>
      </c>
      <c r="H32" s="492" t="str">
        <f>'PIMS Calendar'!L17</f>
        <v>N/A</v>
      </c>
      <c r="I32"/>
      <c r="J32" s="6"/>
    </row>
    <row r="33" spans="1:10" s="13" customFormat="1" ht="30.75" thickBot="1" x14ac:dyDescent="0.3">
      <c r="A33" s="12"/>
      <c r="B33"/>
      <c r="C33" s="89" t="str">
        <f>'PIMS Calendar'!C17</f>
        <v>Child Accounting SD &amp; IU Preliminary
    JIAF Collection</v>
      </c>
      <c r="D33" s="102" t="str">
        <f>'PIMS Calendar'!D17</f>
        <v>2022-23</v>
      </c>
      <c r="E33" s="91" t="s">
        <v>10</v>
      </c>
      <c r="F33" s="477"/>
      <c r="G33" s="495"/>
      <c r="H33" s="493"/>
      <c r="I33"/>
      <c r="J33" s="12"/>
    </row>
    <row r="34" spans="1:10" ht="21.75" thickBot="1" x14ac:dyDescent="0.3">
      <c r="A34" s="6"/>
      <c r="B34"/>
      <c r="C34" s="11"/>
      <c r="D34" s="11"/>
      <c r="E34" s="11"/>
      <c r="F34" s="11"/>
      <c r="G34" s="11"/>
      <c r="H34" s="11"/>
      <c r="I34"/>
      <c r="J34" s="6"/>
    </row>
    <row r="35" spans="1:10" customFormat="1" ht="18.75" x14ac:dyDescent="0.25">
      <c r="A35" s="14"/>
      <c r="C35" s="465" t="s">
        <v>93</v>
      </c>
      <c r="D35" s="466"/>
      <c r="E35" s="466"/>
      <c r="F35" s="466"/>
      <c r="G35" s="466"/>
      <c r="H35" s="467"/>
      <c r="J35" s="14"/>
    </row>
    <row r="36" spans="1:10" customFormat="1" x14ac:dyDescent="0.25">
      <c r="A36" s="6"/>
      <c r="C36" s="500" t="s">
        <v>0</v>
      </c>
      <c r="D36" s="502" t="s">
        <v>30</v>
      </c>
      <c r="E36" s="504" t="s">
        <v>14</v>
      </c>
      <c r="F36" s="205" t="s">
        <v>2</v>
      </c>
      <c r="G36" s="28" t="s">
        <v>3</v>
      </c>
      <c r="H36" s="108" t="s">
        <v>24</v>
      </c>
      <c r="J36" s="6"/>
    </row>
    <row r="37" spans="1:10" x14ac:dyDescent="0.25">
      <c r="A37" s="6"/>
      <c r="B37"/>
      <c r="C37" s="501"/>
      <c r="D37" s="503"/>
      <c r="E37" s="505"/>
      <c r="F37" s="506" t="s">
        <v>157</v>
      </c>
      <c r="G37" s="507"/>
      <c r="H37" s="508"/>
      <c r="I37"/>
      <c r="J37" s="6"/>
    </row>
    <row r="38" spans="1:10" x14ac:dyDescent="0.25">
      <c r="A38" s="6"/>
      <c r="B38"/>
      <c r="C38" s="103" t="s">
        <v>34</v>
      </c>
      <c r="D38" s="56" t="str">
        <f>'PIMS Calendar'!D19</f>
        <v>2022-23</v>
      </c>
      <c r="E38" s="29" t="s">
        <v>14</v>
      </c>
      <c r="F38" s="43" t="s">
        <v>282</v>
      </c>
      <c r="G38" s="514" t="str">
        <f>'PIMS Calendar'!K19</f>
        <v>7/31 to 8/11</v>
      </c>
      <c r="H38" s="509" t="str">
        <f>'PIMS Calendar'!L19</f>
        <v>N/A</v>
      </c>
      <c r="I38"/>
      <c r="J38" s="6"/>
    </row>
    <row r="39" spans="1:10" x14ac:dyDescent="0.25">
      <c r="A39" s="6"/>
      <c r="B39"/>
      <c r="C39" s="103" t="str">
        <f>'PIMS Calendar'!C19</f>
        <v>Special Education Transition/Exits</v>
      </c>
      <c r="D39" s="56" t="str">
        <f>'PIMS Calendar'!D20</f>
        <v>2022-23</v>
      </c>
      <c r="E39" s="29" t="s">
        <v>14</v>
      </c>
      <c r="F39" s="43" t="str">
        <f>TEXT('PIMS Calendar'!H19,"m/d")&amp; " to " &amp; TEXT('PIMS Calendar'!I19,"m/d")</f>
        <v>6/5 to 7/21</v>
      </c>
      <c r="G39" s="476"/>
      <c r="H39" s="512"/>
      <c r="I39"/>
      <c r="J39" s="6"/>
    </row>
    <row r="40" spans="1:10" x14ac:dyDescent="0.25">
      <c r="A40" s="6"/>
      <c r="B40"/>
      <c r="C40" s="103" t="str">
        <f>'PIMS Calendar'!C20</f>
        <v>LIEP Survey</v>
      </c>
      <c r="D40" s="60" t="str">
        <f>'PIMS Calendar'!D21</f>
        <v>2022-23</v>
      </c>
      <c r="E40" s="29" t="s">
        <v>14</v>
      </c>
      <c r="F40" s="471" t="str">
        <f>TEXT('PIMS Calendar'!H20,"m/d")&amp; " to " &amp; TEXT('PIMS Calendar'!I20,"m/d")</f>
        <v>6/5 to 7/21</v>
      </c>
      <c r="G40" s="476"/>
      <c r="H40" s="513"/>
      <c r="I40"/>
      <c r="J40" s="6"/>
    </row>
    <row r="41" spans="1:10" s="13" customFormat="1" ht="15.75" thickBot="1" x14ac:dyDescent="0.3">
      <c r="A41" s="12"/>
      <c r="B41"/>
      <c r="C41" s="109" t="str">
        <f>'PIMS Calendar'!C21</f>
        <v>Career &amp; Technical Education</v>
      </c>
      <c r="D41" s="105" t="str">
        <f>'PIMS Calendar'!D22</f>
        <v>2022-23</v>
      </c>
      <c r="E41" s="95" t="s">
        <v>10</v>
      </c>
      <c r="F41" s="515"/>
      <c r="G41" s="477"/>
      <c r="H41" s="92">
        <f>'PIMS Calendar'!L21</f>
        <v>45169</v>
      </c>
      <c r="I41"/>
      <c r="J41" s="12"/>
    </row>
    <row r="42" spans="1:10" ht="21.75" thickBot="1" x14ac:dyDescent="0.3">
      <c r="A42" s="6"/>
      <c r="B42"/>
      <c r="C42" s="11"/>
      <c r="D42" s="11"/>
      <c r="E42" s="11"/>
      <c r="F42" s="11"/>
      <c r="G42" s="11"/>
      <c r="H42" s="11"/>
      <c r="I42"/>
      <c r="J42" s="6"/>
    </row>
    <row r="43" spans="1:10" s="13" customFormat="1" ht="18.75" x14ac:dyDescent="0.25">
      <c r="A43" s="12"/>
      <c r="B43"/>
      <c r="C43" s="465" t="s">
        <v>314</v>
      </c>
      <c r="D43" s="466"/>
      <c r="E43" s="466"/>
      <c r="F43" s="466"/>
      <c r="G43" s="466"/>
      <c r="H43" s="467"/>
      <c r="I43"/>
      <c r="J43" s="12"/>
    </row>
    <row r="44" spans="1:10" s="1" customFormat="1" x14ac:dyDescent="0.25">
      <c r="A44" s="14"/>
      <c r="B44"/>
      <c r="C44" s="93" t="s">
        <v>0</v>
      </c>
      <c r="D44" s="15" t="s">
        <v>30</v>
      </c>
      <c r="E44" s="82" t="s">
        <v>14</v>
      </c>
      <c r="F44" s="15" t="s">
        <v>2</v>
      </c>
      <c r="G44" s="27" t="s">
        <v>3</v>
      </c>
      <c r="H44" s="94" t="s">
        <v>24</v>
      </c>
      <c r="I44"/>
      <c r="J44" s="14"/>
    </row>
    <row r="45" spans="1:10" x14ac:dyDescent="0.25">
      <c r="A45" s="6"/>
      <c r="B45"/>
      <c r="C45" s="103" t="s">
        <v>33</v>
      </c>
      <c r="D45" s="100" t="str">
        <f>'PIMS Calendar'!D40</f>
        <v>2022-23</v>
      </c>
      <c r="E45" s="29" t="s">
        <v>9</v>
      </c>
      <c r="F45" s="475" t="str">
        <f>TEXT('PIMS Calendar'!H22,"m/d")&amp; " to " &amp; TEXT('PIMS Calendar'!I22,"m/d")</f>
        <v>6/12 to 8/31</v>
      </c>
      <c r="G45" s="475" t="str">
        <f>'PIMS Calendar'!K22</f>
        <v>9/1 to 10/27</v>
      </c>
      <c r="H45" s="116" t="s">
        <v>27</v>
      </c>
      <c r="I45"/>
      <c r="J45" s="6"/>
    </row>
    <row r="46" spans="1:10" x14ac:dyDescent="0.25">
      <c r="A46" s="6"/>
      <c r="B46"/>
      <c r="C46" s="86" t="str">
        <f>'PIMS Calendar'!C22</f>
        <v>Child Accounting End-of-Year Collection</v>
      </c>
      <c r="D46" s="100" t="str">
        <f>'PIMS Calendar'!D22</f>
        <v>2022-23</v>
      </c>
      <c r="E46" s="29" t="s">
        <v>10</v>
      </c>
      <c r="F46" s="483"/>
      <c r="G46" s="483"/>
      <c r="H46" s="101" t="s">
        <v>31</v>
      </c>
      <c r="I46"/>
      <c r="J46" s="6"/>
    </row>
    <row r="47" spans="1:10" x14ac:dyDescent="0.25">
      <c r="A47" s="6"/>
      <c r="B47"/>
      <c r="C47" s="86" t="str">
        <f>'PIMS Calendar'!C23</f>
        <v xml:space="preserve">Title I Student Participation </v>
      </c>
      <c r="D47" s="100" t="str">
        <f>'PIMS Calendar'!D23</f>
        <v>2022-23</v>
      </c>
      <c r="E47" s="29" t="str">
        <f>'PIMS Calendar'!F23</f>
        <v>Required</v>
      </c>
      <c r="F47" s="43" t="str">
        <f>TEXT('PIMS Calendar'!H23,"m/d")&amp; " to " &amp; TEXT('PIMS Calendar'!I23,"m/d")</f>
        <v>6/12 to 8/31</v>
      </c>
      <c r="G47" s="43" t="str">
        <f>'PIMS Calendar'!K23</f>
        <v>9/1 to 10/27</v>
      </c>
      <c r="H47" s="116" t="str">
        <f>'PIMS Calendar'!L23</f>
        <v>N/A</v>
      </c>
      <c r="I47"/>
      <c r="J47" s="6"/>
    </row>
    <row r="48" spans="1:10" ht="60" x14ac:dyDescent="0.25">
      <c r="A48" s="6"/>
      <c r="B48"/>
      <c r="C48" s="86" t="str">
        <f>'PIMS Calendar'!C24</f>
        <v xml:space="preserve">Interscholastic Athletic Opportunities </v>
      </c>
      <c r="D48" s="100" t="str">
        <f>'PIMS Calendar'!D24</f>
        <v>2022-23</v>
      </c>
      <c r="E48" s="29" t="str">
        <f>'PIMS Calendar'!F24</f>
        <v>Required</v>
      </c>
      <c r="F48" s="43" t="str">
        <f>TEXT('PIMS Calendar'!H24,"m/d")&amp; " to " &amp; TEXT('PIMS Calendar'!I24,"m/d")</f>
        <v>6/12 to 8/31</v>
      </c>
      <c r="G48" s="43" t="str">
        <f>'PIMS Calendar'!K24</f>
        <v>9/1 to 10/27</v>
      </c>
      <c r="H48" s="317" t="str">
        <f>'PIMS Calendar'!L24</f>
        <v>ACS is due within 7 calendar days of the Collection Close date 8/31/2023.</v>
      </c>
      <c r="I48"/>
      <c r="J48" s="6"/>
    </row>
    <row r="49" spans="1:10" ht="30" x14ac:dyDescent="0.25">
      <c r="A49" s="6"/>
      <c r="B49"/>
      <c r="C49" s="86" t="str">
        <f>'PIMS Calendar'!C25</f>
        <v>Title III Professional Development
    Activities</v>
      </c>
      <c r="D49" s="100" t="str">
        <f>'PIMS Calendar'!D25</f>
        <v>2022-23</v>
      </c>
      <c r="E49" s="29" t="str">
        <f>'PIMS Calendar'!F25</f>
        <v>Required</v>
      </c>
      <c r="F49" s="43" t="str">
        <f>TEXT('PIMS Calendar'!H25,"m/d")&amp; " to " &amp; TEXT('PIMS Calendar'!I25,"m/d")</f>
        <v>6/12 to 8/31</v>
      </c>
      <c r="G49" s="43" t="str">
        <f>'PIMS Calendar'!K25</f>
        <v>9/1 to 10/27</v>
      </c>
      <c r="H49" s="117" t="str">
        <f>'PIMS Calendar'!L25</f>
        <v>N/A</v>
      </c>
      <c r="I49"/>
      <c r="J49" s="6"/>
    </row>
    <row r="50" spans="1:10" ht="60.75" thickBot="1" x14ac:dyDescent="0.3">
      <c r="A50" s="6"/>
      <c r="B50"/>
      <c r="C50" s="89" t="str">
        <f>'PIMS Calendar'!C26</f>
        <v>Students Home Schooled or Privately
    Tutored during the prior school year</v>
      </c>
      <c r="D50" s="102" t="str">
        <f>'PIMS Calendar'!D26</f>
        <v>2022-23</v>
      </c>
      <c r="E50" s="91" t="str">
        <f>'PIMS Calendar'!F26</f>
        <v>Required</v>
      </c>
      <c r="F50" s="90" t="str">
        <f>TEXT('PIMS Calendar'!H26,"m/d")&amp; " to " &amp; TEXT('PIMS Calendar'!I26,"m/d")</f>
        <v>6/12 to 8/31</v>
      </c>
      <c r="G50" s="90" t="str">
        <f>'PIMS Calendar'!K26</f>
        <v>9/1 to 10/27</v>
      </c>
      <c r="H50" s="317" t="str">
        <f>'PIMS Calendar'!L26</f>
        <v>ACS is due within 7 calendar days of the Collection Close date 8/31/2023.</v>
      </c>
      <c r="I50"/>
      <c r="J50" s="6"/>
    </row>
    <row r="51" spans="1:10" ht="21.75" thickBot="1" x14ac:dyDescent="0.3">
      <c r="A51" s="6"/>
      <c r="B51"/>
      <c r="C51" s="11"/>
      <c r="D51" s="11"/>
      <c r="E51" s="11"/>
      <c r="F51" s="11"/>
      <c r="G51" s="11"/>
      <c r="H51" s="11"/>
      <c r="I51"/>
      <c r="J51" s="6"/>
    </row>
    <row r="52" spans="1:10" s="13" customFormat="1" ht="18.75" x14ac:dyDescent="0.25">
      <c r="A52" s="12"/>
      <c r="B52"/>
      <c r="C52" s="465" t="s">
        <v>206</v>
      </c>
      <c r="D52" s="466"/>
      <c r="E52" s="466"/>
      <c r="F52" s="466"/>
      <c r="G52" s="466"/>
      <c r="H52" s="467"/>
      <c r="I52"/>
      <c r="J52" s="12"/>
    </row>
    <row r="53" spans="1:10" s="13" customFormat="1" x14ac:dyDescent="0.25">
      <c r="A53" s="12"/>
      <c r="B53"/>
      <c r="C53" s="110" t="s">
        <v>0</v>
      </c>
      <c r="D53" s="16" t="s">
        <v>30</v>
      </c>
      <c r="E53" s="84" t="s">
        <v>14</v>
      </c>
      <c r="F53" s="16" t="s">
        <v>2</v>
      </c>
      <c r="G53" s="24" t="s">
        <v>3</v>
      </c>
      <c r="H53" s="111" t="s">
        <v>24</v>
      </c>
      <c r="I53"/>
      <c r="J53" s="12"/>
    </row>
    <row r="54" spans="1:10" ht="45" customHeight="1" x14ac:dyDescent="0.25">
      <c r="A54" s="6"/>
      <c r="B54"/>
      <c r="C54" s="104" t="str">
        <f>'PIMS Calendar'!C28</f>
        <v>ESSER Collection 2021-22</v>
      </c>
      <c r="D54" s="41" t="str">
        <f>'PIMS Calendar'!D28</f>
        <v>2021-22</v>
      </c>
      <c r="E54" s="29" t="str">
        <f>'PIMS Calendar'!F28</f>
        <v>Required if LEA received ESSER funds</v>
      </c>
      <c r="F54" s="358" t="str">
        <f>TEXT('PIMS Calendar'!H28,"m/d")&amp; " " &amp; TEXT('PIMS Calendar'!I28,"m/d/yyyy")</f>
        <v>Open Through 3/9/2023</v>
      </c>
      <c r="G54" s="376" t="str">
        <f>'PIMS Calendar'!K28</f>
        <v>Correction Window (with override) Closes 4/5/23</v>
      </c>
      <c r="H54" s="371">
        <f>'PIMS Calendar'!L28</f>
        <v>45030</v>
      </c>
      <c r="I54"/>
      <c r="J54" s="6"/>
    </row>
    <row r="55" spans="1:10" ht="60" x14ac:dyDescent="0.25">
      <c r="A55" s="6"/>
      <c r="B55"/>
      <c r="C55" s="104" t="str">
        <f>'PIMS Calendar'!C29</f>
        <v>EANS Collection 2021-22</v>
      </c>
      <c r="D55" s="41" t="str">
        <f>'PIMS Calendar'!D29</f>
        <v>2021-22</v>
      </c>
      <c r="E55" s="29" t="str">
        <f>'PIMS Calendar'!F29</f>
        <v xml:space="preserve">Required for IUs </v>
      </c>
      <c r="F55" s="358" t="str">
        <f>TEXT('PIMS Calendar'!H29,"m/d")&amp; " " &amp; TEXT('PIMS Calendar'!I29,"m/d/yyyy")</f>
        <v>Open Through 5/12/2023</v>
      </c>
      <c r="G55" s="367" t="str">
        <f>'PIMS Calendar'!K29</f>
        <v>Correction Window (with override) Closes 6/2/23</v>
      </c>
      <c r="H55" s="371">
        <f>'PIMS Calendar'!L29</f>
        <v>45086</v>
      </c>
      <c r="I55"/>
      <c r="J55" s="6"/>
    </row>
    <row r="56" spans="1:10" s="13" customFormat="1" ht="30" x14ac:dyDescent="0.25">
      <c r="A56" s="12"/>
      <c r="B56"/>
      <c r="C56" s="104" t="str">
        <f>CONCATENATE('PIMS Calendar'!C30, " ", 'PIMS Calendar'!E30)</f>
        <v>PVAAS Staff Student Subtest</v>
      </c>
      <c r="D56" s="41" t="str">
        <f>'PIMS Calendar'!D30</f>
        <v>2022-23</v>
      </c>
      <c r="E56" s="29" t="str">
        <f>'PIMS Calendar'!F30</f>
        <v>Updates</v>
      </c>
      <c r="F56" s="263" t="str">
        <f>CONCATENATE('PIMS Calendar'!H30," ", TEXT('PIMS Calendar'!I30,"m/d/yyy"))</f>
        <v>Open Through  3/9/2023</v>
      </c>
      <c r="G56" s="378" t="str">
        <f>'PIMS Calendar'!K30</f>
        <v>Collection Window Closes 3/9/2023</v>
      </c>
      <c r="H56" s="377" t="str">
        <f>'PIMS Calendar'!L30</f>
        <v>N/A</v>
      </c>
      <c r="I56"/>
      <c r="J56" s="12"/>
    </row>
    <row r="57" spans="1:10" ht="30" x14ac:dyDescent="0.25">
      <c r="A57" s="6"/>
      <c r="B57"/>
      <c r="C57" s="104" t="str">
        <f>'PIMS Calendar'!C31</f>
        <v>Safe Schools - Bus Evacuation Drills</v>
      </c>
      <c r="D57" s="41" t="str">
        <f>'PIMS Calendar'!D31</f>
        <v>2022-23</v>
      </c>
      <c r="E57" s="29" t="str">
        <f>'PIMS Calendar'!F31</f>
        <v>Required</v>
      </c>
      <c r="F57" s="43" t="str">
        <f>TEXT('PIMS Calendar'!H31,"m/d")&amp; " " &amp; TEXT('PIMS Calendar'!I31,"m/d/yyyy")</f>
        <v>Open Through 4/7/2023</v>
      </c>
      <c r="G57" s="378" t="str">
        <f>'PIMS Calendar'!K31</f>
        <v>Collection Window Closes 4/7/2023</v>
      </c>
      <c r="H57" s="377">
        <f>'PIMS Calendar'!L31</f>
        <v>45026</v>
      </c>
      <c r="I57"/>
      <c r="J57" s="6"/>
    </row>
    <row r="58" spans="1:10" s="13" customFormat="1" ht="30" x14ac:dyDescent="0.25">
      <c r="A58" s="12"/>
      <c r="B58"/>
      <c r="C58" s="104" t="str">
        <f>'PIMS Calendar'!C32</f>
        <v>Keystone Exemption Collection 2022-23</v>
      </c>
      <c r="D58" s="283" t="str">
        <f>'PIMS Calendar'!D32</f>
        <v>2022-23</v>
      </c>
      <c r="E58" s="29" t="str">
        <f>'PIMS Calendar'!F32</f>
        <v>Required</v>
      </c>
      <c r="F58" s="43" t="str">
        <f>TEXT('PIMS Calendar'!H32,"m/d")&amp; " " &amp; TEXT('PIMS Calendar'!I32,"m/d/yyyy")</f>
        <v>Open Through 5/2/2023</v>
      </c>
      <c r="G58" s="378" t="str">
        <f>'PIMS Calendar'!K32</f>
        <v>Collection Window Closes 5/2/2023</v>
      </c>
      <c r="H58" s="377">
        <f>'PIMS Calendar'!L32</f>
        <v>45055</v>
      </c>
      <c r="I58"/>
      <c r="J58" s="12"/>
    </row>
    <row r="59" spans="1:10" ht="30" x14ac:dyDescent="0.25">
      <c r="A59" s="6"/>
      <c r="B59"/>
      <c r="C59" s="104" t="str">
        <f>'PIMS Calendar'!C33</f>
        <v>Course/Instructor</v>
      </c>
      <c r="D59" s="41" t="str">
        <f>'PIMS Calendar'!D33</f>
        <v>2022-23</v>
      </c>
      <c r="E59" s="29" t="str">
        <f>'PIMS Calendar'!F33</f>
        <v>Required</v>
      </c>
      <c r="F59" s="262" t="str">
        <f>CONCATENATE('PIMS Calendar'!H33," ",TEXT('PIMS Calendar'!I33,"m/d/yyy"))</f>
        <v>Open Through 5/30/2023</v>
      </c>
      <c r="G59" s="364" t="str">
        <f>'PIMS Calendar'!K33</f>
        <v>Collection Window Closes 5/30/2023</v>
      </c>
      <c r="H59" s="278">
        <f>'PIMS Calendar'!L33</f>
        <v>45086</v>
      </c>
      <c r="I59"/>
      <c r="J59" s="6"/>
    </row>
    <row r="60" spans="1:10" ht="45" x14ac:dyDescent="0.25">
      <c r="A60" s="6"/>
      <c r="B60"/>
      <c r="C60" s="104" t="str">
        <f>'PIMS Calendar'!C34</f>
        <v xml:space="preserve">Student - Industry-Recognized
    Credentials and Work-Based Learning
    Experiences for Non-CTE Students </v>
      </c>
      <c r="D60" s="41" t="str">
        <f>'PIMS Calendar'!D34</f>
        <v>2022-23</v>
      </c>
      <c r="E60" s="29" t="str">
        <f>'PIMS Calendar'!F34</f>
        <v>Required</v>
      </c>
      <c r="F60" s="471" t="str">
        <f>CONCATENATE('PIMS Calendar'!H37," ", TEXT('PIMS Calendar'!I37,"m/d/yyy"))</f>
        <v>Open Through 6/29/2023</v>
      </c>
      <c r="G60" s="364" t="str">
        <f>'PIMS Calendar'!K34</f>
        <v>Collection Window Closes 6/29/2023</v>
      </c>
      <c r="H60" s="472">
        <f>'PIMS Calendar'!L34</f>
        <v>45107</v>
      </c>
      <c r="I60"/>
      <c r="J60" s="6"/>
    </row>
    <row r="61" spans="1:10" ht="30" x14ac:dyDescent="0.25">
      <c r="A61" s="6"/>
      <c r="B61"/>
      <c r="C61" s="104" t="str">
        <f>'PIMS Calendar'!C35</f>
        <v>Student - Career Standards Benchmarks</v>
      </c>
      <c r="D61" s="41" t="str">
        <f>'PIMS Calendar'!D35</f>
        <v>2022-23</v>
      </c>
      <c r="E61" s="29" t="str">
        <f>'PIMS Calendar'!F35</f>
        <v>Required</v>
      </c>
      <c r="F61" s="471"/>
      <c r="G61" s="364" t="str">
        <f>'PIMS Calendar'!K35</f>
        <v>Collection Window Closes 6/29/2023</v>
      </c>
      <c r="H61" s="473"/>
      <c r="I61"/>
      <c r="J61" s="6"/>
    </row>
    <row r="62" spans="1:10" ht="30" x14ac:dyDescent="0.25">
      <c r="A62" s="6"/>
      <c r="B62"/>
      <c r="C62" s="104" t="str">
        <f>'PIMS Calendar'!C36</f>
        <v>Student - Local Assessment for Early
   Indicators of Success</v>
      </c>
      <c r="D62" s="41" t="str">
        <f>'PIMS Calendar'!D36</f>
        <v>2022-23</v>
      </c>
      <c r="E62" s="29" t="str">
        <f>'PIMS Calendar'!F36</f>
        <v>Updates</v>
      </c>
      <c r="F62" s="471"/>
      <c r="G62" s="364" t="str">
        <f>'PIMS Calendar'!K36</f>
        <v>Collection Window Closes 6/29/2023</v>
      </c>
      <c r="H62" s="473"/>
      <c r="I62"/>
      <c r="J62" s="6"/>
    </row>
    <row r="63" spans="1:10" ht="30" x14ac:dyDescent="0.25">
      <c r="A63" s="6"/>
      <c r="B63"/>
      <c r="C63" s="104" t="s">
        <v>130</v>
      </c>
      <c r="D63" s="41" t="str">
        <f>'PIMS Calendar'!D36</f>
        <v>2022-23</v>
      </c>
      <c r="E63" s="29" t="str">
        <f>'PIMS Calendar'!F37</f>
        <v>Updates</v>
      </c>
      <c r="F63" s="471"/>
      <c r="G63" s="364" t="str">
        <f>'PIMS Calendar'!K37</f>
        <v>Collection Window Closes 6/29/2023</v>
      </c>
      <c r="H63" s="474"/>
      <c r="I63"/>
      <c r="J63" s="6"/>
    </row>
    <row r="64" spans="1:10" ht="30" x14ac:dyDescent="0.25">
      <c r="A64" s="6"/>
      <c r="B64"/>
      <c r="C64" s="104" t="str">
        <f>'PIMS Calendar'!C39</f>
        <v>Student - Local Assessment for Reporting
   and Analytics</v>
      </c>
      <c r="D64" s="41" t="str">
        <f>'PIMS Calendar'!D39</f>
        <v>2022-23</v>
      </c>
      <c r="E64" s="29" t="str">
        <f>'PIMS Calendar'!F38</f>
        <v>Updates</v>
      </c>
      <c r="F64" s="365" t="str">
        <f>TEXT('PIMS Calendar'!H39,"m/d")&amp; " " &amp; TEXT('PIMS Calendar'!I39,"m/d/yyyy")</f>
        <v>Open Through 7/14/2023</v>
      </c>
      <c r="G64" s="364" t="str">
        <f>'PIMS Calendar'!K39</f>
        <v>Collection Window Closes 7/14/2023</v>
      </c>
      <c r="H64" s="478" t="str">
        <f>'PIMS Calendar'!L40</f>
        <v>N/A</v>
      </c>
      <c r="I64"/>
      <c r="J64" s="6"/>
    </row>
    <row r="65" spans="1:10" ht="60" x14ac:dyDescent="0.25">
      <c r="A65" s="6"/>
      <c r="B65"/>
      <c r="C65" s="104" t="s">
        <v>82</v>
      </c>
      <c r="D65" s="41" t="str">
        <f>'PIMS Calendar'!D35</f>
        <v>2022-23</v>
      </c>
      <c r="E65" s="29" t="s">
        <v>12</v>
      </c>
      <c r="F65" s="475" t="str">
        <f>CONCATENATE('PIMS Calendar'!H40," ", TEXT('PIMS Calendar'!I40,"m/d/yyyy"))</f>
        <v>Open Through 7/31/2023</v>
      </c>
      <c r="G65" s="364" t="str">
        <f>'PIMS Calendar'!K40</f>
        <v>Collection Window Closes 7/31/2023</v>
      </c>
      <c r="H65" s="479"/>
      <c r="I65"/>
      <c r="J65" s="6"/>
    </row>
    <row r="66" spans="1:10" ht="165" x14ac:dyDescent="0.25">
      <c r="A66" s="6"/>
      <c r="B66"/>
      <c r="C66" s="104" t="str">
        <f>'PIMS Calendar'!C41</f>
        <v>Safe Schools - Fire &amp; Security Drills</v>
      </c>
      <c r="D66" s="41" t="str">
        <f>'PIMS Calendar'!D40</f>
        <v>2022-23</v>
      </c>
      <c r="E66" s="29" t="str">
        <f>CONCATENATE('PIMS Calendar'!F41," - ",'PIMS Calendar'!G41)</f>
        <v>Required - Fire Drills and Security Drills must be reported by 7/29/2023.
However, the Bus Evacuation Drill ACS and Security Drill Certification must be submitted by 4/10/2023 .
ACS submitted through the FRCPP</v>
      </c>
      <c r="F66" s="476"/>
      <c r="G66" s="364" t="str">
        <f>'PIMS Calendar'!K40</f>
        <v>Collection Window Closes 7/31/2023</v>
      </c>
      <c r="H66" s="480">
        <f>'PIMS Calendar'!L41</f>
        <v>45135</v>
      </c>
      <c r="I66"/>
      <c r="J66" s="6"/>
    </row>
    <row r="67" spans="1:10" ht="30" x14ac:dyDescent="0.25">
      <c r="A67" s="6"/>
      <c r="B67"/>
      <c r="C67" s="104" t="str">
        <f>'PIMS Calendar'!C42</f>
        <v>Safe Schools</v>
      </c>
      <c r="D67" s="41" t="str">
        <f>'PIMS Calendar'!D37</f>
        <v>2022-23</v>
      </c>
      <c r="E67" s="29" t="str">
        <f>'PIMS Calendar'!F42</f>
        <v>Required</v>
      </c>
      <c r="F67" s="476"/>
      <c r="G67" s="364" t="str">
        <f>'PIMS Calendar'!K41</f>
        <v>Collection Window Closes 7/31/2023</v>
      </c>
      <c r="H67" s="474"/>
      <c r="I67"/>
      <c r="J67" s="6"/>
    </row>
    <row r="68" spans="1:10" ht="30.75" thickBot="1" x14ac:dyDescent="0.3">
      <c r="A68" s="6"/>
      <c r="B68"/>
      <c r="C68" s="89" t="str">
        <f>'PIMS Calendar'!C43</f>
        <v>Safe Schools - AED</v>
      </c>
      <c r="D68" s="102" t="str">
        <f>'PIMS Calendar'!D41</f>
        <v>2022-23</v>
      </c>
      <c r="E68" s="91" t="str">
        <f>'PIMS Calendar'!F43</f>
        <v>Required</v>
      </c>
      <c r="F68" s="477"/>
      <c r="G68" s="366" t="str">
        <f>'PIMS Calendar'!K42</f>
        <v>Collection Window Closes 7/31/2023</v>
      </c>
      <c r="H68" s="264" t="str">
        <f>'PIMS Calendar'!L43</f>
        <v>On the Safe Schools ACS</v>
      </c>
      <c r="I68"/>
      <c r="J68" s="6"/>
    </row>
    <row r="69" spans="1:10" ht="21.75" thickBot="1" x14ac:dyDescent="0.3">
      <c r="A69" s="6"/>
      <c r="B69"/>
      <c r="C69" s="11"/>
      <c r="D69" s="11"/>
      <c r="E69" s="11"/>
      <c r="F69" s="11"/>
      <c r="G69" s="11"/>
      <c r="H69" s="11"/>
      <c r="I69"/>
      <c r="J69" s="6"/>
    </row>
    <row r="70" spans="1:10" ht="42.75" x14ac:dyDescent="0.25">
      <c r="A70" s="6"/>
      <c r="B70"/>
      <c r="C70" s="289" t="s">
        <v>16</v>
      </c>
      <c r="D70" s="290" t="s">
        <v>118</v>
      </c>
      <c r="E70" s="291" t="s">
        <v>14</v>
      </c>
      <c r="F70" s="292" t="s">
        <v>190</v>
      </c>
      <c r="G70" s="292" t="s">
        <v>119</v>
      </c>
      <c r="H70" s="293" t="s">
        <v>24</v>
      </c>
      <c r="I70"/>
      <c r="J70" s="6"/>
    </row>
    <row r="71" spans="1:10" ht="30" x14ac:dyDescent="0.25">
      <c r="A71" s="6"/>
      <c r="B71"/>
      <c r="C71" s="112" t="str">
        <f>'Internal Snapshots'!C4</f>
        <v>Winter Keystone Precodes</v>
      </c>
      <c r="D71" s="41" t="str">
        <f>'Internal Snapshots'!D4</f>
        <v>2022-23</v>
      </c>
      <c r="E71" s="29" t="str">
        <f>'Internal Snapshots'!F4</f>
        <v>Required (denoted in Field No. 214)</v>
      </c>
      <c r="F71" s="329">
        <f>'Internal Snapshots'!H4</f>
        <v>44840</v>
      </c>
      <c r="G71" s="468">
        <f>'Internal Snapshots'!I4</f>
        <v>44840</v>
      </c>
      <c r="H71" s="288">
        <f>'Internal Snapshots'!K4</f>
        <v>44848</v>
      </c>
      <c r="I71"/>
      <c r="J71" s="6"/>
    </row>
    <row r="72" spans="1:10" ht="75" x14ac:dyDescent="0.25">
      <c r="A72" s="6"/>
      <c r="B72"/>
      <c r="C72" s="112" t="str">
        <f>'Internal Snapshots'!C5</f>
        <v>PVAAS Staff Account Creation and
    Movement within LEA
PEERS Staff Pre-population
PVAAS Student Enrollment 1</v>
      </c>
      <c r="D72" s="41" t="str">
        <f>'Internal Snapshots'!D5</f>
        <v>2022-23</v>
      </c>
      <c r="E72" s="29" t="str">
        <f>'Internal Snapshots'!F5</f>
        <v>Required K-12</v>
      </c>
      <c r="F72" s="261" t="str">
        <f>'Internal Snapshots'!H5</f>
        <v>N/A</v>
      </c>
      <c r="G72" s="469"/>
      <c r="H72" s="509" t="str">
        <f>'Internal Snapshots'!K5</f>
        <v>N/A</v>
      </c>
      <c r="I72"/>
      <c r="J72" s="6"/>
    </row>
    <row r="73" spans="1:10" ht="30" x14ac:dyDescent="0.25">
      <c r="A73" s="6"/>
      <c r="B73"/>
      <c r="C73" s="112" t="str">
        <f>'Internal Snapshots'!C7</f>
        <v>ACCESS for ELLs and Alternate ACCESS
    for ELLs  Precodes</v>
      </c>
      <c r="D73" s="41" t="str">
        <f>'Internal Snapshots'!D7</f>
        <v>2022-23</v>
      </c>
      <c r="E73" s="29" t="str">
        <f>'Internal Snapshots'!F7</f>
        <v>Required</v>
      </c>
      <c r="F73" s="30">
        <f>'Internal Snapshots'!H7</f>
        <v>44873</v>
      </c>
      <c r="G73" s="468">
        <f>'Internal Snapshots'!I7</f>
        <v>44873</v>
      </c>
      <c r="H73" s="510"/>
      <c r="I73"/>
      <c r="J73" s="6"/>
    </row>
    <row r="74" spans="1:10" ht="75" x14ac:dyDescent="0.25">
      <c r="A74" s="6"/>
      <c r="B74"/>
      <c r="C74" s="112" t="str">
        <f>'Internal Snapshots'!C6</f>
        <v>PVAAS Staff Account Creation
PEERS Staff Pre-population
PVAAS Student Enrollment 2</v>
      </c>
      <c r="D74" s="41" t="str">
        <f>'Internal Snapshots'!D6</f>
        <v>2022-23</v>
      </c>
      <c r="E74" s="29" t="str">
        <f>'Internal Snapshots'!F6</f>
        <v>Required K-12</v>
      </c>
      <c r="F74" s="261" t="str">
        <f>'Internal Snapshots'!H6</f>
        <v>N/A</v>
      </c>
      <c r="G74" s="469"/>
      <c r="H74" s="511"/>
      <c r="I74"/>
      <c r="J74" s="6"/>
    </row>
    <row r="75" spans="1:10" ht="75" x14ac:dyDescent="0.25">
      <c r="A75" s="6"/>
      <c r="B75"/>
      <c r="C75" s="112" t="str">
        <f>'Internal Snapshots'!C8</f>
        <v>PVAAS Staff Account Creation,
    Termination, and Movement within 
    LEA
PVAAS Student Enrollment 3</v>
      </c>
      <c r="D75" s="41" t="str">
        <f>'Internal Snapshots'!D8</f>
        <v>2022-23</v>
      </c>
      <c r="E75" s="29" t="str">
        <f>'Internal Snapshots'!F8</f>
        <v>Required K-12</v>
      </c>
      <c r="F75" s="261" t="str">
        <f>'Internal Snapshots'!H8</f>
        <v>N/A</v>
      </c>
      <c r="G75" s="468">
        <f>'Internal Snapshots'!I8</f>
        <v>44945</v>
      </c>
      <c r="H75" s="117" t="str">
        <f>'Internal Snapshots'!K8</f>
        <v>N/A</v>
      </c>
      <c r="I75"/>
      <c r="J75" s="6"/>
    </row>
    <row r="76" spans="1:10" ht="30" x14ac:dyDescent="0.25">
      <c r="A76" s="6"/>
      <c r="B76"/>
      <c r="C76" s="112" t="str">
        <f>'Internal Snapshots'!C9</f>
        <v>PSSA Precodes</v>
      </c>
      <c r="D76" s="41" t="str">
        <f>'Internal Snapshots'!D9</f>
        <v>2022-23</v>
      </c>
      <c r="E76" s="29" t="str">
        <f>'Internal Snapshots'!F9</f>
        <v>Required (denoted in Field No. 212)</v>
      </c>
      <c r="F76" s="30">
        <f>'Internal Snapshots'!H9</f>
        <v>44945</v>
      </c>
      <c r="G76" s="476"/>
      <c r="H76" s="57">
        <v>44586</v>
      </c>
      <c r="I76"/>
      <c r="J76" s="6"/>
    </row>
    <row r="77" spans="1:10" ht="30" x14ac:dyDescent="0.25">
      <c r="A77" s="6"/>
      <c r="B77"/>
      <c r="C77" s="86" t="str">
        <f>'Internal Snapshots'!C10</f>
        <v>Winter Keystone Reporting #1</v>
      </c>
      <c r="D77" s="41" t="str">
        <f>'Internal Snapshots'!D10</f>
        <v>2022-23</v>
      </c>
      <c r="E77" s="29" t="str">
        <f>'Internal Snapshots'!F10</f>
        <v>Required if  administered (denoted in Field No. 214)</v>
      </c>
      <c r="F77" s="382">
        <f>'Internal Snapshots'!H10</f>
        <v>44945</v>
      </c>
      <c r="G77" s="382">
        <f>'Internal Snapshots'!I10</f>
        <v>44945</v>
      </c>
      <c r="H77" s="288" t="str">
        <f>'Internal Snapshots'!K10</f>
        <v>N/A</v>
      </c>
      <c r="I77"/>
      <c r="J77" s="6"/>
    </row>
    <row r="78" spans="1:10" ht="45" x14ac:dyDescent="0.25">
      <c r="A78" s="6"/>
      <c r="B78"/>
      <c r="C78" s="86" t="str">
        <f>'Internal Snapshots'!C11</f>
        <v>Winter Keystone Reporting #2</v>
      </c>
      <c r="D78" s="41" t="str">
        <f>'Internal Snapshots'!D11</f>
        <v>2022-23</v>
      </c>
      <c r="E78" s="29" t="str">
        <f>'Internal Snapshots'!F11</f>
        <v>Required if  administered (denoted in Field No. 214)</v>
      </c>
      <c r="F78" s="382" t="str">
        <f>'Internal Snapshots'!H11</f>
        <v>As of 1/19/2023 (will display as 1/20/2023 Snapshot Date)</v>
      </c>
      <c r="G78" s="382">
        <f>'Internal Snapshots'!I11</f>
        <v>44963</v>
      </c>
      <c r="H78" s="382">
        <f>'Internal Snapshots'!K11</f>
        <v>44971</v>
      </c>
      <c r="I78"/>
      <c r="J78" s="6"/>
    </row>
    <row r="79" spans="1:10" x14ac:dyDescent="0.25">
      <c r="A79" s="6"/>
      <c r="B79"/>
      <c r="C79" s="112" t="str">
        <f>'Internal Snapshots'!C12</f>
        <v>ACCESS for ELLs Accountability</v>
      </c>
      <c r="D79" s="41" t="str">
        <f>'Internal Snapshots'!D12</f>
        <v>2022-23</v>
      </c>
      <c r="E79" s="29" t="str">
        <f>'Internal Snapshots'!F12</f>
        <v>Required</v>
      </c>
      <c r="F79" s="30">
        <f>'Internal Snapshots'!H12</f>
        <v>44951</v>
      </c>
      <c r="G79" s="470">
        <v>44595</v>
      </c>
      <c r="H79" s="288">
        <f>'Internal Snapshots'!K12</f>
        <v>44971</v>
      </c>
      <c r="I79"/>
      <c r="J79" s="6"/>
    </row>
    <row r="80" spans="1:10" x14ac:dyDescent="0.25">
      <c r="A80" s="6"/>
      <c r="B80"/>
      <c r="C80" s="112" t="str">
        <f>'Internal Snapshots'!C13</f>
        <v>PVAAS Student Enrollment 4</v>
      </c>
      <c r="D80" s="41" t="str">
        <f>'Internal Snapshots'!D13</f>
        <v>2022-23</v>
      </c>
      <c r="E80" s="29" t="str">
        <f>'Internal Snapshots'!F13</f>
        <v>Required K-12</v>
      </c>
      <c r="F80" s="261" t="str">
        <f>'Internal Snapshots'!H13</f>
        <v>N/A</v>
      </c>
      <c r="G80" s="483"/>
      <c r="H80" s="117" t="str">
        <f>'Internal Snapshots'!K13</f>
        <v>N/A</v>
      </c>
      <c r="I80"/>
      <c r="J80" s="6"/>
    </row>
    <row r="81" spans="1:10" ht="30" x14ac:dyDescent="0.25">
      <c r="A81" s="6"/>
      <c r="B81"/>
      <c r="C81" s="112" t="str">
        <f>'Internal Snapshots'!C15</f>
        <v>Spring Keystone Precodes</v>
      </c>
      <c r="D81" s="41" t="str">
        <f>'Internal Snapshots'!D15</f>
        <v>2022-23</v>
      </c>
      <c r="E81" s="29" t="str">
        <f>'Internal Snapshots'!F15</f>
        <v>Required (denoted in Field No. 215)</v>
      </c>
      <c r="F81" s="468">
        <f>'Internal Snapshots'!H15</f>
        <v>44994</v>
      </c>
      <c r="G81" s="468">
        <f>'Internal Snapshots'!I15</f>
        <v>44994</v>
      </c>
      <c r="H81" s="288">
        <f>'Internal Snapshots'!K15</f>
        <v>45007</v>
      </c>
      <c r="I81"/>
      <c r="J81" s="6"/>
    </row>
    <row r="82" spans="1:10" ht="90" x14ac:dyDescent="0.25">
      <c r="A82" s="6"/>
      <c r="B82"/>
      <c r="C82" s="104" t="str">
        <f>'Internal Snapshots'!C14</f>
        <v>PVAAS Staff Account Creation,
   Movement within LEA, and Update 
   Staff Email Addresses
PVAAS Student Enrollment 5 and
    Subgroup Update</v>
      </c>
      <c r="D82" s="41" t="str">
        <f>'Internal Snapshots'!D17</f>
        <v>2022-23</v>
      </c>
      <c r="E82" s="29" t="str">
        <f>'Internal Snapshots'!F14</f>
        <v>Required K-12</v>
      </c>
      <c r="F82" s="469"/>
      <c r="G82" s="469"/>
      <c r="H82" s="115" t="str">
        <f>'Internal Snapshots'!K14</f>
        <v>N/A</v>
      </c>
      <c r="I82"/>
      <c r="J82" s="6"/>
    </row>
    <row r="83" spans="1:10" ht="30" x14ac:dyDescent="0.25">
      <c r="A83" s="6"/>
      <c r="B83"/>
      <c r="C83" s="384" t="str">
        <f>'Internal Snapshots'!C16</f>
        <v>Title III EL and Immigrant Student School Year Count</v>
      </c>
      <c r="D83" s="385" t="str">
        <f>'Internal Snapshots'!D16</f>
        <v>2022-23</v>
      </c>
      <c r="E83" s="355" t="str">
        <f>'Internal Snapshots'!F16</f>
        <v>Required</v>
      </c>
      <c r="F83" s="373">
        <f>'Internal Snapshots'!H16</f>
        <v>45029</v>
      </c>
      <c r="G83" s="373">
        <f>'Internal Snapshots'!I16</f>
        <v>45029</v>
      </c>
      <c r="H83" s="373">
        <f>'Internal Snapshots'!K16</f>
        <v>45043</v>
      </c>
      <c r="I83"/>
      <c r="J83" s="6"/>
    </row>
    <row r="84" spans="1:10" x14ac:dyDescent="0.25">
      <c r="A84" s="6"/>
      <c r="B84"/>
      <c r="C84" s="86" t="str">
        <f>'Internal Snapshots'!C17</f>
        <v xml:space="preserve">PVAAS Student RV Gap Enrollment 1 </v>
      </c>
      <c r="D84" s="41" t="str">
        <f>'Internal Snapshots'!D17</f>
        <v>2022-23</v>
      </c>
      <c r="E84" s="29" t="str">
        <f>'Internal Snapshots'!F17</f>
        <v>Required K-12</v>
      </c>
      <c r="F84" s="261" t="str">
        <f>'Internal Snapshots'!H17</f>
        <v>N/A</v>
      </c>
      <c r="G84" s="30">
        <f>'Internal Snapshots'!I17</f>
        <v>45056</v>
      </c>
      <c r="H84" s="115" t="s">
        <v>27</v>
      </c>
      <c r="I84"/>
      <c r="J84" s="6"/>
    </row>
    <row r="85" spans="1:10" ht="60" x14ac:dyDescent="0.25">
      <c r="A85" s="6"/>
      <c r="B85"/>
      <c r="C85" s="86" t="str">
        <f>'Internal Snapshots'!C18</f>
        <v>PSSA Accountability Reporting  for
    English Language Arts #1 (report data as
    of April 28, last day of the testing
    window)</v>
      </c>
      <c r="D85" s="41" t="str">
        <f>'Internal Snapshots'!D18</f>
        <v>2022-23</v>
      </c>
      <c r="E85" s="29" t="str">
        <f>'Internal Snapshots'!F18</f>
        <v>Required K-12 (denoted in Field No. 212)</v>
      </c>
      <c r="F85" s="30" t="str">
        <f>'Internal Snapshots'!H18</f>
        <v>As of 4/28/2023 (will display 4/27/2023 Snapshot Date)</v>
      </c>
      <c r="G85" s="470">
        <f>'Internal Snapshots'!I18</f>
        <v>45056</v>
      </c>
      <c r="H85" s="509" t="str">
        <f>'Internal Snapshots'!K19</f>
        <v>N/A</v>
      </c>
      <c r="I85"/>
      <c r="J85" s="6"/>
    </row>
    <row r="86" spans="1:10" ht="45" x14ac:dyDescent="0.25">
      <c r="A86" s="6"/>
      <c r="B86"/>
      <c r="C86" s="383" t="str">
        <f>'Internal Snapshots'!C19</f>
        <v>PSSA Accountability Reporting for
    Mathematics #1 (report data as of May
    12, last day of the testing window)</v>
      </c>
      <c r="D86" s="41" t="str">
        <f>'Internal Snapshots'!D19</f>
        <v>2022-23</v>
      </c>
      <c r="E86" s="29" t="str">
        <f>'Internal Snapshots'!F19</f>
        <v>Required K-12 (denoted in Field No. 212)</v>
      </c>
      <c r="F86" s="470" t="str">
        <f>'Internal Snapshots'!H19</f>
        <v>As of 5/12/2023 (will display 5/11/2023 Snapshot Date)</v>
      </c>
      <c r="G86" s="470"/>
      <c r="H86" s="510"/>
      <c r="I86"/>
      <c r="J86" s="6"/>
    </row>
    <row r="87" spans="1:10" ht="45" x14ac:dyDescent="0.25">
      <c r="A87" s="6"/>
      <c r="B87"/>
      <c r="C87" s="383" t="str">
        <f>'Internal Snapshots'!C20</f>
        <v>PSSA Accountability Reporting for
    Science #1 (report data as of May 12,
    last day of the testing window)</v>
      </c>
      <c r="D87" s="41" t="str">
        <f>'Internal Snapshots'!D20</f>
        <v>2022-23</v>
      </c>
      <c r="E87" s="29" t="str">
        <f>'Internal Snapshots'!F20</f>
        <v>Required K-12 (denoted in Field No. 212)</v>
      </c>
      <c r="F87" s="469"/>
      <c r="G87" s="469"/>
      <c r="H87" s="511"/>
      <c r="I87"/>
      <c r="J87" s="6"/>
    </row>
    <row r="88" spans="1:10" ht="60" x14ac:dyDescent="0.25">
      <c r="A88" s="6"/>
      <c r="B88"/>
      <c r="C88" s="104" t="str">
        <f>'Internal Snapshots'!C21</f>
        <v>PSSA Accountability Reporting for
    English Language Arts #2 (report data as
    of April 28, last day of the testing
    window)</v>
      </c>
      <c r="D88" s="41" t="str">
        <f>'Internal Snapshots'!D21</f>
        <v>2022-23</v>
      </c>
      <c r="E88" s="475" t="str">
        <f>'Internal Snapshots'!F21</f>
        <v>Required K-12 (denoted in Field No. 212)</v>
      </c>
      <c r="F88" s="329">
        <f>'Internal Snapshots'!H21</f>
        <v>45044</v>
      </c>
      <c r="G88" s="468">
        <f>'Internal Snapshots'!I21</f>
        <v>45076</v>
      </c>
      <c r="H88" s="480">
        <f>'Internal Snapshots'!K21</f>
        <v>45092</v>
      </c>
      <c r="I88"/>
      <c r="J88" s="6"/>
    </row>
    <row r="89" spans="1:10" ht="45" x14ac:dyDescent="0.25">
      <c r="A89" s="6"/>
      <c r="B89"/>
      <c r="C89" s="383" t="str">
        <f>'Internal Snapshots'!C22</f>
        <v>PSSA Accountability Reporting for
    Mathematics #2 (report data as of May
    12, last day of the testing window)</v>
      </c>
      <c r="D89" s="41" t="str">
        <f>'Internal Snapshots'!D22</f>
        <v>2022-23</v>
      </c>
      <c r="E89" s="476"/>
      <c r="F89" s="468">
        <f>'Internal Snapshots'!H22</f>
        <v>45058</v>
      </c>
      <c r="G89" s="470"/>
      <c r="H89" s="481"/>
      <c r="I89"/>
      <c r="J89" s="6"/>
    </row>
    <row r="90" spans="1:10" ht="45" x14ac:dyDescent="0.25">
      <c r="A90" s="6"/>
      <c r="B90"/>
      <c r="C90" s="383" t="str">
        <f>'Internal Snapshots'!C23</f>
        <v>PSSA Accountability Reporting for
    Science #2 (report data as of May 12,
    last day of the testing window)</v>
      </c>
      <c r="D90" s="41" t="str">
        <f>'Internal Snapshots'!D23</f>
        <v>2022-23</v>
      </c>
      <c r="E90" s="483"/>
      <c r="F90" s="469"/>
      <c r="G90" s="469"/>
      <c r="H90" s="482"/>
      <c r="I90"/>
      <c r="J90" s="6"/>
    </row>
    <row r="91" spans="1:10" ht="30" x14ac:dyDescent="0.25">
      <c r="A91" s="6"/>
      <c r="B91"/>
      <c r="C91" s="86" t="str">
        <f>'Internal Snapshots'!C25</f>
        <v>PVAAS Student RV Gap Enrollment 2 and
    Subgroup Update</v>
      </c>
      <c r="D91" s="41" t="str">
        <f>'Internal Snapshots'!D25</f>
        <v>2022-23</v>
      </c>
      <c r="E91" s="29" t="str">
        <f>'Internal Snapshots'!F25</f>
        <v>Required K-12</v>
      </c>
      <c r="F91" s="30" t="str">
        <f>'Internal Snapshots'!H25</f>
        <v>N/A</v>
      </c>
      <c r="G91" s="468">
        <f>'Internal Snapshots'!I25</f>
        <v>45076</v>
      </c>
      <c r="H91" s="509" t="str">
        <f>'Internal Snapshots'!K25</f>
        <v>N/A</v>
      </c>
      <c r="I91"/>
      <c r="J91" s="6"/>
    </row>
    <row r="92" spans="1:10" ht="45" x14ac:dyDescent="0.25">
      <c r="A92" s="6"/>
      <c r="B92"/>
      <c r="C92" s="86" t="str">
        <f>'Internal Snapshots'!C26</f>
        <v>Spring Keystone Reporting #1</v>
      </c>
      <c r="D92" s="41" t="str">
        <f>'Internal Snapshots'!D26</f>
        <v>2022-23</v>
      </c>
      <c r="E92" s="29" t="str">
        <f>'Internal Snapshots'!F26</f>
        <v>Required if administered
K-12 (denoted
in Field No. 215 and 216)</v>
      </c>
      <c r="F92" s="468" t="str">
        <f>'Internal Snapshots'!H26</f>
        <v>As of 5/26/2023 (will display as 5/25/2023 Snapshot Date)</v>
      </c>
      <c r="G92" s="470"/>
      <c r="H92" s="510"/>
      <c r="I92"/>
      <c r="J92" s="6"/>
    </row>
    <row r="93" spans="1:10" ht="45" x14ac:dyDescent="0.25">
      <c r="A93" s="6"/>
      <c r="B93"/>
      <c r="C93" s="86" t="str">
        <f>'Internal Snapshots'!C27</f>
        <v>Grade 11 Keystone Accountability #1
    (report data as of May 27, last day
    of the testing window)</v>
      </c>
      <c r="D93" s="41" t="str">
        <f>'Internal Snapshots'!D27</f>
        <v>2022-23</v>
      </c>
      <c r="E93" s="29" t="str">
        <f>'Internal Snapshots'!F27</f>
        <v>Required</v>
      </c>
      <c r="F93" s="470"/>
      <c r="G93" s="470"/>
      <c r="H93" s="511"/>
      <c r="I93"/>
      <c r="J93" s="6"/>
    </row>
    <row r="94" spans="1:10" ht="30" x14ac:dyDescent="0.25">
      <c r="A94" s="6"/>
      <c r="B94"/>
      <c r="C94" s="86" t="str">
        <f>'Internal Snapshots'!C28</f>
        <v>Summer Keystone Precodes</v>
      </c>
      <c r="D94" s="41" t="str">
        <f>'Internal Snapshots'!D28</f>
        <v>2022-23</v>
      </c>
      <c r="E94" s="29" t="str">
        <f>'Internal Snapshots'!F28</f>
        <v>Required if administered (denoted in Field No. 216)</v>
      </c>
      <c r="F94" s="469"/>
      <c r="G94" s="469"/>
      <c r="H94" s="288">
        <f>'Internal Snapshots'!K28</f>
        <v>45092</v>
      </c>
      <c r="I94"/>
      <c r="J94" s="6"/>
    </row>
    <row r="95" spans="1:10" ht="45" x14ac:dyDescent="0.25">
      <c r="A95" s="6"/>
      <c r="B95"/>
      <c r="C95" s="86" t="str">
        <f>'Internal Snapshots'!C29</f>
        <v>Spring Keystone Reporting #2</v>
      </c>
      <c r="D95" s="100" t="str">
        <f>'Internal Snapshots'!D29</f>
        <v>2022-23</v>
      </c>
      <c r="E95" s="29" t="str">
        <f>'Internal Snapshots'!F29</f>
        <v>Required if administered
K-12 (denoted
in Field No. 215 and 216)</v>
      </c>
      <c r="F95" s="468">
        <f>'Internal Snapshots'!H29</f>
        <v>45072</v>
      </c>
      <c r="G95" s="468">
        <f>'Internal Snapshots'!I29</f>
        <v>45086</v>
      </c>
      <c r="H95" s="499">
        <f>'Internal Snapshots'!K29</f>
        <v>45099</v>
      </c>
      <c r="I95"/>
      <c r="J95" s="6"/>
    </row>
    <row r="96" spans="1:10" ht="45" x14ac:dyDescent="0.25">
      <c r="A96" s="6"/>
      <c r="B96"/>
      <c r="C96" s="86" t="str">
        <f>'Internal Snapshots'!C30</f>
        <v>Grade 11 Keystone Accountability #2
    (report data as of May 27, last day
    of the testing window)</v>
      </c>
      <c r="D96" s="100" t="str">
        <f>'Internal Snapshots'!D30</f>
        <v>2022-23</v>
      </c>
      <c r="E96" s="29" t="str">
        <f>'Internal Snapshots'!F30</f>
        <v>Required</v>
      </c>
      <c r="F96" s="470"/>
      <c r="G96" s="470"/>
      <c r="H96" s="499"/>
      <c r="I96"/>
      <c r="J96" s="6"/>
    </row>
    <row r="97" spans="1:10" ht="30" x14ac:dyDescent="0.25">
      <c r="A97" s="6"/>
      <c r="B97"/>
      <c r="C97" s="444" t="s">
        <v>382</v>
      </c>
      <c r="D97" s="100" t="str">
        <f>'Internal Snapshots'!D24</f>
        <v>2022-23</v>
      </c>
      <c r="E97" s="29" t="str">
        <f>'Internal Snapshots'!F24</f>
        <v>Required K-12</v>
      </c>
      <c r="F97" s="469"/>
      <c r="G97" s="469"/>
      <c r="H97" s="115" t="str">
        <f>'Internal Snapshots'!K24</f>
        <v>N/A</v>
      </c>
      <c r="I97"/>
      <c r="J97" s="6"/>
    </row>
    <row r="98" spans="1:10" ht="15.75" thickBot="1" x14ac:dyDescent="0.3">
      <c r="A98" s="6"/>
      <c r="B98"/>
      <c r="C98" s="315" t="str">
        <f>'Internal Snapshots'!C31</f>
        <v>EL Immigrant End of Year Counts</v>
      </c>
      <c r="D98" s="102" t="str">
        <f>'Internal Snapshots'!D31</f>
        <v>2022-23</v>
      </c>
      <c r="E98" s="91" t="str">
        <f>'Internal Snapshots'!F31</f>
        <v>Required</v>
      </c>
      <c r="F98" s="316">
        <f>'Internal Snapshots'!H31</f>
        <v>45100</v>
      </c>
      <c r="G98" s="316">
        <f>'Internal Snapshots'!I31</f>
        <v>45155</v>
      </c>
      <c r="H98" s="92">
        <f>'Internal Snapshots'!K31</f>
        <v>45162</v>
      </c>
      <c r="I98"/>
      <c r="J98" s="6"/>
    </row>
    <row r="99" spans="1:10" x14ac:dyDescent="0.25">
      <c r="A99" s="6"/>
      <c r="B99"/>
      <c r="C99" s="194"/>
      <c r="D99" s="195"/>
      <c r="E99" s="4"/>
      <c r="F99" s="196"/>
      <c r="G99" s="196"/>
      <c r="H99" s="197"/>
      <c r="I99"/>
      <c r="J99" s="6"/>
    </row>
    <row r="100" spans="1:10" x14ac:dyDescent="0.25">
      <c r="A100" s="347"/>
      <c r="B100" s="347"/>
      <c r="C100" s="347"/>
      <c r="D100" s="348"/>
      <c r="E100" s="349"/>
      <c r="F100" s="347"/>
      <c r="G100" s="347"/>
      <c r="H100" s="349"/>
      <c r="I100" s="347"/>
      <c r="J100" s="347"/>
    </row>
    <row r="159" spans="1:10" x14ac:dyDescent="0.25">
      <c r="A159" s="6"/>
      <c r="B159" s="6"/>
      <c r="C159" s="6"/>
      <c r="D159" s="7"/>
      <c r="E159" s="8"/>
      <c r="F159" s="6"/>
      <c r="G159" s="6"/>
      <c r="H159" s="8"/>
      <c r="I159" s="6"/>
      <c r="J159" s="6"/>
    </row>
  </sheetData>
  <mergeCells count="57">
    <mergeCell ref="H38:H40"/>
    <mergeCell ref="G38:G41"/>
    <mergeCell ref="F40:F41"/>
    <mergeCell ref="F45:F46"/>
    <mergeCell ref="G45:G46"/>
    <mergeCell ref="H95:H96"/>
    <mergeCell ref="G95:G97"/>
    <mergeCell ref="F95:F97"/>
    <mergeCell ref="C36:C37"/>
    <mergeCell ref="D36:D37"/>
    <mergeCell ref="E36:E37"/>
    <mergeCell ref="F37:H37"/>
    <mergeCell ref="G91:G94"/>
    <mergeCell ref="G85:G87"/>
    <mergeCell ref="H85:H87"/>
    <mergeCell ref="H91:H93"/>
    <mergeCell ref="F81:F82"/>
    <mergeCell ref="G71:G72"/>
    <mergeCell ref="H72:H74"/>
    <mergeCell ref="E88:E90"/>
    <mergeCell ref="C43:H43"/>
    <mergeCell ref="F32:F33"/>
    <mergeCell ref="H32:H33"/>
    <mergeCell ref="H27:H28"/>
    <mergeCell ref="C15:H15"/>
    <mergeCell ref="C25:H25"/>
    <mergeCell ref="G32:G33"/>
    <mergeCell ref="F18:F19"/>
    <mergeCell ref="G18:G19"/>
    <mergeCell ref="C30:H30"/>
    <mergeCell ref="F27:F28"/>
    <mergeCell ref="G27:G28"/>
    <mergeCell ref="C3:H3"/>
    <mergeCell ref="C17:E17"/>
    <mergeCell ref="C20:E20"/>
    <mergeCell ref="C5:H5"/>
    <mergeCell ref="F21:F23"/>
    <mergeCell ref="G21:G23"/>
    <mergeCell ref="C7:H7"/>
    <mergeCell ref="F9:F13"/>
    <mergeCell ref="G9:G13"/>
    <mergeCell ref="C35:H35"/>
    <mergeCell ref="G81:G82"/>
    <mergeCell ref="F92:F94"/>
    <mergeCell ref="F60:F63"/>
    <mergeCell ref="H60:H63"/>
    <mergeCell ref="F65:F68"/>
    <mergeCell ref="G73:G74"/>
    <mergeCell ref="H64:H65"/>
    <mergeCell ref="H88:H90"/>
    <mergeCell ref="F86:F87"/>
    <mergeCell ref="H66:H67"/>
    <mergeCell ref="F89:F90"/>
    <mergeCell ref="G88:G90"/>
    <mergeCell ref="G75:G76"/>
    <mergeCell ref="G79:G80"/>
    <mergeCell ref="C52:H52"/>
  </mergeCells>
  <phoneticPr fontId="8" type="noConversion"/>
  <pageMargins left="0" right="0" top="0.25" bottom="0.25" header="0.3" footer="0.25"/>
  <pageSetup scale="67" fitToHeight="0" orientation="portrait" r:id="rId1"/>
  <headerFooter>
    <oddFooter>&amp;L
&amp;F&amp;C
&amp;P of &amp;N&amp;R
8/31/2018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0.249977111117893"/>
    <pageSetUpPr fitToPage="1"/>
  </sheetPr>
  <dimension ref="A1:K38"/>
  <sheetViews>
    <sheetView zoomScale="80" zoomScaleNormal="80" workbookViewId="0">
      <pane ySplit="3" topLeftCell="A11" activePane="bottomLeft" state="frozen"/>
      <selection pane="bottomLeft" activeCell="A3" sqref="A3"/>
    </sheetView>
  </sheetViews>
  <sheetFormatPr defaultRowHeight="15" x14ac:dyDescent="0.25"/>
  <cols>
    <col min="1" max="1" width="32" style="18" bestFit="1" customWidth="1"/>
    <col min="2" max="2" width="39.7109375" style="25" customWidth="1"/>
    <col min="3" max="3" width="43" style="25" bestFit="1" customWidth="1"/>
    <col min="4" max="4" width="59.140625" customWidth="1"/>
    <col min="5" max="5" width="29.42578125" customWidth="1"/>
    <col min="6" max="6" width="11.7109375" bestFit="1" customWidth="1"/>
    <col min="7" max="7" width="18.7109375" style="64" bestFit="1" customWidth="1"/>
    <col min="8" max="8" width="16.28515625" style="64" bestFit="1" customWidth="1"/>
    <col min="9" max="9" width="22.28515625" style="35" bestFit="1" customWidth="1"/>
    <col min="10" max="10" width="17.5703125" style="75" customWidth="1"/>
  </cols>
  <sheetData>
    <row r="1" spans="1:11" ht="50.1" customHeight="1" x14ac:dyDescent="0.25">
      <c r="A1" s="525" t="s">
        <v>334</v>
      </c>
      <c r="B1" s="525"/>
      <c r="C1" s="525"/>
      <c r="D1" s="525"/>
      <c r="E1" s="525"/>
      <c r="F1" s="525"/>
      <c r="G1" s="525"/>
      <c r="H1" s="525"/>
      <c r="I1" s="374"/>
    </row>
    <row r="2" spans="1:11" ht="90" customHeight="1" x14ac:dyDescent="0.25">
      <c r="A2" s="526" t="s">
        <v>348</v>
      </c>
      <c r="B2" s="526"/>
      <c r="C2" s="526"/>
      <c r="D2" s="526"/>
      <c r="E2" s="526"/>
      <c r="F2" s="526"/>
      <c r="G2" s="526"/>
      <c r="H2" s="526"/>
      <c r="I2" s="421"/>
      <c r="J2" s="422"/>
      <c r="K2" s="201"/>
    </row>
    <row r="3" spans="1:11" ht="63" x14ac:dyDescent="0.25">
      <c r="A3" s="214" t="s">
        <v>39</v>
      </c>
      <c r="B3" s="214" t="s">
        <v>23</v>
      </c>
      <c r="C3" s="214" t="s">
        <v>156</v>
      </c>
      <c r="D3" s="48" t="s">
        <v>120</v>
      </c>
      <c r="E3" s="214" t="s">
        <v>320</v>
      </c>
      <c r="F3" s="214" t="s">
        <v>327</v>
      </c>
      <c r="G3" s="214" t="s">
        <v>189</v>
      </c>
      <c r="H3" s="214" t="s">
        <v>328</v>
      </c>
      <c r="I3" s="214" t="s">
        <v>24</v>
      </c>
      <c r="J3" s="214" t="s">
        <v>81</v>
      </c>
    </row>
    <row r="4" spans="1:11" ht="180" x14ac:dyDescent="0.25">
      <c r="A4" s="22" t="str">
        <f>'PIMS Calendar'!B4</f>
        <v>C5 Child Acct EOY 2021-22</v>
      </c>
      <c r="B4" s="22" t="str">
        <f>'PIMS Calendar'!C4</f>
        <v>Child Accounting End-of-Year Collection</v>
      </c>
      <c r="C4" s="71" t="s">
        <v>165</v>
      </c>
      <c r="D4" s="72" t="s">
        <v>184</v>
      </c>
      <c r="E4" s="72"/>
      <c r="F4" s="426" t="s">
        <v>27</v>
      </c>
      <c r="G4" s="426" t="s">
        <v>27</v>
      </c>
      <c r="H4" s="413">
        <v>44804</v>
      </c>
      <c r="I4" s="82" t="str">
        <f>'PIMS Calendar'!L4</f>
        <v>Due immediately after submission. Updated ACS due after validated revision (upload or delete).</v>
      </c>
      <c r="J4" s="79"/>
    </row>
    <row r="5" spans="1:11" ht="45" x14ac:dyDescent="0.25">
      <c r="A5" s="22" t="str">
        <f>'PIMS Calendar'!B6</f>
        <v>C5 Athletic Opp 2021-22</v>
      </c>
      <c r="B5" s="22" t="str">
        <f>'PIMS Calendar'!C6</f>
        <v xml:space="preserve">Interscholastic Athletic Opportunities </v>
      </c>
      <c r="C5" s="22" t="s">
        <v>387</v>
      </c>
      <c r="D5" s="22" t="s">
        <v>388</v>
      </c>
      <c r="E5" s="427" t="s">
        <v>379</v>
      </c>
      <c r="F5" s="426" t="s">
        <v>27</v>
      </c>
      <c r="G5" s="426" t="s">
        <v>27</v>
      </c>
      <c r="H5" s="413">
        <v>44804</v>
      </c>
      <c r="I5" s="419">
        <v>44811</v>
      </c>
      <c r="J5" s="22"/>
    </row>
    <row r="6" spans="1:11" ht="45.6" customHeight="1" x14ac:dyDescent="0.25">
      <c r="A6" s="22" t="str">
        <f>'PIMS Calendar'!B8</f>
        <v>C5 Home Ed/Private Tutoring 
2021-22</v>
      </c>
      <c r="B6" s="22" t="str">
        <f>'PIMS Calendar'!C8</f>
        <v>Students Home Schooled or Privately
    Tutored during the prior school year</v>
      </c>
      <c r="C6" s="22" t="s">
        <v>387</v>
      </c>
      <c r="D6" s="22" t="s">
        <v>388</v>
      </c>
      <c r="E6" s="427" t="s">
        <v>316</v>
      </c>
      <c r="F6" s="426" t="s">
        <v>27</v>
      </c>
      <c r="G6" s="426" t="s">
        <v>27</v>
      </c>
      <c r="H6" s="413">
        <v>44804</v>
      </c>
      <c r="I6" s="419">
        <v>44811</v>
      </c>
      <c r="J6" s="22"/>
    </row>
    <row r="7" spans="1:11" ht="45" x14ac:dyDescent="0.25">
      <c r="A7" s="388" t="str">
        <f>'Internal Snapshots'!B4</f>
        <v>C6 Student Updates 2022-23</v>
      </c>
      <c r="B7" s="388" t="str">
        <f>'Internal Snapshots'!C4</f>
        <v>Winter Keystone Precodes</v>
      </c>
      <c r="C7" s="387" t="s">
        <v>163</v>
      </c>
      <c r="D7" s="387" t="s">
        <v>293</v>
      </c>
      <c r="E7" s="387" t="s">
        <v>326</v>
      </c>
      <c r="F7" s="390">
        <f>'Internal Snapshots'!J4</f>
        <v>44474</v>
      </c>
      <c r="G7" s="390">
        <f>'Internal Snapshots'!H4</f>
        <v>44840</v>
      </c>
      <c r="H7" s="414" t="s">
        <v>27</v>
      </c>
      <c r="I7" s="393">
        <f>'Internal Snapshots'!K4</f>
        <v>44848</v>
      </c>
      <c r="J7" s="389"/>
    </row>
    <row r="8" spans="1:11" ht="60" x14ac:dyDescent="0.25">
      <c r="A8" s="42" t="str">
        <f>'PIMS Calendar'!B9</f>
        <v>C1  Grad Drop Cohort 2021-22</v>
      </c>
      <c r="B8" s="428" t="s">
        <v>336</v>
      </c>
      <c r="C8" s="47" t="s">
        <v>331</v>
      </c>
      <c r="D8" s="47" t="s">
        <v>332</v>
      </c>
      <c r="E8" s="47" t="s">
        <v>330</v>
      </c>
      <c r="F8" s="285" t="s">
        <v>27</v>
      </c>
      <c r="G8" s="285" t="s">
        <v>27</v>
      </c>
      <c r="H8" s="415">
        <v>44848</v>
      </c>
      <c r="I8" s="327">
        <v>44881</v>
      </c>
      <c r="J8" s="429"/>
    </row>
    <row r="9" spans="1:11" ht="30" x14ac:dyDescent="0.25">
      <c r="A9" s="42" t="s">
        <v>317</v>
      </c>
      <c r="B9" s="42" t="s">
        <v>38</v>
      </c>
      <c r="C9" s="47" t="s">
        <v>167</v>
      </c>
      <c r="D9" s="47" t="s">
        <v>295</v>
      </c>
      <c r="E9" s="47"/>
      <c r="F9" s="285" t="s">
        <v>27</v>
      </c>
      <c r="G9" s="285" t="s">
        <v>27</v>
      </c>
      <c r="H9" s="415">
        <v>44848</v>
      </c>
      <c r="I9" s="327">
        <f>'PIMS Calendar'!L14</f>
        <v>44881</v>
      </c>
      <c r="J9" s="76"/>
    </row>
    <row r="10" spans="1:11" ht="60" x14ac:dyDescent="0.25">
      <c r="A10" s="430" t="str">
        <f>'PIMS Calendar'!B11</f>
        <v>C1 OCT Student 2022-23</v>
      </c>
      <c r="B10" s="430" t="s">
        <v>88</v>
      </c>
      <c r="C10" s="424" t="s">
        <v>166</v>
      </c>
      <c r="D10" s="424" t="s">
        <v>294</v>
      </c>
      <c r="E10" s="424"/>
      <c r="F10" s="425" t="s">
        <v>27</v>
      </c>
      <c r="G10" s="425" t="s">
        <v>27</v>
      </c>
      <c r="H10" s="415">
        <v>44848</v>
      </c>
      <c r="I10" s="436" t="str">
        <f>'PIMS Calendar'!L13</f>
        <v>On the October Enrollment, Low Income, and EL Data ACS</v>
      </c>
      <c r="J10" s="76"/>
    </row>
    <row r="11" spans="1:11" ht="30" x14ac:dyDescent="0.25">
      <c r="A11" s="388" t="str">
        <f>'Internal Snapshots'!B9</f>
        <v>C6 Student Updates 2022-23</v>
      </c>
      <c r="B11" s="388" t="str">
        <f>'Internal Snapshots'!C9</f>
        <v>PSSA Precodes</v>
      </c>
      <c r="C11" s="387" t="s">
        <v>164</v>
      </c>
      <c r="D11" s="387" t="s">
        <v>296</v>
      </c>
      <c r="E11" s="387" t="s">
        <v>323</v>
      </c>
      <c r="F11" s="390">
        <f>'Internal Snapshots'!J9</f>
        <v>44579</v>
      </c>
      <c r="G11" s="390">
        <f>'Internal Snapshots'!H9</f>
        <v>44945</v>
      </c>
      <c r="H11" s="414" t="s">
        <v>27</v>
      </c>
      <c r="I11" s="393">
        <f>'Internal Snapshots'!K9</f>
        <v>44952</v>
      </c>
      <c r="J11" s="389"/>
    </row>
    <row r="12" spans="1:11" ht="30" x14ac:dyDescent="0.25">
      <c r="A12" s="42" t="str">
        <f>'PIMS Calendar'!B9</f>
        <v>C1  Grad Drop Cohort 2021-22</v>
      </c>
      <c r="B12" s="428" t="s">
        <v>339</v>
      </c>
      <c r="C12" s="47" t="s">
        <v>340</v>
      </c>
      <c r="D12" s="47" t="s">
        <v>333</v>
      </c>
      <c r="E12" s="47"/>
      <c r="F12" s="285"/>
      <c r="G12" s="285"/>
      <c r="H12" s="415"/>
      <c r="I12" s="327">
        <v>44957</v>
      </c>
      <c r="J12" s="429"/>
    </row>
    <row r="13" spans="1:11" ht="60" x14ac:dyDescent="0.25">
      <c r="A13" s="388" t="str">
        <f>'Internal Snapshots'!B11</f>
        <v>C6 Student Updates 2022-23</v>
      </c>
      <c r="B13" s="388" t="str">
        <f>'Internal Snapshots'!C11</f>
        <v>Winter Keystone Reporting #2</v>
      </c>
      <c r="C13" s="387" t="s">
        <v>168</v>
      </c>
      <c r="D13" s="387" t="s">
        <v>297</v>
      </c>
      <c r="E13" s="387" t="s">
        <v>324</v>
      </c>
      <c r="F13" s="390">
        <f>'Internal Snapshots'!J11</f>
        <v>44615</v>
      </c>
      <c r="G13" s="390" t="str">
        <f>'Internal Snapshots'!H11</f>
        <v>As of 1/19/2023 (will display as 1/20/2023 Snapshot Date)</v>
      </c>
      <c r="H13" s="414" t="s">
        <v>27</v>
      </c>
      <c r="I13" s="391">
        <f>'Internal Snapshots'!K11</f>
        <v>44971</v>
      </c>
      <c r="J13" s="389"/>
    </row>
    <row r="14" spans="1:11" ht="30" customHeight="1" x14ac:dyDescent="0.25">
      <c r="A14" s="388" t="str">
        <f>'Internal Snapshots'!B12</f>
        <v>C6 Student Updates 2022-23</v>
      </c>
      <c r="B14" s="388" t="str">
        <f>'Internal Snapshots'!C12</f>
        <v>ACCESS for ELLs Accountability</v>
      </c>
      <c r="C14" s="387" t="s">
        <v>169</v>
      </c>
      <c r="D14" s="387" t="s">
        <v>298</v>
      </c>
      <c r="E14" s="387"/>
      <c r="F14" s="390">
        <f>'Internal Snapshots'!J12</f>
        <v>44586</v>
      </c>
      <c r="G14" s="390">
        <f>'Internal Snapshots'!H12</f>
        <v>44951</v>
      </c>
      <c r="H14" s="414" t="s">
        <v>27</v>
      </c>
      <c r="I14" s="391">
        <f>'Internal Snapshots'!K12</f>
        <v>44971</v>
      </c>
      <c r="J14" s="390"/>
    </row>
    <row r="15" spans="1:11" ht="45" x14ac:dyDescent="0.25">
      <c r="A15" s="388" t="str">
        <f>'Internal Snapshots'!B15</f>
        <v>C6 Student Updates 2022-23</v>
      </c>
      <c r="B15" s="388" t="str">
        <f>'Internal Snapshots'!C15</f>
        <v>Spring Keystone Precodes</v>
      </c>
      <c r="C15" s="387" t="s">
        <v>170</v>
      </c>
      <c r="D15" s="387" t="s">
        <v>299</v>
      </c>
      <c r="E15" s="387" t="s">
        <v>326</v>
      </c>
      <c r="F15" s="392">
        <f>'Internal Snapshots'!J15</f>
        <v>44629</v>
      </c>
      <c r="G15" s="390">
        <f>'Internal Snapshots'!H15</f>
        <v>44994</v>
      </c>
      <c r="H15" s="414" t="s">
        <v>27</v>
      </c>
      <c r="I15" s="393">
        <f>'Internal Snapshots'!K15</f>
        <v>45007</v>
      </c>
      <c r="J15" s="389"/>
    </row>
    <row r="16" spans="1:11" x14ac:dyDescent="0.25">
      <c r="A16" s="17" t="s">
        <v>194</v>
      </c>
      <c r="B16" s="17" t="s">
        <v>195</v>
      </c>
      <c r="C16" s="17" t="s">
        <v>287</v>
      </c>
      <c r="D16" s="49" t="s">
        <v>208</v>
      </c>
      <c r="E16" s="49" t="s">
        <v>318</v>
      </c>
      <c r="F16" s="286" t="s">
        <v>27</v>
      </c>
      <c r="G16" s="286" t="s">
        <v>27</v>
      </c>
      <c r="H16" s="431">
        <f>'PIMS Calendar'!I28</f>
        <v>44994</v>
      </c>
      <c r="I16" s="372">
        <f>'PIMS Calendar'!L28</f>
        <v>45030</v>
      </c>
      <c r="J16" s="77">
        <v>44959</v>
      </c>
    </row>
    <row r="17" spans="1:10" x14ac:dyDescent="0.25">
      <c r="A17" s="17" t="s">
        <v>204</v>
      </c>
      <c r="B17" s="17" t="s">
        <v>203</v>
      </c>
      <c r="C17" s="17" t="s">
        <v>288</v>
      </c>
      <c r="D17" s="49" t="s">
        <v>209</v>
      </c>
      <c r="E17" s="49" t="s">
        <v>319</v>
      </c>
      <c r="F17" s="286" t="s">
        <v>27</v>
      </c>
      <c r="G17" s="286" t="s">
        <v>27</v>
      </c>
      <c r="H17" s="431">
        <f>'PIMS Calendar'!I29</f>
        <v>45058</v>
      </c>
      <c r="I17" s="372">
        <f>'PIMS Calendar'!L29</f>
        <v>45086</v>
      </c>
      <c r="J17" s="77">
        <v>44959</v>
      </c>
    </row>
    <row r="18" spans="1:10" x14ac:dyDescent="0.25">
      <c r="A18" s="17" t="str">
        <f>'Internal Snapshots'!B18</f>
        <v>C6 Student Updates 2022-23</v>
      </c>
      <c r="B18" s="17" t="str">
        <f>'PIMS Calendar'!C31</f>
        <v>Safe Schools - Bus Evacuation Drills</v>
      </c>
      <c r="C18" s="17" t="s">
        <v>284</v>
      </c>
      <c r="D18" s="17" t="s">
        <v>285</v>
      </c>
      <c r="E18" s="412" t="s">
        <v>322</v>
      </c>
      <c r="F18" s="286" t="s">
        <v>27</v>
      </c>
      <c r="G18" s="286" t="s">
        <v>27</v>
      </c>
      <c r="H18" s="77">
        <v>44658</v>
      </c>
      <c r="I18" s="73">
        <v>45026</v>
      </c>
      <c r="J18" s="77"/>
    </row>
    <row r="19" spans="1:10" ht="30" x14ac:dyDescent="0.25">
      <c r="A19" s="417" t="s">
        <v>239</v>
      </c>
      <c r="B19" s="417" t="s">
        <v>335</v>
      </c>
      <c r="C19" s="437" t="s">
        <v>350</v>
      </c>
      <c r="D19" s="352" t="s">
        <v>351</v>
      </c>
      <c r="E19" s="354"/>
      <c r="F19" s="432" t="s">
        <v>27</v>
      </c>
      <c r="G19" s="372">
        <v>45029</v>
      </c>
      <c r="H19" s="432" t="s">
        <v>27</v>
      </c>
      <c r="I19" s="372">
        <v>45043</v>
      </c>
      <c r="J19" s="389">
        <v>44774</v>
      </c>
    </row>
    <row r="20" spans="1:10" ht="30" x14ac:dyDescent="0.25">
      <c r="A20" s="17" t="str">
        <f>'PIMS Calendar'!B32</f>
        <v>C6 Keystone Exemption 2022-23</v>
      </c>
      <c r="B20" s="17" t="str">
        <f>'PIMS Calendar'!C32</f>
        <v>Keystone Exemption Collection 2022-23</v>
      </c>
      <c r="C20" s="49" t="s">
        <v>171</v>
      </c>
      <c r="D20" s="49" t="s">
        <v>300</v>
      </c>
      <c r="E20" s="49"/>
      <c r="F20" s="286" t="s">
        <v>27</v>
      </c>
      <c r="G20" s="286" t="s">
        <v>27</v>
      </c>
      <c r="H20" s="77">
        <f>'PIMS Calendar'!I32</f>
        <v>45048</v>
      </c>
      <c r="I20" s="73">
        <f>'PIMS Calendar'!L32</f>
        <v>45055</v>
      </c>
      <c r="J20" s="77"/>
    </row>
    <row r="21" spans="1:10" ht="30" customHeight="1" x14ac:dyDescent="0.25">
      <c r="A21" s="17" t="str">
        <f>'PIMS Calendar'!B33</f>
        <v>C6 Course/Instructor 2022-23</v>
      </c>
      <c r="B21" s="17" t="str">
        <f>'PIMS Calendar'!C33</f>
        <v>Course/Instructor</v>
      </c>
      <c r="C21" s="49" t="s">
        <v>172</v>
      </c>
      <c r="D21" s="49" t="s">
        <v>301</v>
      </c>
      <c r="E21" s="49"/>
      <c r="F21" s="286" t="s">
        <v>27</v>
      </c>
      <c r="G21" s="286" t="s">
        <v>27</v>
      </c>
      <c r="H21" s="431">
        <f>'PIMS Calendar'!I33</f>
        <v>45076</v>
      </c>
      <c r="I21" s="372">
        <f>'PIMS Calendar'!L33</f>
        <v>45086</v>
      </c>
      <c r="J21" s="77"/>
    </row>
    <row r="22" spans="1:10" ht="45" x14ac:dyDescent="0.25">
      <c r="A22" s="388" t="str">
        <f>'Internal Snapshots'!B28</f>
        <v>C6 Student Updates 2022-23</v>
      </c>
      <c r="B22" s="388" t="str">
        <f>'Internal Snapshots'!C28</f>
        <v>Summer Keystone Precodes</v>
      </c>
      <c r="C22" s="387" t="s">
        <v>173</v>
      </c>
      <c r="D22" s="387" t="s">
        <v>302</v>
      </c>
      <c r="E22" s="387" t="s">
        <v>326</v>
      </c>
      <c r="F22" s="442">
        <f>'Internal Snapshots'!J28</f>
        <v>44707</v>
      </c>
      <c r="G22" s="390">
        <f>'Internal Snapshots'!I28</f>
        <v>45076</v>
      </c>
      <c r="H22" s="414" t="s">
        <v>27</v>
      </c>
      <c r="I22" s="391">
        <f>'Internal Snapshots'!K28</f>
        <v>45092</v>
      </c>
      <c r="J22" s="390">
        <v>44820</v>
      </c>
    </row>
    <row r="23" spans="1:10" ht="60" x14ac:dyDescent="0.25">
      <c r="A23" s="388" t="str">
        <f>'Internal Snapshots'!B17</f>
        <v>C6 Student Updates 2022-23</v>
      </c>
      <c r="B23" s="394" t="str">
        <f>'Internal Snapshots'!C21</f>
        <v>PSSA Accountability Reporting for
    English Language Arts #2 (report data as
    of April 28, last day of the testing
    window)</v>
      </c>
      <c r="C23" s="387" t="s">
        <v>174</v>
      </c>
      <c r="D23" s="387" t="s">
        <v>303</v>
      </c>
      <c r="E23" s="387" t="s">
        <v>323</v>
      </c>
      <c r="F23" s="390">
        <f>'Internal Snapshots'!J21</f>
        <v>44680</v>
      </c>
      <c r="G23" s="390">
        <f>'Internal Snapshots'!H21</f>
        <v>45044</v>
      </c>
      <c r="H23" s="414" t="s">
        <v>27</v>
      </c>
      <c r="I23" s="391">
        <f>'Internal Snapshots'!K21</f>
        <v>45092</v>
      </c>
      <c r="J23" s="390"/>
    </row>
    <row r="24" spans="1:10" ht="43.15" customHeight="1" x14ac:dyDescent="0.25">
      <c r="A24" s="522" t="str">
        <f>'Internal Snapshots'!B26</f>
        <v>C6 Student Updates 2022-23</v>
      </c>
      <c r="B24" s="524" t="s">
        <v>344</v>
      </c>
      <c r="C24" s="523" t="s">
        <v>174</v>
      </c>
      <c r="D24" s="523" t="s">
        <v>321</v>
      </c>
      <c r="E24" s="523" t="s">
        <v>323</v>
      </c>
      <c r="F24" s="527" t="str">
        <f>'Internal Snapshots'!J22</f>
        <v>5/6/222</v>
      </c>
      <c r="G24" s="517">
        <f>'Internal Snapshots'!H22</f>
        <v>45058</v>
      </c>
      <c r="H24" s="528" t="s">
        <v>27</v>
      </c>
      <c r="I24" s="516">
        <f>'Internal Snapshots'!K22</f>
        <v>45092</v>
      </c>
      <c r="J24" s="517"/>
    </row>
    <row r="25" spans="1:10" x14ac:dyDescent="0.25">
      <c r="A25" s="522"/>
      <c r="B25" s="524"/>
      <c r="C25" s="523"/>
      <c r="D25" s="523"/>
      <c r="E25" s="523"/>
      <c r="F25" s="527"/>
      <c r="G25" s="517"/>
      <c r="H25" s="528"/>
      <c r="I25" s="516"/>
      <c r="J25" s="517"/>
    </row>
    <row r="26" spans="1:10" ht="30" x14ac:dyDescent="0.25">
      <c r="A26" s="388" t="str">
        <f>'Internal Snapshots'!B24</f>
        <v>C6 Student Updates 2022-23</v>
      </c>
      <c r="B26" s="394" t="str">
        <f>'Internal Snapshots'!C29</f>
        <v>Spring Keystone Reporting #2</v>
      </c>
      <c r="C26" s="387" t="s">
        <v>175</v>
      </c>
      <c r="D26" s="387" t="s">
        <v>304</v>
      </c>
      <c r="E26" s="387" t="s">
        <v>324</v>
      </c>
      <c r="F26" s="390">
        <f>'Internal Snapshots'!J29</f>
        <v>44708</v>
      </c>
      <c r="G26" s="390">
        <f>'Internal Snapshots'!H29</f>
        <v>45072</v>
      </c>
      <c r="H26" s="414" t="s">
        <v>27</v>
      </c>
      <c r="I26" s="391">
        <f>'Internal Snapshots'!K29</f>
        <v>45099</v>
      </c>
      <c r="J26" s="390"/>
    </row>
    <row r="27" spans="1:10" ht="45" x14ac:dyDescent="0.25">
      <c r="A27" s="388" t="str">
        <f>'Internal Snapshots'!B28</f>
        <v>C6 Student Updates 2022-23</v>
      </c>
      <c r="B27" s="394" t="str">
        <f>'Internal Snapshots'!C30</f>
        <v>Grade 11 Keystone Accountability #2
    (report data as of May 27, last day
    of the testing window)</v>
      </c>
      <c r="C27" s="387" t="s">
        <v>176</v>
      </c>
      <c r="D27" s="387" t="s">
        <v>305</v>
      </c>
      <c r="E27" s="387" t="s">
        <v>325</v>
      </c>
      <c r="F27" s="390">
        <f>'Internal Snapshots'!J30</f>
        <v>44708</v>
      </c>
      <c r="G27" s="390">
        <f>'Internal Snapshots'!H30</f>
        <v>45072</v>
      </c>
      <c r="H27" s="414" t="s">
        <v>27</v>
      </c>
      <c r="I27" s="391">
        <f>'Internal Snapshots'!K30</f>
        <v>45099</v>
      </c>
      <c r="J27" s="390"/>
    </row>
    <row r="28" spans="1:10" ht="45" x14ac:dyDescent="0.25">
      <c r="A28" s="17" t="str">
        <f>'Internal Snapshots'!B25</f>
        <v>C6 Student Updates 2022-23</v>
      </c>
      <c r="B28" s="55" t="str">
        <f>'PIMS Calendar'!C34</f>
        <v xml:space="preserve">Student - Industry-Recognized
    Credentials and Work-Based Learning
    Experiences for Non-CTE Students </v>
      </c>
      <c r="C28" s="23" t="s">
        <v>177</v>
      </c>
      <c r="D28" s="23" t="s">
        <v>306</v>
      </c>
      <c r="E28" s="23"/>
      <c r="F28" s="286" t="s">
        <v>27</v>
      </c>
      <c r="G28" s="286" t="s">
        <v>27</v>
      </c>
      <c r="H28" s="161">
        <v>45106</v>
      </c>
      <c r="I28" s="74">
        <f>'PIMS Calendar'!L34</f>
        <v>45107</v>
      </c>
      <c r="J28" s="78"/>
    </row>
    <row r="29" spans="1:10" ht="30" x14ac:dyDescent="0.25">
      <c r="A29" s="17" t="str">
        <f>'PIMS Calendar'!B35</f>
        <v>C6 Career Standards 2022-23</v>
      </c>
      <c r="B29" s="17" t="str">
        <f>'PIMS Calendar'!C35</f>
        <v>Student - Career Standards Benchmarks</v>
      </c>
      <c r="C29" s="23" t="s">
        <v>178</v>
      </c>
      <c r="D29" s="23" t="s">
        <v>307</v>
      </c>
      <c r="E29" s="23"/>
      <c r="F29" s="286" t="s">
        <v>27</v>
      </c>
      <c r="G29" s="286" t="s">
        <v>27</v>
      </c>
      <c r="H29" s="161">
        <v>45106</v>
      </c>
      <c r="I29" s="74">
        <f>'PIMS Calendar'!L35</f>
        <v>45107</v>
      </c>
      <c r="J29" s="78"/>
    </row>
    <row r="30" spans="1:10" ht="45" x14ac:dyDescent="0.25">
      <c r="A30" s="17" t="str">
        <f>'PIMS Calendar'!B36</f>
        <v>C6 Local Assess Early Ind 2022-23</v>
      </c>
      <c r="B30" s="55" t="str">
        <f>'PIMS Calendar'!C36</f>
        <v>Student - Local Assessment for Early
   Indicators of Success</v>
      </c>
      <c r="C30" s="23" t="s">
        <v>179</v>
      </c>
      <c r="D30" s="23" t="s">
        <v>308</v>
      </c>
      <c r="E30" s="49" t="s">
        <v>315</v>
      </c>
      <c r="F30" s="286" t="s">
        <v>27</v>
      </c>
      <c r="G30" s="286" t="s">
        <v>27</v>
      </c>
      <c r="H30" s="161">
        <v>45106</v>
      </c>
      <c r="I30" s="74">
        <f>'PIMS Calendar'!L36</f>
        <v>45107</v>
      </c>
      <c r="J30" s="78"/>
    </row>
    <row r="31" spans="1:10" ht="30" x14ac:dyDescent="0.25">
      <c r="A31" s="23" t="str">
        <f>'PIMS Calendar'!B42</f>
        <v>C6 Safe Schools 2022-23</v>
      </c>
      <c r="B31" s="23" t="s">
        <v>158</v>
      </c>
      <c r="C31" s="23" t="s">
        <v>286</v>
      </c>
      <c r="D31" s="23" t="s">
        <v>285</v>
      </c>
      <c r="E31" s="412" t="s">
        <v>322</v>
      </c>
      <c r="F31" s="286" t="s">
        <v>27</v>
      </c>
      <c r="G31" s="286" t="s">
        <v>27</v>
      </c>
      <c r="H31" s="161">
        <v>45138</v>
      </c>
      <c r="I31" s="74">
        <v>45135</v>
      </c>
      <c r="J31" s="78"/>
    </row>
    <row r="32" spans="1:10" ht="30" customHeight="1" x14ac:dyDescent="0.25">
      <c r="A32" s="17" t="str">
        <f>'PIMS Calendar'!B41</f>
        <v>C6 Safe Schools - Fire/Sec 2022-23</v>
      </c>
      <c r="B32" s="17" t="s">
        <v>99</v>
      </c>
      <c r="C32" s="17" t="s">
        <v>284</v>
      </c>
      <c r="D32" s="17" t="s">
        <v>285</v>
      </c>
      <c r="E32" s="412" t="s">
        <v>322</v>
      </c>
      <c r="F32" s="286" t="s">
        <v>27</v>
      </c>
      <c r="G32" s="286" t="s">
        <v>27</v>
      </c>
      <c r="H32" s="161">
        <v>45138</v>
      </c>
      <c r="I32" s="74">
        <v>45135</v>
      </c>
      <c r="J32" s="78"/>
    </row>
    <row r="33" spans="1:10" ht="30" x14ac:dyDescent="0.25">
      <c r="A33" s="388" t="str">
        <f>'Internal Snapshots'!B31</f>
        <v>C6 Student Updates 2022-23</v>
      </c>
      <c r="B33" s="394" t="s">
        <v>85</v>
      </c>
      <c r="C33" s="387" t="s">
        <v>180</v>
      </c>
      <c r="D33" s="387" t="s">
        <v>309</v>
      </c>
      <c r="E33" s="387"/>
      <c r="F33" s="390">
        <v>44789</v>
      </c>
      <c r="G33" s="390">
        <v>45100</v>
      </c>
      <c r="H33" s="414" t="s">
        <v>27</v>
      </c>
      <c r="I33" s="391">
        <f>'Internal Snapshots'!K31</f>
        <v>45162</v>
      </c>
      <c r="J33" s="390"/>
    </row>
    <row r="34" spans="1:10" ht="72" customHeight="1" x14ac:dyDescent="0.25">
      <c r="A34" s="21" t="str">
        <f>'PIMS Calendar'!B21</f>
        <v>C4 CTE 2022-23</v>
      </c>
      <c r="B34" s="21" t="str">
        <f>'PIMS Calendar'!C21</f>
        <v>Career &amp; Technical Education</v>
      </c>
      <c r="C34" s="433" t="s">
        <v>181</v>
      </c>
      <c r="D34" s="433" t="s">
        <v>310</v>
      </c>
      <c r="E34" s="518" t="s">
        <v>329</v>
      </c>
      <c r="F34" s="519" t="s">
        <v>27</v>
      </c>
      <c r="G34" s="519" t="s">
        <v>27</v>
      </c>
      <c r="H34" s="520">
        <f>'PIMS Calendar'!I19</f>
        <v>45128</v>
      </c>
      <c r="I34" s="521">
        <f>'PIMS Calendar'!L21</f>
        <v>45169</v>
      </c>
      <c r="J34" s="520"/>
    </row>
    <row r="35" spans="1:10" ht="30" x14ac:dyDescent="0.25">
      <c r="A35" s="21"/>
      <c r="B35" s="21"/>
      <c r="C35" s="144" t="s">
        <v>182</v>
      </c>
      <c r="D35" s="433" t="s">
        <v>311</v>
      </c>
      <c r="E35" s="518"/>
      <c r="F35" s="519"/>
      <c r="G35" s="519"/>
      <c r="H35" s="520"/>
      <c r="I35" s="521"/>
      <c r="J35" s="520"/>
    </row>
    <row r="36" spans="1:10" ht="180" x14ac:dyDescent="0.25">
      <c r="A36" s="22" t="str">
        <f>'PIMS Calendar'!B22</f>
        <v>C5 Child Acct EOY 2022-23</v>
      </c>
      <c r="B36" s="22" t="str">
        <f>'PIMS Calendar'!C22</f>
        <v>Child Accounting End-of-Year Collection</v>
      </c>
      <c r="C36" s="71" t="s">
        <v>183</v>
      </c>
      <c r="D36" s="72" t="s">
        <v>312</v>
      </c>
      <c r="E36" s="72"/>
      <c r="F36" s="434" t="s">
        <v>27</v>
      </c>
      <c r="G36" s="434" t="s">
        <v>27</v>
      </c>
      <c r="H36" s="435">
        <f>'PIMS Calendar'!I22</f>
        <v>45169</v>
      </c>
      <c r="I36" s="82" t="str">
        <f>'PIMS Calendar'!L22</f>
        <v>Due immediately after submission. Updated ACS due after validated revision (upload or delete).</v>
      </c>
      <c r="J36" s="79"/>
    </row>
    <row r="37" spans="1:10" ht="45" x14ac:dyDescent="0.25">
      <c r="A37" s="22" t="str">
        <f>'PIMS Calendar'!B24</f>
        <v>C5 Athletic Opp 2022-23</v>
      </c>
      <c r="B37" s="22" t="str">
        <f>'PIMS Calendar'!C24</f>
        <v xml:space="preserve">Interscholastic Athletic Opportunities </v>
      </c>
      <c r="C37" s="22" t="s">
        <v>387</v>
      </c>
      <c r="D37" s="22" t="s">
        <v>388</v>
      </c>
      <c r="E37" s="427" t="s">
        <v>379</v>
      </c>
      <c r="F37" s="434" t="s">
        <v>27</v>
      </c>
      <c r="G37" s="434" t="s">
        <v>27</v>
      </c>
      <c r="H37" s="435">
        <f>'PIMS Calendar'!I24</f>
        <v>45169</v>
      </c>
      <c r="I37" s="420">
        <v>45176</v>
      </c>
      <c r="J37" s="200"/>
    </row>
    <row r="38" spans="1:10" ht="45" x14ac:dyDescent="0.25">
      <c r="A38" s="22" t="str">
        <f>'PIMS Calendar'!B26</f>
        <v>C5 Home Ed/Private Tutoring 
2022-23</v>
      </c>
      <c r="B38" s="22" t="str">
        <f>'PIMS Calendar'!C26</f>
        <v>Students Home Schooled or Privately
    Tutored during the prior school year</v>
      </c>
      <c r="C38" s="22" t="s">
        <v>387</v>
      </c>
      <c r="D38" s="22" t="s">
        <v>388</v>
      </c>
      <c r="E38" s="427" t="s">
        <v>316</v>
      </c>
      <c r="F38" s="434" t="s">
        <v>27</v>
      </c>
      <c r="G38" s="434" t="s">
        <v>27</v>
      </c>
      <c r="H38" s="435">
        <f>'PIMS Calendar'!I26</f>
        <v>45169</v>
      </c>
      <c r="I38" s="420">
        <v>45176</v>
      </c>
      <c r="J38" s="200"/>
    </row>
  </sheetData>
  <mergeCells count="18">
    <mergeCell ref="A24:A25"/>
    <mergeCell ref="C24:C25"/>
    <mergeCell ref="D24:D25"/>
    <mergeCell ref="B24:B25"/>
    <mergeCell ref="A1:H1"/>
    <mergeCell ref="A2:H2"/>
    <mergeCell ref="E24:E25"/>
    <mergeCell ref="F24:F25"/>
    <mergeCell ref="G24:G25"/>
    <mergeCell ref="H24:H25"/>
    <mergeCell ref="I24:I25"/>
    <mergeCell ref="J24:J25"/>
    <mergeCell ref="E34:E35"/>
    <mergeCell ref="F34:F35"/>
    <mergeCell ref="G34:G35"/>
    <mergeCell ref="H34:H35"/>
    <mergeCell ref="I34:I35"/>
    <mergeCell ref="J34:J35"/>
  </mergeCells>
  <phoneticPr fontId="8" type="noConversion"/>
  <pageMargins left="0.7" right="0.7" top="0.75" bottom="0.75" header="0.3" footer="0.3"/>
  <pageSetup scale="42" fitToHeight="0" orientation="landscape" r:id="rId1"/>
  <headerFooter>
    <oddFooter>&amp;L&amp;F&amp;C&amp;P of &amp;N&amp;R8/31/2018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33"/>
  <sheetViews>
    <sheetView zoomScale="140" zoomScaleNormal="140" workbookViewId="0">
      <selection activeCell="A12" sqref="A12"/>
    </sheetView>
  </sheetViews>
  <sheetFormatPr defaultRowHeight="15" x14ac:dyDescent="0.25"/>
  <cols>
    <col min="1" max="1" width="29.7109375" customWidth="1"/>
    <col min="2" max="2" width="28.7109375" customWidth="1"/>
    <col min="3" max="4" width="9.140625" customWidth="1"/>
  </cols>
  <sheetData>
    <row r="1" spans="1:11" ht="50.1" customHeight="1" x14ac:dyDescent="0.35">
      <c r="A1" s="529" t="s">
        <v>289</v>
      </c>
      <c r="B1" s="530"/>
    </row>
    <row r="2" spans="1:11" ht="22.5" customHeight="1" x14ac:dyDescent="0.35">
      <c r="A2" s="537" t="s">
        <v>148</v>
      </c>
      <c r="B2" s="538"/>
      <c r="C2" s="37"/>
      <c r="D2" s="37"/>
      <c r="E2" s="37"/>
      <c r="F2" s="37"/>
      <c r="G2" s="37"/>
      <c r="H2" s="37"/>
      <c r="I2" s="37"/>
      <c r="J2" s="37"/>
      <c r="K2" s="37"/>
    </row>
    <row r="3" spans="1:11" ht="19.5" x14ac:dyDescent="0.3">
      <c r="A3" s="533" t="s">
        <v>43</v>
      </c>
      <c r="B3" s="51" t="s">
        <v>44</v>
      </c>
      <c r="C3" s="37"/>
      <c r="D3" s="37"/>
      <c r="E3" s="37"/>
      <c r="F3" s="37"/>
      <c r="G3" s="37"/>
      <c r="H3" s="37"/>
      <c r="I3" s="37"/>
      <c r="J3" s="37"/>
      <c r="K3" s="37"/>
    </row>
    <row r="4" spans="1:11" ht="19.5" x14ac:dyDescent="0.3">
      <c r="A4" s="534"/>
      <c r="B4" s="52" t="s">
        <v>42</v>
      </c>
      <c r="C4" s="37"/>
      <c r="D4" s="37"/>
      <c r="E4" s="37"/>
      <c r="F4" s="37"/>
      <c r="G4" s="37"/>
      <c r="H4" s="37"/>
      <c r="I4" s="37"/>
      <c r="J4" s="37"/>
      <c r="K4" s="37"/>
    </row>
    <row r="5" spans="1:11" ht="10.5" customHeight="1" x14ac:dyDescent="0.3">
      <c r="A5" s="39"/>
      <c r="B5" s="40"/>
      <c r="C5" s="37"/>
      <c r="D5" s="37"/>
      <c r="E5" s="37"/>
      <c r="F5" s="37"/>
      <c r="G5" s="37"/>
      <c r="H5" s="37"/>
      <c r="I5" s="37"/>
      <c r="J5" s="37"/>
      <c r="K5" s="37"/>
    </row>
    <row r="6" spans="1:11" ht="21.75" customHeight="1" x14ac:dyDescent="0.35">
      <c r="A6" s="535" t="s">
        <v>41</v>
      </c>
      <c r="B6" s="536"/>
      <c r="C6" s="63"/>
      <c r="D6" s="64"/>
      <c r="E6" s="37"/>
      <c r="F6" s="37"/>
      <c r="G6" s="37"/>
      <c r="H6" s="37"/>
      <c r="I6" s="37"/>
      <c r="J6" s="37"/>
      <c r="K6" s="37"/>
    </row>
    <row r="7" spans="1:11" ht="18" x14ac:dyDescent="0.25">
      <c r="A7" s="50" t="s">
        <v>35</v>
      </c>
      <c r="B7" s="62" t="s">
        <v>36</v>
      </c>
    </row>
    <row r="8" spans="1:11" ht="15.75" x14ac:dyDescent="0.25">
      <c r="A8" s="53">
        <v>44771</v>
      </c>
      <c r="B8" s="61" t="s">
        <v>37</v>
      </c>
    </row>
    <row r="9" spans="1:11" ht="15.75" x14ac:dyDescent="0.25">
      <c r="A9" s="53">
        <v>44785</v>
      </c>
      <c r="B9" s="61" t="s">
        <v>37</v>
      </c>
    </row>
    <row r="10" spans="1:11" ht="15.75" x14ac:dyDescent="0.25">
      <c r="A10" s="53">
        <v>44799</v>
      </c>
      <c r="B10" s="61" t="s">
        <v>37</v>
      </c>
    </row>
    <row r="11" spans="1:11" ht="15.75" x14ac:dyDescent="0.25">
      <c r="A11" s="53">
        <v>44813</v>
      </c>
      <c r="B11" s="61" t="s">
        <v>37</v>
      </c>
    </row>
    <row r="12" spans="1:11" ht="15.75" x14ac:dyDescent="0.25">
      <c r="A12" s="53">
        <v>44827</v>
      </c>
      <c r="B12" s="61" t="s">
        <v>37</v>
      </c>
    </row>
    <row r="13" spans="1:11" ht="15.75" x14ac:dyDescent="0.25">
      <c r="A13" s="53">
        <v>44841</v>
      </c>
      <c r="B13" s="61" t="s">
        <v>37</v>
      </c>
    </row>
    <row r="14" spans="1:11" ht="15.75" x14ac:dyDescent="0.25">
      <c r="A14" s="53">
        <v>44855</v>
      </c>
      <c r="B14" s="61" t="s">
        <v>37</v>
      </c>
    </row>
    <row r="15" spans="1:11" ht="15.75" x14ac:dyDescent="0.25">
      <c r="A15" s="53">
        <v>44869</v>
      </c>
      <c r="B15" s="61" t="s">
        <v>37</v>
      </c>
    </row>
    <row r="16" spans="1:11" ht="15.75" x14ac:dyDescent="0.25">
      <c r="A16" s="53">
        <v>44883</v>
      </c>
      <c r="B16" s="61" t="s">
        <v>37</v>
      </c>
    </row>
    <row r="17" spans="1:11" ht="15.75" x14ac:dyDescent="0.25">
      <c r="A17" s="53">
        <v>44897</v>
      </c>
      <c r="B17" s="61" t="s">
        <v>37</v>
      </c>
    </row>
    <row r="18" spans="1:11" ht="15.75" x14ac:dyDescent="0.25">
      <c r="A18" s="53">
        <v>44911</v>
      </c>
      <c r="B18" s="61" t="s">
        <v>37</v>
      </c>
    </row>
    <row r="19" spans="1:11" ht="15.75" x14ac:dyDescent="0.25">
      <c r="A19" s="53">
        <v>44923</v>
      </c>
      <c r="B19" s="61" t="s">
        <v>123</v>
      </c>
    </row>
    <row r="20" spans="1:11" ht="15.75" x14ac:dyDescent="0.25">
      <c r="A20" s="53">
        <v>44939</v>
      </c>
      <c r="B20" s="61" t="s">
        <v>37</v>
      </c>
    </row>
    <row r="21" spans="1:11" ht="15.75" x14ac:dyDescent="0.25">
      <c r="A21" s="53">
        <v>44953</v>
      </c>
      <c r="B21" s="61" t="s">
        <v>37</v>
      </c>
    </row>
    <row r="22" spans="1:11" ht="15.75" x14ac:dyDescent="0.25">
      <c r="A22" s="53">
        <v>44967</v>
      </c>
      <c r="B22" s="61" t="s">
        <v>37</v>
      </c>
    </row>
    <row r="23" spans="1:11" ht="15.75" x14ac:dyDescent="0.25">
      <c r="A23" s="53">
        <v>44981</v>
      </c>
      <c r="B23" s="61" t="s">
        <v>37</v>
      </c>
    </row>
    <row r="24" spans="1:11" ht="15.75" x14ac:dyDescent="0.25">
      <c r="A24" s="53">
        <v>44995</v>
      </c>
      <c r="B24" s="61" t="s">
        <v>37</v>
      </c>
    </row>
    <row r="25" spans="1:11" ht="15.75" x14ac:dyDescent="0.25">
      <c r="A25" s="53">
        <v>45009</v>
      </c>
      <c r="B25" s="61" t="s">
        <v>37</v>
      </c>
    </row>
    <row r="26" spans="1:11" ht="15.75" x14ac:dyDescent="0.25">
      <c r="A26" s="53">
        <v>45023</v>
      </c>
      <c r="B26" s="61" t="s">
        <v>37</v>
      </c>
    </row>
    <row r="27" spans="1:11" ht="15.75" x14ac:dyDescent="0.25">
      <c r="A27" s="53">
        <v>45037</v>
      </c>
      <c r="B27" s="61" t="s">
        <v>37</v>
      </c>
    </row>
    <row r="28" spans="1:11" ht="15.75" x14ac:dyDescent="0.25">
      <c r="A28" s="53">
        <v>45051</v>
      </c>
      <c r="B28" s="61" t="s">
        <v>37</v>
      </c>
    </row>
    <row r="29" spans="1:11" ht="15.75" x14ac:dyDescent="0.25">
      <c r="A29" s="53">
        <v>45065</v>
      </c>
      <c r="B29" s="61" t="s">
        <v>37</v>
      </c>
    </row>
    <row r="30" spans="1:11" ht="15.75" x14ac:dyDescent="0.25">
      <c r="A30" s="53">
        <v>45079</v>
      </c>
      <c r="B30" s="61" t="s">
        <v>37</v>
      </c>
    </row>
    <row r="31" spans="1:11" ht="15.75" x14ac:dyDescent="0.25">
      <c r="A31" s="53">
        <v>45093</v>
      </c>
      <c r="B31" s="61" t="s">
        <v>37</v>
      </c>
      <c r="C31" s="38"/>
      <c r="D31" s="38"/>
      <c r="E31" s="38"/>
      <c r="F31" s="38"/>
      <c r="G31" s="38"/>
      <c r="H31" s="38"/>
      <c r="I31" s="38"/>
      <c r="J31" s="38"/>
      <c r="K31" s="38"/>
    </row>
    <row r="32" spans="1:11" ht="31.5" x14ac:dyDescent="0.25">
      <c r="A32" s="202" t="s">
        <v>290</v>
      </c>
      <c r="B32" s="203" t="s">
        <v>97</v>
      </c>
      <c r="C32" s="38"/>
      <c r="D32" s="38"/>
      <c r="E32" s="38"/>
      <c r="F32" s="38"/>
      <c r="G32" s="38"/>
      <c r="H32" s="38"/>
      <c r="I32" s="38"/>
      <c r="J32" s="38"/>
      <c r="K32" s="38"/>
    </row>
    <row r="33" spans="1:2" ht="29.25" customHeight="1" x14ac:dyDescent="0.25">
      <c r="A33" s="531" t="s">
        <v>98</v>
      </c>
      <c r="B33" s="532"/>
    </row>
  </sheetData>
  <mergeCells count="5">
    <mergeCell ref="A1:B1"/>
    <mergeCell ref="A33:B33"/>
    <mergeCell ref="A3:A4"/>
    <mergeCell ref="A6:B6"/>
    <mergeCell ref="A2:B2"/>
  </mergeCells>
  <phoneticPr fontId="49"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67"/>
  <sheetViews>
    <sheetView zoomScale="80" zoomScaleNormal="80" workbookViewId="0">
      <pane ySplit="2" topLeftCell="A10" activePane="bottomLeft" state="frozen"/>
      <selection pane="bottomLeft"/>
    </sheetView>
  </sheetViews>
  <sheetFormatPr defaultColWidth="27.140625" defaultRowHeight="15" x14ac:dyDescent="0.25"/>
  <cols>
    <col min="1" max="1" width="25.7109375" bestFit="1" customWidth="1"/>
    <col min="2" max="2" width="28.7109375" customWidth="1"/>
    <col min="3" max="3" width="39" customWidth="1"/>
    <col min="4" max="4" width="18.7109375" style="64" bestFit="1" customWidth="1"/>
    <col min="5" max="5" width="32" customWidth="1"/>
    <col min="6" max="6" width="23.42578125" customWidth="1"/>
    <col min="7" max="7" width="34" customWidth="1"/>
    <col min="8" max="8" width="21.140625" customWidth="1"/>
    <col min="9" max="9" width="22.5703125" customWidth="1"/>
    <col min="10" max="10" width="15.7109375" bestFit="1" customWidth="1"/>
    <col min="11" max="11" width="27" bestFit="1" customWidth="1"/>
    <col min="12" max="12" width="27.140625" style="64"/>
  </cols>
  <sheetData>
    <row r="1" spans="1:12" ht="31.5" x14ac:dyDescent="0.25">
      <c r="A1" s="295" t="s">
        <v>132</v>
      </c>
      <c r="B1" s="294"/>
      <c r="C1" s="294"/>
      <c r="D1" s="294"/>
      <c r="E1" s="294"/>
      <c r="F1" s="294"/>
      <c r="G1" s="294"/>
      <c r="H1" s="294"/>
      <c r="I1" s="294"/>
      <c r="J1" s="294"/>
      <c r="K1" s="294"/>
      <c r="L1" s="294"/>
    </row>
    <row r="2" spans="1:12" ht="56.25" x14ac:dyDescent="0.25">
      <c r="A2" s="48" t="s">
        <v>40</v>
      </c>
      <c r="B2" s="48" t="s">
        <v>22</v>
      </c>
      <c r="C2" s="48" t="s">
        <v>23</v>
      </c>
      <c r="D2" s="48" t="s">
        <v>101</v>
      </c>
      <c r="E2" s="48" t="s">
        <v>1</v>
      </c>
      <c r="F2" s="48" t="s">
        <v>14</v>
      </c>
      <c r="G2" s="48" t="s">
        <v>13</v>
      </c>
      <c r="H2" s="48" t="s">
        <v>186</v>
      </c>
      <c r="I2" s="48" t="s">
        <v>185</v>
      </c>
      <c r="J2" s="48" t="s">
        <v>102</v>
      </c>
      <c r="K2" s="20" t="s">
        <v>3</v>
      </c>
      <c r="L2" s="20" t="s">
        <v>24</v>
      </c>
    </row>
    <row r="3" spans="1:12" ht="90" x14ac:dyDescent="0.25">
      <c r="A3" s="22" t="str">
        <f>'PIMS Calendar'!A4</f>
        <v>Collection 5 - Summer 2022</v>
      </c>
      <c r="B3" s="22" t="str">
        <f>'PIMS Calendar'!B4</f>
        <v>C5 Child Acct EOY 2021-22</v>
      </c>
      <c r="C3" s="22" t="str">
        <f>'PIMS Calendar'!C4</f>
        <v>Child Accounting End-of-Year Collection</v>
      </c>
      <c r="D3" s="33" t="str">
        <f>'PIMS Calendar'!D4</f>
        <v>2021-22</v>
      </c>
      <c r="E3" s="22" t="str">
        <f>'PIMS Calendar'!E4</f>
        <v>Student Calendar Fact
School Calendar</v>
      </c>
      <c r="F3" s="22" t="str">
        <f>'PIMS Calendar'!F4</f>
        <v>Required</v>
      </c>
      <c r="G3" s="22" t="str">
        <f>'PIMS Calendar'!G4</f>
        <v>The due date for child accounting is 8-1. Section 2552.1 of the School Code allows for data to be submitted without penalty up to 30 days after the due date, until 8/31/2022.</v>
      </c>
      <c r="H3" s="54">
        <f>'PIMS Calendar'!H4</f>
        <v>44728</v>
      </c>
      <c r="I3" s="54">
        <f>'PIMS Calendar'!I4</f>
        <v>44804</v>
      </c>
      <c r="J3" s="118" t="str">
        <f>'PIMS Calendar'!J4</f>
        <v>N/A</v>
      </c>
      <c r="K3" s="33" t="str">
        <f>'PIMS Calendar'!K4</f>
        <v>9/1 to 10/28</v>
      </c>
      <c r="L3" s="204" t="str">
        <f>'PIMS Calendar'!L4</f>
        <v>Due immediately after submission. Updated ACS due after validated revision (upload or delete).</v>
      </c>
    </row>
    <row r="4" spans="1:12" x14ac:dyDescent="0.25">
      <c r="A4" s="22" t="str">
        <f>'PIMS Calendar'!A5</f>
        <v>Collection 5 - Summer 2022</v>
      </c>
      <c r="B4" s="22" t="str">
        <f>'PIMS Calendar'!B5</f>
        <v>C5 Title 1 Student 2021-22</v>
      </c>
      <c r="C4" s="22" t="str">
        <f>'PIMS Calendar'!C5</f>
        <v xml:space="preserve">Title I Student Participation </v>
      </c>
      <c r="D4" s="33" t="str">
        <f>'PIMS Calendar'!D5</f>
        <v>2021-22</v>
      </c>
      <c r="E4" s="22" t="str">
        <f>'PIMS Calendar'!E5</f>
        <v>District Fact</v>
      </c>
      <c r="F4" s="22" t="str">
        <f>'PIMS Calendar'!F5</f>
        <v>Required</v>
      </c>
      <c r="G4" s="22"/>
      <c r="H4" s="54">
        <f>'PIMS Calendar'!H5</f>
        <v>44728</v>
      </c>
      <c r="I4" s="54">
        <f>'PIMS Calendar'!I5</f>
        <v>44804</v>
      </c>
      <c r="J4" s="118" t="str">
        <f>'PIMS Calendar'!J5</f>
        <v>N/A</v>
      </c>
      <c r="K4" s="33" t="str">
        <f>'PIMS Calendar'!K5</f>
        <v>9/1 to 10/28</v>
      </c>
      <c r="L4" s="118" t="str">
        <f>'PIMS Calendar'!L5</f>
        <v>N/A</v>
      </c>
    </row>
    <row r="5" spans="1:12" ht="45" x14ac:dyDescent="0.25">
      <c r="A5" s="22" t="str">
        <f>'PIMS Calendar'!A6</f>
        <v>Collection 5 - Summer 2022</v>
      </c>
      <c r="B5" s="22" t="str">
        <f>'PIMS Calendar'!B6</f>
        <v>C5 Athletic Opp 2021-22</v>
      </c>
      <c r="C5" s="22" t="str">
        <f>'PIMS Calendar'!C6</f>
        <v xml:space="preserve">Interscholastic Athletic Opportunities </v>
      </c>
      <c r="D5" s="33" t="str">
        <f>'PIMS Calendar'!D6</f>
        <v>2021-22</v>
      </c>
      <c r="E5" s="22" t="str">
        <f>'PIMS Calendar'!E6</f>
        <v>Location Fact</v>
      </c>
      <c r="F5" s="22" t="str">
        <f>'PIMS Calendar'!F6</f>
        <v>Required</v>
      </c>
      <c r="G5" s="22" t="str">
        <f>'PIMS Calendar'!G6</f>
        <v>For all schools with any of the grades 7 - 12</v>
      </c>
      <c r="H5" s="54">
        <f>'PIMS Calendar'!H6</f>
        <v>44728</v>
      </c>
      <c r="I5" s="54">
        <f>'PIMS Calendar'!I6</f>
        <v>44804</v>
      </c>
      <c r="J5" s="118" t="str">
        <f>'PIMS Calendar'!J6</f>
        <v>N/A</v>
      </c>
      <c r="K5" s="33" t="str">
        <f>'PIMS Calendar'!K6</f>
        <v>9/1 to 10/28</v>
      </c>
      <c r="L5" s="204" t="str">
        <f>'PIMS Calendar'!L6</f>
        <v>ACS is due within 7 calendar days of the Collection Close date 8/31/2022.</v>
      </c>
    </row>
    <row r="6" spans="1:12" ht="30" x14ac:dyDescent="0.25">
      <c r="A6" s="22" t="str">
        <f>'PIMS Calendar'!A7</f>
        <v>Collection 5 - Summer 2022</v>
      </c>
      <c r="B6" s="22" t="str">
        <f>'PIMS Calendar'!B7</f>
        <v>C5 Title 3 Prof Dev Act 2021-22</v>
      </c>
      <c r="C6" s="22" t="str">
        <f>'PIMS Calendar'!C7</f>
        <v>Title III Professional Development
    Activities</v>
      </c>
      <c r="D6" s="33" t="str">
        <f>'PIMS Calendar'!D7</f>
        <v>2021-22</v>
      </c>
      <c r="E6" s="22" t="str">
        <f>'PIMS Calendar'!E7</f>
        <v>District Fact</v>
      </c>
      <c r="F6" s="22" t="str">
        <f>'PIMS Calendar'!F7</f>
        <v>Required</v>
      </c>
      <c r="G6" s="22" t="str">
        <f>'PIMS Calendar'!G7</f>
        <v>For 2021-22 Title III subgrantees</v>
      </c>
      <c r="H6" s="54">
        <f>'PIMS Calendar'!H7</f>
        <v>44728</v>
      </c>
      <c r="I6" s="54">
        <f>'PIMS Calendar'!I7</f>
        <v>44804</v>
      </c>
      <c r="J6" s="118" t="str">
        <f>'PIMS Calendar'!J7</f>
        <v>N/A</v>
      </c>
      <c r="K6" s="33" t="str">
        <f>'PIMS Calendar'!K7</f>
        <v>9/1 to 10/28</v>
      </c>
      <c r="L6" s="118" t="str">
        <f>'PIMS Calendar'!L7</f>
        <v>N/A</v>
      </c>
    </row>
    <row r="7" spans="1:12" ht="45" x14ac:dyDescent="0.25">
      <c r="A7" s="22" t="str">
        <f>'PIMS Calendar'!A8</f>
        <v>Collection 5 - Summer 2022</v>
      </c>
      <c r="B7" s="22" t="str">
        <f>'PIMS Calendar'!B8</f>
        <v>C5 Home Ed/Private Tutoring 
2021-22</v>
      </c>
      <c r="C7" s="22" t="str">
        <f>'PIMS Calendar'!C8</f>
        <v>Students Home Schooled or Privately
    Tutored during the prior school year</v>
      </c>
      <c r="D7" s="33" t="str">
        <f>'PIMS Calendar'!D8</f>
        <v>2021-22</v>
      </c>
      <c r="E7" s="22" t="str">
        <f>'PIMS Calendar'!E8</f>
        <v>District Fact</v>
      </c>
      <c r="F7" s="22" t="str">
        <f>'PIMS Calendar'!F8</f>
        <v>Required</v>
      </c>
      <c r="G7" s="22" t="str">
        <f>'PIMS Calendar'!G8</f>
        <v xml:space="preserve">For all School Districts
</v>
      </c>
      <c r="H7" s="54">
        <f>'PIMS Calendar'!H8</f>
        <v>44728</v>
      </c>
      <c r="I7" s="54">
        <f>'PIMS Calendar'!I8</f>
        <v>44804</v>
      </c>
      <c r="J7" s="118" t="str">
        <f>'PIMS Calendar'!J8</f>
        <v>N/A</v>
      </c>
      <c r="K7" s="33" t="str">
        <f>'PIMS Calendar'!K8</f>
        <v>9/1 to 10/28</v>
      </c>
      <c r="L7" s="204" t="str">
        <f>'PIMS Calendar'!L8</f>
        <v>ACS is due within 7 calendar days of the Collection Close date 8/31/2022.</v>
      </c>
    </row>
    <row r="8" spans="1:12" ht="60" customHeight="1" x14ac:dyDescent="0.25">
      <c r="A8" s="386" t="str">
        <f>'Internal Snapshots'!A4</f>
        <v>Collection 6 - All Year Varied</v>
      </c>
      <c r="B8" s="394" t="str">
        <f>'Internal Snapshots'!B4</f>
        <v>C6 Student Updates 2022-23</v>
      </c>
      <c r="C8" s="394" t="str">
        <f>'Internal Snapshots'!C4</f>
        <v>Winter Keystone Precodes</v>
      </c>
      <c r="D8" s="395" t="str">
        <f>'Internal Snapshots'!D4</f>
        <v>2022-23</v>
      </c>
      <c r="E8" s="394" t="str">
        <f>'Internal Snapshots'!E4</f>
        <v>Internal Snapshot (Student, School Enrollment, Programs Fact)</v>
      </c>
      <c r="F8" s="394" t="str">
        <f>'Internal Snapshots'!F4</f>
        <v>Required (denoted in Field No. 214)</v>
      </c>
      <c r="G8" s="394" t="str">
        <f>'Internal Snapshots'!G4</f>
        <v>Must be updated by 12:00 pm on Oct 6 to be included in the Internal snapshot</v>
      </c>
      <c r="H8" s="396">
        <f>'Internal Snapshots'!H4</f>
        <v>44840</v>
      </c>
      <c r="I8" s="396">
        <f>'Internal Snapshots'!I4</f>
        <v>44840</v>
      </c>
      <c r="J8" s="397" t="s">
        <v>27</v>
      </c>
      <c r="K8" s="397" t="s">
        <v>27</v>
      </c>
      <c r="L8" s="396">
        <f>'Internal Snapshots'!K4</f>
        <v>44848</v>
      </c>
    </row>
    <row r="9" spans="1:12" ht="135" customHeight="1" x14ac:dyDescent="0.25">
      <c r="A9" s="386" t="str">
        <f>'Internal Snapshots'!A5</f>
        <v>Collection 6 - All Year Varied</v>
      </c>
      <c r="B9" s="394" t="str">
        <f>'Internal Snapshots'!B5</f>
        <v xml:space="preserve">C6 Staff Updates 2022-23
C6 Student Updates 2022-23
</v>
      </c>
      <c r="C9" s="394" t="str">
        <f>'Internal Snapshots'!C5</f>
        <v>PVAAS Staff Account Creation and
    Movement within LEA
PEERS Staff Pre-population
PVAAS Student Enrollment 1</v>
      </c>
      <c r="D9" s="395" t="str">
        <f>'Internal Snapshots'!D5</f>
        <v>2022-23</v>
      </c>
      <c r="E9" s="394" t="str">
        <f>'Internal Snapshots'!E5</f>
        <v>Data Pull (Staff)
Data Pull (Staff, Staff Assignment)
Data Pull (Student, School Enrollment, Programs Fact)</v>
      </c>
      <c r="F9" s="394" t="str">
        <f>'Internal Snapshots'!F5</f>
        <v>Required K-12</v>
      </c>
      <c r="G9" s="394" t="str">
        <f>'Internal Snapshots'!G5</f>
        <v>Must be updated by 12:00 pm on Oct 6 to be included in the data pull</v>
      </c>
      <c r="H9" s="397" t="str">
        <f>'Internal Snapshots'!H5</f>
        <v>N/A</v>
      </c>
      <c r="I9" s="396">
        <f>'Internal Snapshots'!I5</f>
        <v>44840</v>
      </c>
      <c r="J9" s="397" t="s">
        <v>27</v>
      </c>
      <c r="K9" s="397" t="s">
        <v>27</v>
      </c>
      <c r="L9" s="397" t="str">
        <f>'Internal Snapshots'!K5</f>
        <v>N/A</v>
      </c>
    </row>
    <row r="10" spans="1:12" ht="30" x14ac:dyDescent="0.25">
      <c r="A10" s="42" t="str">
        <f>'PIMS Calendar'!A9</f>
        <v>Collection 1 - October</v>
      </c>
      <c r="B10" s="42" t="str">
        <f>'PIMS Calendar'!B9</f>
        <v>C1  Grad Drop Cohort 2021-22</v>
      </c>
      <c r="C10" s="42" t="str">
        <f>'PIMS Calendar'!C9</f>
        <v>Graduate and Dropout Counts, and
    Cohort Graduation Rates</v>
      </c>
      <c r="D10" s="44" t="str">
        <f>'PIMS Calendar'!D9</f>
        <v>2021-22</v>
      </c>
      <c r="E10" s="42" t="str">
        <f>'PIMS Calendar'!E9</f>
        <v>Student
School Enrollment</v>
      </c>
      <c r="F10" s="42" t="str">
        <f>'PIMS Calendar'!F9</f>
        <v>Updates</v>
      </c>
      <c r="G10" s="42"/>
      <c r="H10" s="31">
        <f>'PIMS Calendar'!H9</f>
        <v>44837</v>
      </c>
      <c r="I10" s="31">
        <f>'PIMS Calendar'!I9</f>
        <v>44848</v>
      </c>
      <c r="J10" s="119" t="str">
        <f>'PIMS Calendar'!J9</f>
        <v>N/A</v>
      </c>
      <c r="K10" s="44" t="str">
        <f>'PIMS Calendar'!K9</f>
        <v>10/18 to 10/31</v>
      </c>
      <c r="L10" s="44" t="str">
        <f>'PIMS Calendar'!L9</f>
        <v>11/16/2022 (Grad/Drop)
1/31/2023 (Cohort)</v>
      </c>
    </row>
    <row r="11" spans="1:12" ht="60" customHeight="1" x14ac:dyDescent="0.25">
      <c r="A11" s="42" t="str">
        <f>'PIMS Calendar'!A10</f>
        <v>Collection 1 - October</v>
      </c>
      <c r="B11" s="42" t="str">
        <f>'PIMS Calendar'!B10</f>
        <v>C1 SPEC ED ACT 16 2021-22</v>
      </c>
      <c r="C11" s="42" t="str">
        <f>'PIMS Calendar'!C10</f>
        <v>Special Education Act 16 -- Services cost
    per student</v>
      </c>
      <c r="D11" s="44" t="str">
        <f>'PIMS Calendar'!D10</f>
        <v>2021-22</v>
      </c>
      <c r="E11" s="42" t="str">
        <f>'PIMS Calendar'!E10</f>
        <v>Student Fact
Student</v>
      </c>
      <c r="F11" s="42" t="str">
        <f>'PIMS Calendar'!F10</f>
        <v>Required
Updates</v>
      </c>
      <c r="G11" s="42" t="str">
        <f>'PIMS Calendar'!G10</f>
        <v>District of Residence and Charter Schools submit for all special education students being educated at district or off site</v>
      </c>
      <c r="H11" s="31">
        <f>'PIMS Calendar'!H10</f>
        <v>44837</v>
      </c>
      <c r="I11" s="31">
        <f>'PIMS Calendar'!I10</f>
        <v>44848</v>
      </c>
      <c r="J11" s="119" t="str">
        <f>'PIMS Calendar'!J10</f>
        <v>N/A</v>
      </c>
      <c r="K11" s="44" t="str">
        <f>'PIMS Calendar'!K10</f>
        <v>10/18 to 10/31</v>
      </c>
      <c r="L11" s="119" t="str">
        <f>'PIMS Calendar'!L10</f>
        <v>N/A</v>
      </c>
    </row>
    <row r="12" spans="1:12" ht="120" x14ac:dyDescent="0.25">
      <c r="A12" s="42" t="str">
        <f>'PIMS Calendar'!A11</f>
        <v>Collection 1 - October</v>
      </c>
      <c r="B12" s="42" t="str">
        <f>'PIMS Calendar'!B11</f>
        <v>C1 OCT Student 2022-23</v>
      </c>
      <c r="C12" s="42" t="str">
        <f>'PIMS Calendar'!C11</f>
        <v xml:space="preserve">Student (October 3)
Programs
</v>
      </c>
      <c r="D12" s="44" t="str">
        <f>'PIMS Calendar'!D11</f>
        <v>2022-23</v>
      </c>
      <c r="E12" s="42" t="str">
        <f>'PIMS Calendar'!E11</f>
        <v>Student
Student Snapshot (10/3/2022)
School Enrollment
Programs Fact</v>
      </c>
      <c r="F12" s="42" t="str">
        <f>'PIMS Calendar'!F11</f>
        <v>Required
Required</v>
      </c>
      <c r="G12" s="42" t="str">
        <f>'PIMS Calendar'!G11</f>
        <v>One Student Template can be submitted for multiple Data Sets
For all schools with any of the tracked programs</v>
      </c>
      <c r="H12" s="31">
        <f>'PIMS Calendar'!H11</f>
        <v>44837</v>
      </c>
      <c r="I12" s="31">
        <f>'PIMS Calendar'!I11</f>
        <v>44848</v>
      </c>
      <c r="J12" s="119" t="str">
        <f>'PIMS Calendar'!J11</f>
        <v>N/A</v>
      </c>
      <c r="K12" s="44" t="str">
        <f>'PIMS Calendar'!K11</f>
        <v>10/18 to 10/31</v>
      </c>
      <c r="L12" s="31">
        <f>'PIMS Calendar'!L11</f>
        <v>44881</v>
      </c>
    </row>
    <row r="13" spans="1:12" ht="30" x14ac:dyDescent="0.25">
      <c r="A13" s="334" t="str">
        <f>'PIMS Calendar'!A13</f>
        <v>Collection 1 - October</v>
      </c>
      <c r="B13" s="42" t="str">
        <f>'PIMS Calendar'!B13</f>
        <v>C1 Title 3 Npub Student 2022-23</v>
      </c>
      <c r="C13" s="42" t="str">
        <f>'PIMS Calendar'!C13</f>
        <v>Title III Nonpublic Student Count</v>
      </c>
      <c r="D13" s="343" t="str">
        <f>'PIMS Calendar'!D13</f>
        <v>2022-23</v>
      </c>
      <c r="E13" s="42" t="str">
        <f>'PIMS Calendar'!E13</f>
        <v>District Fact</v>
      </c>
      <c r="F13" s="42" t="str">
        <f>'PIMS Calendar'!F13</f>
        <v>Required</v>
      </c>
      <c r="G13" s="42" t="str">
        <f>'PIMS Calendar'!G13</f>
        <v>For all School Districts</v>
      </c>
      <c r="H13" s="337">
        <f>'PIMS Calendar'!H13</f>
        <v>44837</v>
      </c>
      <c r="I13" s="337">
        <f>'PIMS Calendar'!I13</f>
        <v>44848</v>
      </c>
      <c r="J13" s="340" t="str">
        <f>'PIMS Calendar'!J13</f>
        <v>N/A</v>
      </c>
      <c r="K13" s="343" t="str">
        <f>'PIMS Calendar'!K13</f>
        <v>10/18 to 10/31</v>
      </c>
      <c r="L13" s="345" t="str">
        <f>'PIMS Calendar'!L13</f>
        <v>On the October Enrollment, Low Income, and EL Data ACS</v>
      </c>
    </row>
    <row r="14" spans="1:12" ht="90" x14ac:dyDescent="0.25">
      <c r="A14" s="334" t="str">
        <f>'PIMS Calendar'!A14</f>
        <v>Collection 1 - October</v>
      </c>
      <c r="B14" s="334" t="str">
        <f>'PIMS Calendar'!B14</f>
        <v>C1 Staff Oct 2022-23</v>
      </c>
      <c r="C14" s="335" t="str">
        <f>'PIMS Calendar'!C14</f>
        <v xml:space="preserve">Professional Personnel
Support Personnel
</v>
      </c>
      <c r="D14" s="343" t="str">
        <f>'PIMS Calendar'!D14</f>
        <v>2022-23</v>
      </c>
      <c r="E14" s="409" t="str">
        <f>'PIMS Calendar'!E14</f>
        <v>Staff
Staff Snapshot (10/3/2022)
Staff Assignment
District Fact</v>
      </c>
      <c r="F14" s="334" t="str">
        <f>'PIMS Calendar'!F14</f>
        <v>Required
Required</v>
      </c>
      <c r="G14" s="335"/>
      <c r="H14" s="338">
        <f>'PIMS Calendar'!H14</f>
        <v>44837</v>
      </c>
      <c r="I14" s="338">
        <f>'PIMS Calendar'!I14</f>
        <v>44848</v>
      </c>
      <c r="J14" s="341" t="str">
        <f>'PIMS Calendar'!J14</f>
        <v>N/A</v>
      </c>
      <c r="K14" s="344" t="str">
        <f>'PIMS Calendar'!K14</f>
        <v>10/18 to 10/31</v>
      </c>
      <c r="L14" s="337">
        <f>'PIMS Calendar'!L14</f>
        <v>44881</v>
      </c>
    </row>
    <row r="15" spans="1:12" ht="30" x14ac:dyDescent="0.25">
      <c r="A15" s="36"/>
      <c r="B15" s="36"/>
      <c r="C15" s="336" t="str">
        <f>'PIMS Calendar'!C15</f>
        <v>EL Coordinator</v>
      </c>
      <c r="D15" s="36"/>
      <c r="E15" s="410" t="str">
        <f>'PIMS Calendar'!E15</f>
        <v>Person
Person Role</v>
      </c>
      <c r="F15" s="36" t="str">
        <f>'PIMS Calendar'!F15</f>
        <v>Required</v>
      </c>
      <c r="G15" s="336"/>
      <c r="H15" s="336"/>
      <c r="I15" s="336"/>
      <c r="J15" s="342"/>
      <c r="K15" s="336"/>
      <c r="L15" s="346" t="str">
        <f>'PIMS Calendar'!L15</f>
        <v>EL Coordinator - No ACS</v>
      </c>
    </row>
    <row r="16" spans="1:12" ht="30" x14ac:dyDescent="0.25">
      <c r="A16" s="55" t="str">
        <f>'PIMS Calendar'!A28</f>
        <v>Collection 6 - All Year Varied</v>
      </c>
      <c r="B16" s="55" t="str">
        <f>'PIMS Calendar'!B28</f>
        <v>C6 ESSER 2021-22</v>
      </c>
      <c r="C16" s="55" t="str">
        <f>'PIMS Calendar'!C28</f>
        <v>ESSER Collection 2021-22</v>
      </c>
      <c r="D16" s="411" t="str">
        <f>'PIMS Calendar'!D28</f>
        <v>2021-22</v>
      </c>
      <c r="E16" s="55" t="str">
        <f>'PIMS Calendar'!E28</f>
        <v>District Fact</v>
      </c>
      <c r="F16" s="55" t="str">
        <f>'PIMS Calendar'!F28</f>
        <v>Required if LEA received ESSER funds</v>
      </c>
      <c r="G16" s="55">
        <f>'PIMS Calendar'!G28</f>
        <v>0</v>
      </c>
      <c r="H16" s="362" t="str">
        <f>'PIMS Calendar'!H28</f>
        <v>Open Through</v>
      </c>
      <c r="I16" s="357">
        <f>'PIMS Calendar'!I28</f>
        <v>44994</v>
      </c>
      <c r="J16" s="121" t="str">
        <f>'PIMS Calendar'!J28</f>
        <v>N/A</v>
      </c>
      <c r="K16" s="363" t="str">
        <f>'PIMS Calendar'!K28</f>
        <v>Correction Window (with override) Closes 4/5/23</v>
      </c>
      <c r="L16" s="370">
        <f>'PIMS Calendar'!L28</f>
        <v>45030</v>
      </c>
    </row>
    <row r="17" spans="1:12" ht="30" x14ac:dyDescent="0.25">
      <c r="A17" s="154" t="str">
        <f>'PIMS Calendar'!A29</f>
        <v>Collection 6 - All Year Varied</v>
      </c>
      <c r="B17" s="154" t="s">
        <v>211</v>
      </c>
      <c r="C17" s="154" t="s">
        <v>210</v>
      </c>
      <c r="D17" s="411" t="str">
        <f>'PIMS Calendar'!D29</f>
        <v>2021-22</v>
      </c>
      <c r="E17" s="156" t="s">
        <v>5</v>
      </c>
      <c r="F17" s="156" t="s">
        <v>207</v>
      </c>
      <c r="G17" s="156"/>
      <c r="H17" s="362" t="s">
        <v>65</v>
      </c>
      <c r="I17" s="357">
        <f>'PIMS Calendar'!I29</f>
        <v>45058</v>
      </c>
      <c r="J17" s="121" t="s">
        <v>27</v>
      </c>
      <c r="K17" s="363" t="str">
        <f>'PIMS Calendar'!K29</f>
        <v>Correction Window (with override) Closes 6/2/23</v>
      </c>
      <c r="L17" s="370">
        <f>'PIMS Calendar'!L29</f>
        <v>45086</v>
      </c>
    </row>
    <row r="18" spans="1:12" ht="90" x14ac:dyDescent="0.25">
      <c r="A18" s="386" t="str">
        <f>'Internal Snapshots'!A6</f>
        <v>Collection 6 - All Year Varied</v>
      </c>
      <c r="B18" s="394" t="str">
        <f>'Internal Snapshots'!B6</f>
        <v xml:space="preserve">C6 Staff Updates 2022-23
C6 Student Updates 2022-23
</v>
      </c>
      <c r="C18" s="394" t="str">
        <f>'Internal Snapshots'!C6</f>
        <v>PVAAS Staff Account Creation
PEERS Staff Pre-population
PVAAS Student Enrollment 2</v>
      </c>
      <c r="D18" s="395" t="str">
        <f>'Internal Snapshots'!D6</f>
        <v>2022-23</v>
      </c>
      <c r="E18" s="394" t="str">
        <f>'Internal Snapshots'!E6</f>
        <v>Data Pull (Staff)
Data Pull (Staff, Staff Assignment)
Data Pull (Student, School Enrollment, Programs Fact)</v>
      </c>
      <c r="F18" s="394" t="str">
        <f>'Internal Snapshots'!F6</f>
        <v>Required K-12</v>
      </c>
      <c r="G18" s="394" t="str">
        <f>'Internal Snapshots'!G6</f>
        <v>Must be updated by 12:00 pm on Nov 8 to be included in the data pull</v>
      </c>
      <c r="H18" s="398" t="str">
        <f>'Internal Snapshots'!H6</f>
        <v>N/A</v>
      </c>
      <c r="I18" s="399">
        <f>'Internal Snapshots'!I6</f>
        <v>44873</v>
      </c>
      <c r="J18" s="398" t="s">
        <v>27</v>
      </c>
      <c r="K18" s="398" t="s">
        <v>27</v>
      </c>
      <c r="L18" s="398" t="str">
        <f>'Internal Snapshots'!K6</f>
        <v>N/A</v>
      </c>
    </row>
    <row r="19" spans="1:12" ht="45" x14ac:dyDescent="0.25">
      <c r="A19" s="386" t="str">
        <f>'Internal Snapshots'!A7</f>
        <v>Collection 6 - All Year Varied</v>
      </c>
      <c r="B19" s="394" t="str">
        <f>'Internal Snapshots'!B7</f>
        <v>C6 Student Updates 2022-23</v>
      </c>
      <c r="C19" s="394" t="str">
        <f>'Internal Snapshots'!C7</f>
        <v>ACCESS for ELLs and Alternate ACCESS
    for ELLs  Precodes</v>
      </c>
      <c r="D19" s="395" t="str">
        <f>'Internal Snapshots'!D7</f>
        <v>2022-23</v>
      </c>
      <c r="E19" s="394" t="str">
        <f>'Internal Snapshots'!E7</f>
        <v>Internal Snapshot (Student, School Enrollment, Programs Fact)</v>
      </c>
      <c r="F19" s="394" t="str">
        <f>'Internal Snapshots'!F7</f>
        <v>Required</v>
      </c>
      <c r="G19" s="394" t="str">
        <f>'Internal Snapshots'!G7</f>
        <v>Must be updated by 12:00 pm on Nov 8 to be included in the Internal Snapshot</v>
      </c>
      <c r="H19" s="396">
        <f>'Internal Snapshots'!H7</f>
        <v>44873</v>
      </c>
      <c r="I19" s="396">
        <f>'Internal Snapshots'!I7</f>
        <v>44873</v>
      </c>
      <c r="J19" s="397" t="s">
        <v>27</v>
      </c>
      <c r="K19" s="397" t="s">
        <v>27</v>
      </c>
      <c r="L19" s="397" t="str">
        <f>'Internal Snapshots'!K7</f>
        <v>N/A</v>
      </c>
    </row>
    <row r="20" spans="1:12" ht="60" x14ac:dyDescent="0.25">
      <c r="A20" s="96" t="str">
        <f>'PIMS Calendar'!A16</f>
        <v xml:space="preserve">Collection 2 - December </v>
      </c>
      <c r="B20" s="96" t="str">
        <f>'PIMS Calendar'!B16</f>
        <v>C2 SPEC ED Dec 2022-23</v>
      </c>
      <c r="C20" s="96" t="str">
        <f>'PIMS Calendar'!C16</f>
        <v>Special Education 12/1 Count</v>
      </c>
      <c r="D20" s="97" t="str">
        <f>'PIMS Calendar'!D16</f>
        <v>2022-23</v>
      </c>
      <c r="E20" s="96" t="str">
        <f>'PIMS Calendar'!E16</f>
        <v>Special Education Snapshot
    (12/1/2022)
Student
School Enrollment</v>
      </c>
      <c r="F20" s="96" t="str">
        <f>'PIMS Calendar'!F16</f>
        <v>Required
Updates
Updates</v>
      </c>
      <c r="G20" s="96" t="str">
        <f>'PIMS Calendar'!G16</f>
        <v>District of Residence and Charter Schools submit for all special education students being educated at district or off site</v>
      </c>
      <c r="H20" s="192">
        <f>'PIMS Calendar'!H16</f>
        <v>44896</v>
      </c>
      <c r="I20" s="192">
        <f>'PIMS Calendar'!I16</f>
        <v>44911</v>
      </c>
      <c r="J20" s="97" t="str">
        <f>'PIMS Calendar'!J16</f>
        <v>12/19 to 1/6</v>
      </c>
      <c r="K20" s="97" t="str">
        <f>'PIMS Calendar'!K16</f>
        <v>1/9 to 1/20</v>
      </c>
      <c r="L20" s="193" t="str">
        <f>'PIMS Calendar'!L16</f>
        <v>N/A</v>
      </c>
    </row>
    <row r="21" spans="1:12" ht="90" x14ac:dyDescent="0.25">
      <c r="A21" s="386" t="str">
        <f>'Internal Snapshots'!A8</f>
        <v>Collection 6 - All Year Varied</v>
      </c>
      <c r="B21" s="394" t="str">
        <f>'Internal Snapshots'!B8</f>
        <v xml:space="preserve">C6 Staff Updates 2022-23
C6 Student Updates 2022-23
</v>
      </c>
      <c r="C21" s="394" t="str">
        <f>'Internal Snapshots'!C8</f>
        <v>PVAAS Staff Account Creation,
    Termination, and Movement within 
    LEA
PVAAS Student Enrollment 3</v>
      </c>
      <c r="D21" s="395" t="str">
        <f>'Internal Snapshots'!D8</f>
        <v>2022-23</v>
      </c>
      <c r="E21" s="394" t="str">
        <f>'Internal Snapshots'!E8</f>
        <v>Data Pull (Staff)
Data Pull (Student, School Enrollment, Programs Fact)</v>
      </c>
      <c r="F21" s="394" t="str">
        <f>'Internal Snapshots'!F8</f>
        <v>Required K-12</v>
      </c>
      <c r="G21" s="394" t="str">
        <f>'Internal Snapshots'!G8</f>
        <v xml:space="preserve">Must be updated by 12:00 pm on Jan 19 to be included in the Internal Snapshot </v>
      </c>
      <c r="H21" s="397" t="str">
        <f>'Internal Snapshots'!H8</f>
        <v>N/A</v>
      </c>
      <c r="I21" s="396">
        <f>'Internal Snapshots'!I8</f>
        <v>44945</v>
      </c>
      <c r="J21" s="397" t="s">
        <v>27</v>
      </c>
      <c r="K21" s="397" t="s">
        <v>27</v>
      </c>
      <c r="L21" s="397" t="str">
        <f>'Internal Snapshots'!K8</f>
        <v>N/A</v>
      </c>
    </row>
    <row r="22" spans="1:12" ht="45" x14ac:dyDescent="0.25">
      <c r="A22" s="386" t="str">
        <f>'Internal Snapshots'!A9</f>
        <v>Collection 6 - All Year Varied</v>
      </c>
      <c r="B22" s="394" t="str">
        <f>'Internal Snapshots'!B9</f>
        <v>C6 Student Updates 2022-23</v>
      </c>
      <c r="C22" s="394" t="str">
        <f>'Internal Snapshots'!C9</f>
        <v>PSSA Precodes</v>
      </c>
      <c r="D22" s="395" t="str">
        <f>'Internal Snapshots'!D9</f>
        <v>2022-23</v>
      </c>
      <c r="E22" s="394" t="str">
        <f>'Internal Snapshots'!E9</f>
        <v>Internal Snapshot (Student, School Enrollment, Programs Fact)</v>
      </c>
      <c r="F22" s="394" t="str">
        <f>'Internal Snapshots'!F9</f>
        <v>Required (denoted in Field No. 212)</v>
      </c>
      <c r="G22" s="394" t="str">
        <f>'Internal Snapshots'!G9</f>
        <v>Must be updated by 12:00 pm on Jan 19 to be included in the Internal Snapshot</v>
      </c>
      <c r="H22" s="396">
        <f>'Internal Snapshots'!H9</f>
        <v>44945</v>
      </c>
      <c r="I22" s="396">
        <f>'Internal Snapshots'!I9</f>
        <v>44945</v>
      </c>
      <c r="J22" s="397" t="s">
        <v>27</v>
      </c>
      <c r="K22" s="397" t="s">
        <v>27</v>
      </c>
      <c r="L22" s="396">
        <f>'Internal Snapshots'!K9</f>
        <v>44952</v>
      </c>
    </row>
    <row r="23" spans="1:12" ht="45" x14ac:dyDescent="0.25">
      <c r="A23" s="386" t="str">
        <f>'Internal Snapshots'!A10</f>
        <v>Collection 6 - All Year Varied</v>
      </c>
      <c r="B23" s="394" t="str">
        <f>'Internal Snapshots'!B10</f>
        <v>C6 Student Updates 2022-23</v>
      </c>
      <c r="C23" s="394" t="str">
        <f>'Internal Snapshots'!C10</f>
        <v>Winter Keystone Reporting #1</v>
      </c>
      <c r="D23" s="395" t="str">
        <f>'Internal Snapshots'!D10</f>
        <v>2022-23</v>
      </c>
      <c r="E23" s="394" t="str">
        <f>'Internal Snapshots'!E10</f>
        <v>Internal Snapshot (Student, School Enrollment, Programs Fact)</v>
      </c>
      <c r="F23" s="394" t="str">
        <f>'Internal Snapshots'!F10</f>
        <v>Required if  administered (denoted in Field No. 214)</v>
      </c>
      <c r="G23" s="274" t="str">
        <f>'Internal Snapshots'!G10</f>
        <v>Must be updated by 12:00 pm on Jan 19 to be included in the Internal Snapshot</v>
      </c>
      <c r="H23" s="313">
        <f>'Internal Snapshots'!H10</f>
        <v>44945</v>
      </c>
      <c r="I23" s="396">
        <f>'Internal Snapshots'!I10</f>
        <v>44945</v>
      </c>
      <c r="J23" s="397" t="s">
        <v>27</v>
      </c>
      <c r="K23" s="397" t="str">
        <f>'Internal Snapshots'!K10</f>
        <v>N/A</v>
      </c>
      <c r="L23" s="397" t="str">
        <f>'Internal Snapshots'!K10</f>
        <v>N/A</v>
      </c>
    </row>
    <row r="24" spans="1:12" ht="45" x14ac:dyDescent="0.25">
      <c r="A24" s="386" t="str">
        <f>'Internal Snapshots'!A11</f>
        <v>Collection 6 - All Year Varied</v>
      </c>
      <c r="B24" s="394" t="str">
        <f>'Internal Snapshots'!B11</f>
        <v>C6 Student Updates 2022-23</v>
      </c>
      <c r="C24" s="394" t="str">
        <f>'Internal Snapshots'!C11</f>
        <v>Winter Keystone Reporting #2</v>
      </c>
      <c r="D24" s="395" t="str">
        <f>'Internal Snapshots'!D11</f>
        <v>2022-23</v>
      </c>
      <c r="E24" s="394" t="str">
        <f>'Internal Snapshots'!E11</f>
        <v>Internal Snapshot (Student, School Enrollment, Programs Fact)</v>
      </c>
      <c r="F24" s="394" t="str">
        <f>'Internal Snapshots'!F11</f>
        <v>Required if  administered (denoted in Field No. 214)</v>
      </c>
      <c r="G24" s="274" t="str">
        <f>'Internal Snapshots'!G11</f>
        <v xml:space="preserve">Must be updated by 12:00 pm on Feb 6 to be included in the Internal Snapshot </v>
      </c>
      <c r="H24" s="275" t="str">
        <f>'Internal Snapshots'!H11</f>
        <v>As of 1/19/2023 (will display as 1/20/2023 Snapshot Date)</v>
      </c>
      <c r="I24" s="396">
        <f>'Internal Snapshots'!I11</f>
        <v>44963</v>
      </c>
      <c r="J24" s="397" t="s">
        <v>27</v>
      </c>
      <c r="K24" s="397" t="s">
        <v>27</v>
      </c>
      <c r="L24" s="275">
        <f>'Internal Snapshots'!K11</f>
        <v>44971</v>
      </c>
    </row>
    <row r="25" spans="1:12" ht="45" x14ac:dyDescent="0.25">
      <c r="A25" s="386" t="str">
        <f>'Internal Snapshots'!A12</f>
        <v>Collection 6 - All Year Varied</v>
      </c>
      <c r="B25" s="394" t="str">
        <f>'Internal Snapshots'!B12</f>
        <v>C6 Student Updates 2022-23</v>
      </c>
      <c r="C25" s="394" t="str">
        <f>'Internal Snapshots'!C12</f>
        <v>ACCESS for ELLs Accountability</v>
      </c>
      <c r="D25" s="395" t="str">
        <f>'Internal Snapshots'!D12</f>
        <v>2022-23</v>
      </c>
      <c r="E25" s="394" t="str">
        <f>'Internal Snapshots'!E12</f>
        <v>Internal Snapshot (Student, School Enrollment, Programs Fact)</v>
      </c>
      <c r="F25" s="394" t="str">
        <f>'Internal Snapshots'!F12</f>
        <v>Required</v>
      </c>
      <c r="G25" s="394" t="str">
        <f>'Internal Snapshots'!G12</f>
        <v>Must be updated by 12:00 pm on Feb 6 to be included in the Internal Snapshot</v>
      </c>
      <c r="H25" s="396">
        <f>'Internal Snapshots'!H12</f>
        <v>44951</v>
      </c>
      <c r="I25" s="396">
        <f>'Internal Snapshots'!I12</f>
        <v>44963</v>
      </c>
      <c r="J25" s="397" t="s">
        <v>27</v>
      </c>
      <c r="K25" s="397" t="s">
        <v>27</v>
      </c>
      <c r="L25" s="396">
        <f>'ACS Summary'!I14</f>
        <v>44971</v>
      </c>
    </row>
    <row r="26" spans="1:12" ht="30" x14ac:dyDescent="0.25">
      <c r="A26" s="386" t="str">
        <f>'Internal Snapshots'!A13</f>
        <v>Collection 6 - All Year Varied</v>
      </c>
      <c r="B26" s="394" t="str">
        <f>'Internal Snapshots'!B13</f>
        <v>C6 Student Updates 2022-23</v>
      </c>
      <c r="C26" s="394" t="str">
        <f>'Internal Snapshots'!C13</f>
        <v>PVAAS Student Enrollment 4</v>
      </c>
      <c r="D26" s="395" t="str">
        <f>'Internal Snapshots'!D13</f>
        <v>2022-23</v>
      </c>
      <c r="E26" s="394" t="str">
        <f>'Internal Snapshots'!E13</f>
        <v>Data Pull (Student, School Enrollment, Programs Fact)</v>
      </c>
      <c r="F26" s="394" t="str">
        <f>'Internal Snapshots'!F13</f>
        <v>Required K-12</v>
      </c>
      <c r="G26" s="394" t="str">
        <f>'Internal Snapshots'!G13</f>
        <v>Must be updated by 12:00 pm on Feb 6 to be included in the data pull</v>
      </c>
      <c r="H26" s="397" t="str">
        <f>'Internal Snapshots'!H13</f>
        <v>N/A</v>
      </c>
      <c r="I26" s="396">
        <f>'Internal Snapshots'!I13</f>
        <v>44963</v>
      </c>
      <c r="J26" s="397" t="s">
        <v>27</v>
      </c>
      <c r="K26" s="397" t="s">
        <v>27</v>
      </c>
      <c r="L26" s="397" t="str">
        <f>'Internal Snapshots'!K13</f>
        <v>N/A</v>
      </c>
    </row>
    <row r="27" spans="1:12" ht="45" x14ac:dyDescent="0.25">
      <c r="A27" s="438" t="str">
        <f>'PIMS Calendar'!A17</f>
        <v>Collection 3 - February</v>
      </c>
      <c r="B27" s="438" t="str">
        <f>'PIMS Calendar'!B17</f>
        <v>C3 Child Acct JIAF 2022-23</v>
      </c>
      <c r="C27" s="438" t="str">
        <f>'PIMS Calendar'!C17</f>
        <v>Child Accounting SD &amp; IU Preliminary
    JIAF Collection</v>
      </c>
      <c r="D27" s="439" t="str">
        <f>'PIMS Calendar'!D17</f>
        <v>2022-23</v>
      </c>
      <c r="E27" s="438" t="str">
        <f>'PIMS Calendar'!E17</f>
        <v>Student Calendar Fact
School Calendar</v>
      </c>
      <c r="F27" s="438" t="str">
        <f>'PIMS Calendar'!F17</f>
        <v xml:space="preserve">Required
</v>
      </c>
      <c r="G27" s="438" t="str">
        <f>'PIMS Calendar'!G17</f>
        <v>For School Districts and Intermediate Units with JIAF programs only</v>
      </c>
      <c r="H27" s="440">
        <f>'PIMS Calendar'!H17</f>
        <v>44981</v>
      </c>
      <c r="I27" s="440">
        <f>'PIMS Calendar'!I17</f>
        <v>44994</v>
      </c>
      <c r="J27" s="439" t="str">
        <f>'PIMS Calendar'!J17</f>
        <v>3/10 to 3/24</v>
      </c>
      <c r="K27" s="441" t="str">
        <f>'PIMS Calendar'!K17</f>
        <v>N/A</v>
      </c>
      <c r="L27" s="441" t="str">
        <f>'PIMS Calendar'!L17</f>
        <v>N/A</v>
      </c>
    </row>
    <row r="28" spans="1:12" ht="30" x14ac:dyDescent="0.25">
      <c r="A28" s="55" t="str">
        <f>'PIMS Calendar'!A30</f>
        <v>Collection 6 - All Year Varied</v>
      </c>
      <c r="B28" s="55" t="str">
        <f>'PIMS Calendar'!B30</f>
        <v>C6 PVAAS 2022-23</v>
      </c>
      <c r="C28" s="55" t="str">
        <f>'PIMS Calendar'!C30</f>
        <v>PVAAS</v>
      </c>
      <c r="D28" s="65" t="str">
        <f>'PIMS Calendar'!D30</f>
        <v>2022-23</v>
      </c>
      <c r="E28" s="55" t="str">
        <f>'PIMS Calendar'!E30</f>
        <v>Staff Student Subtest</v>
      </c>
      <c r="F28" s="55" t="str">
        <f>'PIMS Calendar'!F30</f>
        <v>Updates</v>
      </c>
      <c r="G28" s="55"/>
      <c r="H28" s="65" t="str">
        <f>'PIMS Calendar'!H30</f>
        <v>Open Through</v>
      </c>
      <c r="I28" s="34" t="str">
        <f>'PIMS Calendar'!I30</f>
        <v xml:space="preserve"> 3/9/2023</v>
      </c>
      <c r="J28" s="121" t="str">
        <f>'PIMS Calendar'!J30</f>
        <v>N/A</v>
      </c>
      <c r="K28" s="302" t="str">
        <f>'PIMS Calendar'!K30</f>
        <v>Collection Window Closes 3/9/2023</v>
      </c>
      <c r="L28" s="121" t="str">
        <f>'PIMS Calendar'!L30</f>
        <v>N/A</v>
      </c>
    </row>
    <row r="29" spans="1:12" ht="90" x14ac:dyDescent="0.25">
      <c r="A29" s="386" t="str">
        <f>'Internal Snapshots'!A14</f>
        <v>Collection 6 - All Year Varied</v>
      </c>
      <c r="B29" s="394" t="str">
        <f>'Internal Snapshots'!B14</f>
        <v xml:space="preserve">C6 Staff Updates 2022-23
C6 Student Updates 2022-23
</v>
      </c>
      <c r="C29" s="394" t="str">
        <f>'Internal Snapshots'!C14</f>
        <v>PVAAS Staff Account Creation,
   Movement within LEA, and Update 
   Staff Email Addresses
PVAAS Student Enrollment 5 and
    Subgroup Update</v>
      </c>
      <c r="D29" s="395" t="str">
        <f>'Internal Snapshots'!D14</f>
        <v>2022-23</v>
      </c>
      <c r="E29" s="394" t="str">
        <f>'Internal Snapshots'!E14</f>
        <v>Data Pull (Staff)
Data Pull (Student, School Enrollment, Programs Fact)</v>
      </c>
      <c r="F29" s="394" t="str">
        <f>'Internal Snapshots'!F14</f>
        <v>Required K-12</v>
      </c>
      <c r="G29" s="394" t="str">
        <f>'Internal Snapshots'!G14</f>
        <v>Must be updated by 12:00 pm on March 9 to be included in the Internal Snapshot</v>
      </c>
      <c r="H29" s="397" t="s">
        <v>27</v>
      </c>
      <c r="I29" s="396">
        <f>'Internal Snapshots'!I14</f>
        <v>44994</v>
      </c>
      <c r="J29" s="397" t="s">
        <v>27</v>
      </c>
      <c r="K29" s="397" t="s">
        <v>27</v>
      </c>
      <c r="L29" s="400" t="str">
        <f>'Internal Snapshots'!K14</f>
        <v>N/A</v>
      </c>
    </row>
    <row r="30" spans="1:12" ht="45" x14ac:dyDescent="0.25">
      <c r="A30" s="386" t="str">
        <f>'Internal Snapshots'!A15</f>
        <v>Collection 6 - All Year Varied</v>
      </c>
      <c r="B30" s="401" t="str">
        <f>'Internal Snapshots'!B15</f>
        <v>C6 Student Updates 2022-23</v>
      </c>
      <c r="C30" s="401" t="str">
        <f>'Internal Snapshots'!C15</f>
        <v>Spring Keystone Precodes</v>
      </c>
      <c r="D30" s="402" t="str">
        <f>'Internal Snapshots'!D15</f>
        <v>2022-23</v>
      </c>
      <c r="E30" s="401" t="str">
        <f>'Internal Snapshots'!E15</f>
        <v>Internal Snapshot (Student, School Enrollment, Programs Fact)</v>
      </c>
      <c r="F30" s="401" t="str">
        <f>'Internal Snapshots'!F15</f>
        <v>Required (denoted in Field No. 215)</v>
      </c>
      <c r="G30" s="401" t="str">
        <f>'Internal Snapshots'!G15</f>
        <v>Must be updated by 12:00 pm on March 9 to be included in the Internal Snapshot</v>
      </c>
      <c r="H30" s="403">
        <f>'Internal Snapshots'!H15</f>
        <v>44994</v>
      </c>
      <c r="I30" s="403">
        <f>'Internal Snapshots'!I15</f>
        <v>44994</v>
      </c>
      <c r="J30" s="397" t="s">
        <v>27</v>
      </c>
      <c r="K30" s="397" t="s">
        <v>27</v>
      </c>
      <c r="L30" s="403">
        <f>'Internal Snapshots'!K15</f>
        <v>45007</v>
      </c>
    </row>
    <row r="31" spans="1:12" ht="30" x14ac:dyDescent="0.25">
      <c r="A31" s="154" t="str">
        <f>'PIMS Calendar'!A31</f>
        <v>Collection 6 - All Year Varied</v>
      </c>
      <c r="B31" s="154" t="str">
        <f>'PIMS Calendar'!B31</f>
        <v>C6 Safe Schools - Bus 2022-23</v>
      </c>
      <c r="C31" s="154" t="s">
        <v>133</v>
      </c>
      <c r="D31" s="296" t="str">
        <f>'PIMS Calendar'!D31</f>
        <v>2022-23</v>
      </c>
      <c r="E31" s="156" t="s">
        <v>6</v>
      </c>
      <c r="F31" s="156" t="s">
        <v>10</v>
      </c>
      <c r="G31" s="156"/>
      <c r="H31" s="157" t="s">
        <v>65</v>
      </c>
      <c r="I31" s="157">
        <f>'PIMS Calendar'!I31</f>
        <v>45023</v>
      </c>
      <c r="J31" s="121" t="s">
        <v>27</v>
      </c>
      <c r="K31" s="159" t="str">
        <f>'PIMS Calendar'!K31</f>
        <v>Collection Window Closes 4/7/2023</v>
      </c>
      <c r="L31" s="34">
        <f>'ACS Summary'!I18</f>
        <v>45026</v>
      </c>
    </row>
    <row r="32" spans="1:12" ht="45" x14ac:dyDescent="0.25">
      <c r="A32" s="405" t="str">
        <f>'Internal Snapshots'!A16</f>
        <v>Collection 6 - All Year Varied</v>
      </c>
      <c r="B32" s="405" t="str">
        <f>'Internal Snapshots'!B16</f>
        <v>C6 Student Updates 2022-23</v>
      </c>
      <c r="C32" s="423" t="str">
        <f>'Internal Snapshots'!C16</f>
        <v>Title III EL and Immigrant Student School Year Count</v>
      </c>
      <c r="D32" s="406" t="str">
        <f>'Internal Snapshots'!D16</f>
        <v>2022-23</v>
      </c>
      <c r="E32" s="354" t="s">
        <v>48</v>
      </c>
      <c r="F32" s="354" t="s">
        <v>10</v>
      </c>
      <c r="G32" s="354" t="s">
        <v>292</v>
      </c>
      <c r="H32" s="360">
        <f>'Internal Snapshots'!H16</f>
        <v>45029</v>
      </c>
      <c r="I32" s="360">
        <f>'Internal Snapshots'!I16</f>
        <v>45029</v>
      </c>
      <c r="J32" s="407" t="str">
        <f>'Internal Snapshots'!J16</f>
        <v>N/A</v>
      </c>
      <c r="K32" s="407" t="s">
        <v>27</v>
      </c>
      <c r="L32" s="408">
        <f>'Internal Snapshots'!K16</f>
        <v>45043</v>
      </c>
    </row>
    <row r="33" spans="1:13" ht="30" x14ac:dyDescent="0.25">
      <c r="A33" s="55" t="str">
        <f>'PIMS Calendar'!A32</f>
        <v>Collection 6 - All Year Varied</v>
      </c>
      <c r="B33" s="55" t="str">
        <f>'PIMS Calendar'!B32</f>
        <v>C6 Keystone Exemption 2022-23</v>
      </c>
      <c r="C33" s="55" t="str">
        <f>'PIMS Calendar'!C32</f>
        <v>Keystone Exemption Collection 2022-23</v>
      </c>
      <c r="D33" s="65" t="str">
        <f>'PIMS Calendar'!D32</f>
        <v>2022-23</v>
      </c>
      <c r="E33" s="55" t="str">
        <f>'PIMS Calendar'!E32</f>
        <v>Student Fact</v>
      </c>
      <c r="F33" s="55" t="str">
        <f>'PIMS Calendar'!F32</f>
        <v>Required</v>
      </c>
      <c r="G33" s="55"/>
      <c r="H33" s="65" t="str">
        <f>'PIMS Calendar'!H32</f>
        <v>Open Through</v>
      </c>
      <c r="I33" s="34">
        <f>'PIMS Calendar'!I32</f>
        <v>45048</v>
      </c>
      <c r="J33" s="121" t="str">
        <f>'PIMS Calendar'!J32</f>
        <v>N/A</v>
      </c>
      <c r="K33" s="159" t="str">
        <f>'PIMS Calendar'!K32</f>
        <v>Collection Window Closes 5/2/2023</v>
      </c>
      <c r="L33" s="34">
        <f>'PIMS Calendar'!L32</f>
        <v>45055</v>
      </c>
    </row>
    <row r="34" spans="1:13" ht="45" x14ac:dyDescent="0.25">
      <c r="A34" s="154" t="str">
        <f>'PIMS Calendar'!A33</f>
        <v>Collection 6 - All Year Varied</v>
      </c>
      <c r="B34" s="55" t="str">
        <f>'PIMS Calendar'!B33</f>
        <v>C6 Course/Instructor 2022-23</v>
      </c>
      <c r="C34" s="55" t="str">
        <f>'PIMS Calendar'!C33</f>
        <v>Course/Instructor</v>
      </c>
      <c r="D34" s="65" t="str">
        <f>'PIMS Calendar'!D33</f>
        <v>2022-23</v>
      </c>
      <c r="E34" s="55" t="str">
        <f>'PIMS Calendar'!E33</f>
        <v>Course
Course Instructor
Student Course Enrollment</v>
      </c>
      <c r="F34" s="55" t="str">
        <f>'PIMS Calendar'!F33</f>
        <v>Required</v>
      </c>
      <c r="G34" s="55"/>
      <c r="H34" s="65" t="str">
        <f>'PIMS Calendar'!H33</f>
        <v>Open Through</v>
      </c>
      <c r="I34" s="339">
        <f>'PIMS Calendar'!I33</f>
        <v>45076</v>
      </c>
      <c r="J34" s="121" t="str">
        <f>'PIMS Calendar'!J33</f>
        <v>N/A</v>
      </c>
      <c r="K34" s="361" t="str">
        <f>'PIMS Calendar'!K33</f>
        <v>Collection Window Closes 5/30/2023</v>
      </c>
      <c r="L34" s="339">
        <f>'ACS Summary'!I21</f>
        <v>45086</v>
      </c>
    </row>
    <row r="35" spans="1:13" ht="90" x14ac:dyDescent="0.25">
      <c r="A35" s="386" t="str">
        <f>'Internal Snapshots'!A18</f>
        <v>Collection 6 - All Year Varied</v>
      </c>
      <c r="B35" s="394" t="str">
        <f>'Internal Snapshots'!B18</f>
        <v>C6 Student Updates 2022-23</v>
      </c>
      <c r="C35" s="394" t="str">
        <f>'Internal Snapshots'!C18</f>
        <v>PSSA Accountability Reporting  for
    English Language Arts #1 (report data as
    of April 28, last day of the testing
    window)</v>
      </c>
      <c r="D35" s="395" t="str">
        <f>'Internal Snapshots'!D18</f>
        <v>2022-23</v>
      </c>
      <c r="E35" s="394" t="str">
        <f>'Internal Snapshots'!E18</f>
        <v>Internal Snapshot (Student, School Enrollment, Programs Fact, Student Fact Template for Keystone Exemption Reporting)</v>
      </c>
      <c r="F35" s="394" t="str">
        <f>'Internal Snapshots'!F18</f>
        <v>Required K-12 (denoted in Field No. 212)</v>
      </c>
      <c r="G35" s="274" t="str">
        <f>'Internal Snapshots'!G18</f>
        <v>Must be updated by 12:00 noon on May 10 to be included in the Internal Snapshot, must reflect accurate April 28 data in Student, School Enrollment and Programs Fact.</v>
      </c>
      <c r="H35" s="313" t="str">
        <f>'Internal Snapshots'!H18</f>
        <v>As of 4/28/2023 (will display 4/27/2023 Snapshot Date)</v>
      </c>
      <c r="I35" s="396">
        <f>'Internal Snapshots'!I18</f>
        <v>45056</v>
      </c>
      <c r="J35" s="397" t="s">
        <v>27</v>
      </c>
      <c r="K35" s="397" t="s">
        <v>27</v>
      </c>
      <c r="L35" s="397" t="s">
        <v>27</v>
      </c>
    </row>
    <row r="36" spans="1:13" ht="90" x14ac:dyDescent="0.25">
      <c r="A36" s="386" t="str">
        <f>'Internal Snapshots'!A19</f>
        <v>Collection 6 - All Year Varied</v>
      </c>
      <c r="B36" s="394" t="str">
        <f>'Internal Snapshots'!B19</f>
        <v>C6 Student Updates 2022-23</v>
      </c>
      <c r="C36" s="394" t="str">
        <f>'Internal Snapshots'!C19</f>
        <v>PSSA Accountability Reporting for
    Mathematics #1 (report data as of May
    12, last day of the testing window)</v>
      </c>
      <c r="D36" s="395" t="str">
        <f>'Internal Snapshots'!D19</f>
        <v>2022-23</v>
      </c>
      <c r="E36" s="394" t="str">
        <f>'Internal Snapshots'!E19</f>
        <v>Internal Snapshot (Student, School Enrollment, Programs Fact, Student Fact Template for Keystone Exemption Reporting)</v>
      </c>
      <c r="F36" s="394" t="str">
        <f>'Internal Snapshots'!F19</f>
        <v>Required K-12 (denoted in Field No. 212)</v>
      </c>
      <c r="G36" s="274" t="str">
        <f>'Internal Snapshots'!G19</f>
        <v>Must be updated by 12:00 noon on May 10 to be included in the Internal Snapshot, must reflect accurate May 12 data in Student, School Enrollment and Programs Fact.</v>
      </c>
      <c r="H36" s="313" t="str">
        <f>'Internal Snapshots'!H19</f>
        <v>As of 5/12/2023 (will display 5/11/2023 Snapshot Date)</v>
      </c>
      <c r="I36" s="396">
        <f>'Internal Snapshots'!I19</f>
        <v>45056</v>
      </c>
      <c r="J36" s="397" t="s">
        <v>27</v>
      </c>
      <c r="K36" s="397" t="s">
        <v>27</v>
      </c>
      <c r="L36" s="397" t="s">
        <v>27</v>
      </c>
    </row>
    <row r="37" spans="1:13" ht="90" x14ac:dyDescent="0.25">
      <c r="A37" s="386" t="str">
        <f>'Internal Snapshots'!A20</f>
        <v>Collection 6 - All Year Varied</v>
      </c>
      <c r="B37" s="394" t="str">
        <f>'Internal Snapshots'!B20</f>
        <v>C6 Student Updates 2022-23</v>
      </c>
      <c r="C37" s="394" t="str">
        <f>'Internal Snapshots'!C20</f>
        <v>PSSA Accountability Reporting for
    Science #1 (report data as of May 12,
    last day of the testing window)</v>
      </c>
      <c r="D37" s="395" t="str">
        <f>'Internal Snapshots'!D20</f>
        <v>2022-23</v>
      </c>
      <c r="E37" s="394" t="str">
        <f>'Internal Snapshots'!E20</f>
        <v>Internal Snapshot (Student, School Enrollment, Programs Fact, Student Fact Template for Keystone Exemption Reporting)</v>
      </c>
      <c r="F37" s="394" t="str">
        <f>'Internal Snapshots'!F20</f>
        <v>Required K-12 (denoted in Field No. 212)</v>
      </c>
      <c r="G37" s="274" t="str">
        <f>'Internal Snapshots'!G20</f>
        <v>Must be updated by 12:00 noon on May 10 to be included in the Internal Snapshot, must reflect accurate May 12 data in Student, School Enrollment and Programs Fact.</v>
      </c>
      <c r="H37" s="313" t="str">
        <f>'Internal Snapshots'!H20</f>
        <v>As of 5/12/2023 (will display 5/11/2023 Snapshot Date)</v>
      </c>
      <c r="I37" s="396">
        <f>'Internal Snapshots'!I20</f>
        <v>45056</v>
      </c>
      <c r="J37" s="397" t="s">
        <v>27</v>
      </c>
      <c r="K37" s="397" t="s">
        <v>27</v>
      </c>
      <c r="L37" s="397" t="s">
        <v>27</v>
      </c>
    </row>
    <row r="38" spans="1:13" ht="30" x14ac:dyDescent="0.25">
      <c r="A38" s="386" t="str">
        <f>'Internal Snapshots'!A17</f>
        <v>Collection 6 - All Year Varied</v>
      </c>
      <c r="B38" s="394" t="str">
        <f>'Internal Snapshots'!B17</f>
        <v>C6 Student Updates 2022-23</v>
      </c>
      <c r="C38" s="394" t="str">
        <f>'Internal Snapshots'!C17</f>
        <v xml:space="preserve">PVAAS Student RV Gap Enrollment 1 </v>
      </c>
      <c r="D38" s="395" t="str">
        <f>'Internal Snapshots'!D17</f>
        <v>2022-23</v>
      </c>
      <c r="E38" s="394" t="str">
        <f>'Internal Snapshots'!E17</f>
        <v>Data Pull (Student, School Enrollment, Programs Fact)</v>
      </c>
      <c r="F38" s="394" t="str">
        <f>'Internal Snapshots'!F17</f>
        <v>Required K-12</v>
      </c>
      <c r="G38" s="394" t="str">
        <f>'Internal Snapshots'!G17</f>
        <v>Must be updated by May 10 to be included in the data pull</v>
      </c>
      <c r="H38" s="397" t="str">
        <f>'Internal Snapshots'!H17</f>
        <v>N/A</v>
      </c>
      <c r="I38" s="396">
        <f>'Internal Snapshots'!I17</f>
        <v>45056</v>
      </c>
      <c r="J38" s="397" t="s">
        <v>27</v>
      </c>
      <c r="K38" s="397" t="s">
        <v>27</v>
      </c>
      <c r="L38" s="397" t="str">
        <f>'Internal Snapshots'!K17</f>
        <v>N/A</v>
      </c>
    </row>
    <row r="39" spans="1:13" s="123" customFormat="1" ht="90" x14ac:dyDescent="0.25">
      <c r="A39" s="386" t="str">
        <f>'Internal Snapshots'!A21</f>
        <v>Collection 6 - All Year Varied</v>
      </c>
      <c r="B39" s="394" t="str">
        <f>'Internal Snapshots'!B21</f>
        <v>C6 Student Updates 2022-23</v>
      </c>
      <c r="C39" s="394" t="str">
        <f>'Internal Snapshots'!C21</f>
        <v>PSSA Accountability Reporting for
    English Language Arts #2 (report data as
    of April 28, last day of the testing
    window)</v>
      </c>
      <c r="D39" s="402" t="str">
        <f>'Internal Snapshots'!D21</f>
        <v>2022-23</v>
      </c>
      <c r="E39" s="394" t="str">
        <f>'Internal Snapshots'!E21</f>
        <v>Internal Snapshot (Student, School Enrollment, Programs Fact, Student Fact Template for Keystone Exemption Reporting)</v>
      </c>
      <c r="F39" s="394" t="str">
        <f>'Internal Snapshots'!F21</f>
        <v>Required K-12 (denoted in Field No. 212)</v>
      </c>
      <c r="G39" s="394" t="str">
        <f>'Internal Snapshots'!G21</f>
        <v>Must be updated by 12:00 noon on May 30 to be included in the Internal Snapshot, must reflect accurate April 28 data in Student, School Enrollment and Programs Fact.</v>
      </c>
      <c r="H39" s="396">
        <f>'Internal Snapshots'!H21</f>
        <v>45044</v>
      </c>
      <c r="I39" s="396">
        <f>'Internal Snapshots'!I21</f>
        <v>45076</v>
      </c>
      <c r="J39" s="400" t="s">
        <v>27</v>
      </c>
      <c r="K39" s="397" t="s">
        <v>27</v>
      </c>
      <c r="L39" s="404">
        <f>'Internal Snapshots'!K21</f>
        <v>45092</v>
      </c>
      <c r="M39" s="284"/>
    </row>
    <row r="40" spans="1:13" ht="90" x14ac:dyDescent="0.25">
      <c r="A40" s="386" t="str">
        <f>'Internal Snapshots'!A22</f>
        <v>Collection 6 - All Year Varied</v>
      </c>
      <c r="B40" s="394" t="str">
        <f>'Internal Snapshots'!B22</f>
        <v>C6 Student Updates 2022-23</v>
      </c>
      <c r="C40" s="394" t="str">
        <f>'Internal Snapshots'!C22</f>
        <v>PSSA Accountability Reporting for
    Mathematics #2 (report data as of May
    12, last day of the testing window)</v>
      </c>
      <c r="D40" s="395" t="str">
        <f>'Internal Snapshots'!D22</f>
        <v>2022-23</v>
      </c>
      <c r="E40" s="394" t="str">
        <f>'Internal Snapshots'!E22</f>
        <v>Internal Snapshot (Student, School Enrollment, Programs Fact, Student Fact Template for Keystone Exemption Reporting)</v>
      </c>
      <c r="F40" s="394" t="str">
        <f>'Internal Snapshots'!F22</f>
        <v>Required K-12 (denoted in Field No. 212)</v>
      </c>
      <c r="G40" s="394" t="str">
        <f>'Internal Snapshots'!G22</f>
        <v>Must be updated by 12:00 noon on May 30 to be included in the Internal Snapshot, must reflect accurate May 12 data in Student, School Enrollment and Programs Fact.</v>
      </c>
      <c r="H40" s="396">
        <f>'Internal Snapshots'!H22</f>
        <v>45058</v>
      </c>
      <c r="I40" s="396">
        <f>'Internal Snapshots'!I22</f>
        <v>45076</v>
      </c>
      <c r="J40" s="400" t="s">
        <v>27</v>
      </c>
      <c r="K40" s="397" t="s">
        <v>27</v>
      </c>
      <c r="L40" s="396">
        <f>'Internal Snapshots'!K22</f>
        <v>45092</v>
      </c>
    </row>
    <row r="41" spans="1:13" ht="75" customHeight="1" x14ac:dyDescent="0.25">
      <c r="A41" s="386" t="str">
        <f>'Internal Snapshots'!A23</f>
        <v>Collection 6 - All Year Varied</v>
      </c>
      <c r="B41" s="394" t="str">
        <f>'Internal Snapshots'!B23</f>
        <v>C6 Student Updates 2022-23</v>
      </c>
      <c r="C41" s="394" t="str">
        <f>'Internal Snapshots'!C23</f>
        <v>PSSA Accountability Reporting for
    Science #2 (report data as of May 12,
    last day of the testing window)</v>
      </c>
      <c r="D41" s="395" t="str">
        <f>'Internal Snapshots'!D23</f>
        <v>2022-23</v>
      </c>
      <c r="E41" s="394" t="str">
        <f>'Internal Snapshots'!E23</f>
        <v>Internal Snapshot (Student, School Enrollment, Programs Fact, Student Fact Template for Keystone Exemption Reporting)</v>
      </c>
      <c r="F41" s="394" t="str">
        <f>'Internal Snapshots'!F23</f>
        <v>Required K-12 (denoted in Field No. 212)</v>
      </c>
      <c r="G41" s="394" t="str">
        <f>'Internal Snapshots'!G23</f>
        <v>Must be updated by 12:00 noon on May 30 to be included in the Internal Snapshot, must reflect accurate May 12 data in Student, School Enrollment and Programs Fact.</v>
      </c>
      <c r="H41" s="396">
        <f>'Internal Snapshots'!H23</f>
        <v>45058</v>
      </c>
      <c r="I41" s="396">
        <f>'Internal Snapshots'!I23</f>
        <v>45076</v>
      </c>
      <c r="J41" s="400" t="s">
        <v>27</v>
      </c>
      <c r="K41" s="397" t="s">
        <v>27</v>
      </c>
      <c r="L41" s="396">
        <f>'Internal Snapshots'!K23</f>
        <v>45092</v>
      </c>
    </row>
    <row r="42" spans="1:13" ht="45" x14ac:dyDescent="0.25">
      <c r="A42" s="386" t="str">
        <f>'Internal Snapshots'!A25</f>
        <v>Collection 6 - All Year Varied</v>
      </c>
      <c r="B42" s="394" t="str">
        <f>'Internal Snapshots'!B25</f>
        <v>C6 Student Updates 2022-23</v>
      </c>
      <c r="C42" s="394" t="str">
        <f>'Internal Snapshots'!C25</f>
        <v>PVAAS Student RV Gap Enrollment 2 and
    Subgroup Update</v>
      </c>
      <c r="D42" s="395" t="str">
        <f>'Internal Snapshots'!D25</f>
        <v>2022-23</v>
      </c>
      <c r="E42" s="394" t="str">
        <f>'Internal Snapshots'!E25</f>
        <v>Data Pull (Student, School Enrollment, Programs Fact)</v>
      </c>
      <c r="F42" s="394" t="str">
        <f>'Internal Snapshots'!F25</f>
        <v>Required K-12</v>
      </c>
      <c r="G42" s="394" t="str">
        <f>'Internal Snapshots'!G25</f>
        <v>Must be updated by 12:00 pm on May 30 to be included in the data pull</v>
      </c>
      <c r="H42" s="396" t="str">
        <f>'Internal Snapshots'!H25</f>
        <v>N/A</v>
      </c>
      <c r="I42" s="396">
        <f>'Internal Snapshots'!I25</f>
        <v>45076</v>
      </c>
      <c r="J42" s="397" t="s">
        <v>27</v>
      </c>
      <c r="K42" s="397" t="s">
        <v>27</v>
      </c>
      <c r="L42" s="397" t="str">
        <f>'Internal Snapshots'!K25</f>
        <v>N/A</v>
      </c>
    </row>
    <row r="43" spans="1:13" ht="75" customHeight="1" x14ac:dyDescent="0.25">
      <c r="A43" s="386" t="str">
        <f>'Internal Snapshots'!A24</f>
        <v>Collection 6 - All Year Varied</v>
      </c>
      <c r="B43" s="394" t="str">
        <f>'Internal Snapshots'!B24</f>
        <v>C6 Student Updates 2022-23</v>
      </c>
      <c r="C43" s="437" t="s">
        <v>383</v>
      </c>
      <c r="D43" s="395" t="str">
        <f>'Internal Snapshots'!D24</f>
        <v>2022-23</v>
      </c>
      <c r="E43" s="394" t="str">
        <f>'Internal Snapshots'!E24</f>
        <v>Internal Snapshot (Student, School Enrollment, Programs Fact)</v>
      </c>
      <c r="F43" s="394" t="str">
        <f>'Internal Snapshots'!F24</f>
        <v>Required K-12</v>
      </c>
      <c r="G43" s="394" t="str">
        <f>'Internal Snapshots'!G24</f>
        <v>Must be updated by 12:00 noon on May 30 to be included in the Internal Snapshot, must reflect accurate May 12 data in Student, School Enrollment and Programs Fact.</v>
      </c>
      <c r="H43" s="396">
        <f>'Internal Snapshots'!H24</f>
        <v>45058</v>
      </c>
      <c r="I43" s="396">
        <f>'Internal Snapshots'!I24</f>
        <v>45076</v>
      </c>
      <c r="J43" s="397" t="s">
        <v>27</v>
      </c>
      <c r="K43" s="397" t="s">
        <v>27</v>
      </c>
      <c r="L43" s="397" t="str">
        <f>'Internal Snapshots'!K24</f>
        <v>N/A</v>
      </c>
    </row>
    <row r="44" spans="1:13" ht="90" x14ac:dyDescent="0.25">
      <c r="A44" s="386" t="str">
        <f>'Internal Snapshots'!A26</f>
        <v>Collection 6 - All Year Varied</v>
      </c>
      <c r="B44" s="394" t="str">
        <f>'Internal Snapshots'!B26</f>
        <v>C6 Student Updates 2022-23</v>
      </c>
      <c r="C44" s="394" t="str">
        <f>'Internal Snapshots'!C26</f>
        <v>Spring Keystone Reporting #1</v>
      </c>
      <c r="D44" s="395" t="str">
        <f>'Internal Snapshots'!D26</f>
        <v>2022-23</v>
      </c>
      <c r="E44" s="394" t="str">
        <f>'Internal Snapshots'!E26</f>
        <v>Internal Snapshot (Student, School Enrollment, Programs Fact)</v>
      </c>
      <c r="F44" s="394" t="str">
        <f>'Internal Snapshots'!F26</f>
        <v>Required if administered
K-12 (denoted
in Field No. 215 and 216)</v>
      </c>
      <c r="G44" s="394" t="str">
        <f>'Internal Snapshots'!G26</f>
        <v>Must be updated by 12:00 noon on May 30 to be included in the Internal Snapshot, must reflect accurate May 26 data in Student, School Enrollment and Programs Fact.</v>
      </c>
      <c r="H44" s="396" t="str">
        <f>'Internal Snapshots'!H26</f>
        <v>As of 5/26/2023 (will display as 5/25/2023 Snapshot Date)</v>
      </c>
      <c r="I44" s="396">
        <f>'Internal Snapshots'!I26</f>
        <v>45076</v>
      </c>
      <c r="J44" s="397" t="s">
        <v>27</v>
      </c>
      <c r="K44" s="397" t="s">
        <v>27</v>
      </c>
      <c r="L44" s="397" t="s">
        <v>27</v>
      </c>
    </row>
    <row r="45" spans="1:13" ht="90" x14ac:dyDescent="0.25">
      <c r="A45" s="386" t="str">
        <f>'Internal Snapshots'!A27</f>
        <v>Collection 6 - All Year Varied</v>
      </c>
      <c r="B45" s="394" t="str">
        <f>'Internal Snapshots'!B27</f>
        <v>C6 Student Updates 2022-23</v>
      </c>
      <c r="C45" s="394" t="str">
        <f>'Internal Snapshots'!C27</f>
        <v>Grade 11 Keystone Accountability #1
    (report data as of May 27, last day
    of the testing window)</v>
      </c>
      <c r="D45" s="395" t="str">
        <f>'Internal Snapshots'!D27</f>
        <v>2022-23</v>
      </c>
      <c r="E45" s="394" t="str">
        <f>'Internal Snapshots'!E27</f>
        <v>Internal Snapshot (Student, School Enrollment, Programs Fact)</v>
      </c>
      <c r="F45" s="394" t="str">
        <f>'Internal Snapshots'!F27</f>
        <v>Required</v>
      </c>
      <c r="G45" s="394" t="str">
        <f>'Internal Snapshots'!G27</f>
        <v>Must be updated by 12:00 noon on May 30 to be included in the Internal Snapshot, must reflect accurate May 26 data in Student, School Enrollment and Programs Fact.</v>
      </c>
      <c r="H45" s="396" t="str">
        <f>'Internal Snapshots'!H27</f>
        <v>As of 5/26/2023 (will display as 5/25/2023 Snapshot Date)</v>
      </c>
      <c r="I45" s="396">
        <f>'Internal Snapshots'!I27</f>
        <v>45076</v>
      </c>
      <c r="J45" s="397" t="s">
        <v>27</v>
      </c>
      <c r="K45" s="397" t="s">
        <v>27</v>
      </c>
      <c r="L45" s="397" t="s">
        <v>27</v>
      </c>
    </row>
    <row r="46" spans="1:13" ht="90" x14ac:dyDescent="0.25">
      <c r="A46" s="386" t="str">
        <f>'Internal Snapshots'!A28</f>
        <v>Collection 6 - All Year Varied</v>
      </c>
      <c r="B46" s="394" t="str">
        <f>'Internal Snapshots'!B28</f>
        <v>C6 Student Updates 2022-23</v>
      </c>
      <c r="C46" s="394" t="str">
        <f>'Internal Snapshots'!C28</f>
        <v>Summer Keystone Precodes</v>
      </c>
      <c r="D46" s="395" t="str">
        <f>'Internal Snapshots'!D28</f>
        <v>2022-23</v>
      </c>
      <c r="E46" s="394" t="str">
        <f>'Internal Snapshots'!E28</f>
        <v>Internal Snapshot (Student, School Enrollment, Programs Fact)</v>
      </c>
      <c r="F46" s="394" t="str">
        <f>'Internal Snapshots'!F28</f>
        <v>Required if administered (denoted in Field No. 216)</v>
      </c>
      <c r="G46" s="394" t="str">
        <f>'Internal Snapshots'!G28</f>
        <v>Must be updated by 12:00 noon on May 30 to be included in the Internal Snapshot, must reflect accurate May 26 data in Student, School Enrollment and Programs Fact.</v>
      </c>
      <c r="H46" s="396" t="str">
        <f>'Internal Snapshots'!H28</f>
        <v>As of 5/26/2023 (will display as 5/25/2023 Snapshot Date)</v>
      </c>
      <c r="I46" s="396">
        <f>'Internal Snapshots'!I28</f>
        <v>45076</v>
      </c>
      <c r="J46" s="400" t="s">
        <v>27</v>
      </c>
      <c r="K46" s="397" t="s">
        <v>27</v>
      </c>
      <c r="L46" s="396">
        <f>'Internal Snapshots'!K28</f>
        <v>45092</v>
      </c>
    </row>
    <row r="47" spans="1:13" ht="75" customHeight="1" x14ac:dyDescent="0.25">
      <c r="A47" s="386" t="s">
        <v>244</v>
      </c>
      <c r="B47" s="394" t="str">
        <f>'Internal Snapshots'!B29</f>
        <v>C6 Student Updates 2022-23</v>
      </c>
      <c r="C47" s="394" t="str">
        <f>'Internal Snapshots'!C29</f>
        <v>Spring Keystone Reporting #2</v>
      </c>
      <c r="D47" s="395" t="str">
        <f>'Internal Snapshots'!D29</f>
        <v>2022-23</v>
      </c>
      <c r="E47" s="394" t="str">
        <f>'Internal Snapshots'!E29</f>
        <v>Internal Snapshot (Student, School Enrollment, Programs Fact)</v>
      </c>
      <c r="F47" s="394" t="str">
        <f>'Internal Snapshots'!F29</f>
        <v>Required if administered
K-12 (denoted
in Field No. 215 and 216)</v>
      </c>
      <c r="G47" s="394" t="str">
        <f>'Internal Snapshots'!G29</f>
        <v>Must be updated by 12:00 noon on June 9 to be included in the Internal Snapshot, must reflect accurate May 26 data in Student, School Enrollment and Programs Fact.</v>
      </c>
      <c r="H47" s="396">
        <f>'Internal Snapshots'!H29</f>
        <v>45072</v>
      </c>
      <c r="I47" s="396">
        <f>'Internal Snapshots'!I29</f>
        <v>45086</v>
      </c>
      <c r="J47" s="400" t="s">
        <v>27</v>
      </c>
      <c r="K47" s="397" t="s">
        <v>27</v>
      </c>
      <c r="L47" s="396">
        <f>'Internal Snapshots'!K29</f>
        <v>45099</v>
      </c>
    </row>
    <row r="48" spans="1:13" ht="75" x14ac:dyDescent="0.25">
      <c r="A48" s="386" t="s">
        <v>244</v>
      </c>
      <c r="B48" s="394" t="str">
        <f>'Internal Snapshots'!B30</f>
        <v>C6 Student Updates 2022-23</v>
      </c>
      <c r="C48" s="394" t="str">
        <f>'Internal Snapshots'!C30</f>
        <v>Grade 11 Keystone Accountability #2
    (report data as of May 27, last day
    of the testing window)</v>
      </c>
      <c r="D48" s="395" t="str">
        <f>'Internal Snapshots'!D30</f>
        <v>2022-23</v>
      </c>
      <c r="E48" s="394" t="str">
        <f>'Internal Snapshots'!E30</f>
        <v>Internal Snapshot (Student, School Enrollment, Programs Fact)</v>
      </c>
      <c r="F48" s="394" t="str">
        <f>'Internal Snapshots'!F30</f>
        <v>Required</v>
      </c>
      <c r="G48" s="394" t="str">
        <f>'Internal Snapshots'!G30</f>
        <v>Must be updated by 12:00 noon on June 9 to be included in the Internal Snapshot, must reflect accurate May 26 data in Student, School Enrollment and Programs Fact.</v>
      </c>
      <c r="H48" s="396">
        <f>'Internal Snapshots'!H30</f>
        <v>45072</v>
      </c>
      <c r="I48" s="396">
        <f>'Internal Snapshots'!I30</f>
        <v>45086</v>
      </c>
      <c r="J48" s="400" t="s">
        <v>27</v>
      </c>
      <c r="K48" s="397" t="s">
        <v>27</v>
      </c>
      <c r="L48" s="396">
        <f>'Internal Snapshots'!K30</f>
        <v>45099</v>
      </c>
    </row>
    <row r="49" spans="1:12" ht="45" x14ac:dyDescent="0.25">
      <c r="A49" s="55" t="str">
        <f>'PIMS Calendar'!A34</f>
        <v>Collection 6 - All Year Varied</v>
      </c>
      <c r="B49" s="55" t="str">
        <f>'PIMS Calendar'!B34</f>
        <v>C6 Non-Cte ICN/WBLE 2022-23</v>
      </c>
      <c r="C49" s="55" t="str">
        <f>'PIMS Calendar'!C34</f>
        <v xml:space="preserve">Student - Industry-Recognized
    Credentials and Work-Based Learning
    Experiences for Non-CTE Students </v>
      </c>
      <c r="D49" s="65" t="str">
        <f>'PIMS Calendar'!D34</f>
        <v>2022-23</v>
      </c>
      <c r="E49" s="55" t="str">
        <f>'PIMS Calendar'!E34</f>
        <v>Student Award Fact</v>
      </c>
      <c r="F49" s="55" t="str">
        <f>'PIMS Calendar'!F34</f>
        <v>Required</v>
      </c>
      <c r="G49" s="55"/>
      <c r="H49" s="65" t="str">
        <f>'PIMS Calendar'!H34</f>
        <v>Open Through</v>
      </c>
      <c r="I49" s="34">
        <f>'PIMS Calendar'!I34</f>
        <v>45106</v>
      </c>
      <c r="J49" s="443" t="str">
        <f>'PIMS Calendar'!J34</f>
        <v>N/A</v>
      </c>
      <c r="K49" s="302" t="str">
        <f>'PIMS Calendar'!K34</f>
        <v>Collection Window Closes 6/29/2023</v>
      </c>
      <c r="L49" s="34">
        <f>'PIMS Calendar'!L34</f>
        <v>45107</v>
      </c>
    </row>
    <row r="50" spans="1:12" ht="30" x14ac:dyDescent="0.25">
      <c r="A50" s="55" t="str">
        <f>'PIMS Calendar'!A35</f>
        <v>Collection 6 - All Year Varied</v>
      </c>
      <c r="B50" s="55" t="str">
        <f>'PIMS Calendar'!B35</f>
        <v>C6 Career Standards 2022-23</v>
      </c>
      <c r="C50" s="55" t="str">
        <f>'PIMS Calendar'!C35</f>
        <v>Student - Career Standards Benchmarks</v>
      </c>
      <c r="D50" s="65" t="str">
        <f>'PIMS Calendar'!D35</f>
        <v>2022-23</v>
      </c>
      <c r="E50" s="55" t="str">
        <f>'PIMS Calendar'!E35</f>
        <v>Student Fact</v>
      </c>
      <c r="F50" s="55" t="str">
        <f>'PIMS Calendar'!F35</f>
        <v>Required</v>
      </c>
      <c r="G50" s="55"/>
      <c r="H50" s="65" t="str">
        <f>'PIMS Calendar'!H35</f>
        <v>Open Through</v>
      </c>
      <c r="I50" s="34">
        <f>'PIMS Calendar'!I35</f>
        <v>45106</v>
      </c>
      <c r="J50" s="121" t="str">
        <f>'PIMS Calendar'!J35</f>
        <v>N/A</v>
      </c>
      <c r="K50" s="55" t="str">
        <f>'PIMS Calendar'!K35</f>
        <v>Collection Window Closes 6/29/2023</v>
      </c>
      <c r="L50" s="34">
        <f>'PIMS Calendar'!L35</f>
        <v>45107</v>
      </c>
    </row>
    <row r="51" spans="1:12" ht="30" x14ac:dyDescent="0.25">
      <c r="A51" s="55" t="str">
        <f>'PIMS Calendar'!A36</f>
        <v>Collection 6 - All Year Varied</v>
      </c>
      <c r="B51" s="67" t="str">
        <f>'PIMS Calendar'!B36</f>
        <v>C6 Local Assess Early Ind 2022-23</v>
      </c>
      <c r="C51" s="67" t="str">
        <f>'PIMS Calendar'!C36</f>
        <v>Student - Local Assessment for Early
   Indicators of Success</v>
      </c>
      <c r="D51" s="46" t="str">
        <f>'PIMS Calendar'!D36</f>
        <v>2022-23</v>
      </c>
      <c r="E51" s="67" t="str">
        <f>'PIMS Calendar'!E36</f>
        <v>Student Local Assessment
    Subtest</v>
      </c>
      <c r="F51" s="67" t="str">
        <f>'PIMS Calendar'!F36</f>
        <v>Updates</v>
      </c>
      <c r="G51" s="67"/>
      <c r="H51" s="46" t="str">
        <f>'PIMS Calendar'!H36</f>
        <v>Open Through</v>
      </c>
      <c r="I51" s="68">
        <f>'PIMS Calendar'!I36</f>
        <v>45106</v>
      </c>
      <c r="J51" s="122" t="str">
        <f>'PIMS Calendar'!J36</f>
        <v>N/A</v>
      </c>
      <c r="K51" s="67" t="str">
        <f>'PIMS Calendar'!K36</f>
        <v>Collection Window Closes 6/29/2023</v>
      </c>
      <c r="L51" s="68">
        <f>'PIMS Calendar'!L36</f>
        <v>45107</v>
      </c>
    </row>
    <row r="52" spans="1:12" ht="45" x14ac:dyDescent="0.25">
      <c r="A52" s="67" t="str">
        <f>'PIMS Calendar'!A37</f>
        <v>Collection 6 - All Year Varied</v>
      </c>
      <c r="B52" s="298" t="str">
        <f>'PIMS Calendar'!B37</f>
        <v>C6 Staff Updates 2022-23</v>
      </c>
      <c r="C52" s="67" t="str">
        <f>'PIMS Calendar'!C37</f>
        <v>Staff</v>
      </c>
      <c r="D52" s="299" t="str">
        <f>'PIMS Calendar'!D37</f>
        <v>2022-23</v>
      </c>
      <c r="E52" s="67" t="str">
        <f>'PIMS Calendar'!E37</f>
        <v>Staff
Staff Assignment (PIL position only)</v>
      </c>
      <c r="F52" s="298" t="str">
        <f>'PIMS Calendar'!F37</f>
        <v>Updates</v>
      </c>
      <c r="G52" s="67"/>
      <c r="H52" s="541" t="str">
        <f>'PIMS Calendar'!H37</f>
        <v>Open Through</v>
      </c>
      <c r="I52" s="543">
        <f>'PIMS Calendar'!I37</f>
        <v>45106</v>
      </c>
      <c r="J52" s="539" t="str">
        <f>'PIMS Calendar'!J37</f>
        <v>N/A</v>
      </c>
      <c r="K52" s="544" t="str">
        <f>'PIMS Calendar'!K37</f>
        <v>Collection Window Closes 6/29/2023</v>
      </c>
      <c r="L52" s="121" t="str">
        <f>'PIMS Calendar'!L37</f>
        <v>N/A</v>
      </c>
    </row>
    <row r="53" spans="1:12" ht="30" x14ac:dyDescent="0.25">
      <c r="A53" s="297"/>
      <c r="B53" s="300"/>
      <c r="C53" s="297" t="str">
        <f>'PIMS Calendar'!C38</f>
        <v>EL Coordinator</v>
      </c>
      <c r="D53" s="300"/>
      <c r="E53" s="297" t="str">
        <f>'PIMS Calendar'!E38</f>
        <v>Person
Person Role</v>
      </c>
      <c r="F53" s="300" t="str">
        <f>'PIMS Calendar'!F38</f>
        <v>Updates</v>
      </c>
      <c r="G53" s="297"/>
      <c r="H53" s="542"/>
      <c r="I53" s="542"/>
      <c r="J53" s="540"/>
      <c r="K53" s="545"/>
      <c r="L53" s="301" t="str">
        <f>'PIMS Calendar'!L38</f>
        <v>EL Coordinator - No ACS</v>
      </c>
    </row>
    <row r="54" spans="1:12" ht="30" x14ac:dyDescent="0.25">
      <c r="A54" s="297" t="str">
        <f>'PIMS Calendar'!A39</f>
        <v>Collection 6 - All Year Varied</v>
      </c>
      <c r="B54" s="330" t="str">
        <f>'PIMS Calendar'!B39</f>
        <v>C6 Local Assess Analytics 2022-23</v>
      </c>
      <c r="C54" s="330" t="str">
        <f>'PIMS Calendar'!C39</f>
        <v>Student - Local Assessment for Reporting
   and Analytics</v>
      </c>
      <c r="D54" s="331" t="str">
        <f>'PIMS Calendar'!D39</f>
        <v>2022-23</v>
      </c>
      <c r="E54" s="330" t="str">
        <f>'PIMS Calendar'!E39</f>
        <v>Student Local Assessment Subtest</v>
      </c>
      <c r="F54" s="330" t="str">
        <f>'PIMS Calendar'!F39</f>
        <v>Updates</v>
      </c>
      <c r="G54" s="330"/>
      <c r="H54" s="34" t="str">
        <f>'PIMS Calendar'!H39</f>
        <v>Open Through</v>
      </c>
      <c r="I54" s="34">
        <f>'PIMS Calendar'!I39</f>
        <v>45121</v>
      </c>
      <c r="J54" s="332" t="str">
        <f>'PIMS Calendar'!J39</f>
        <v>N/A</v>
      </c>
      <c r="K54" s="333" t="str">
        <f>'PIMS Calendar'!K39</f>
        <v>Collection Window Closes 7/14/2023</v>
      </c>
      <c r="L54" s="332" t="str">
        <f>'PIMS Calendar'!L39</f>
        <v>N/A</v>
      </c>
    </row>
    <row r="55" spans="1:12" ht="30" customHeight="1" x14ac:dyDescent="0.25">
      <c r="A55" s="21" t="str">
        <f>'PIMS Calendar'!A19</f>
        <v>Collection 4 - June</v>
      </c>
      <c r="B55" s="21" t="str">
        <f>'PIMS Calendar'!B19</f>
        <v>C4 SP ED Transition/Exits 2022-23</v>
      </c>
      <c r="C55" s="21" t="str">
        <f>'PIMS Calendar'!C19</f>
        <v>Special Education Transition/Exits</v>
      </c>
      <c r="D55" s="45" t="str">
        <f>'PIMS Calendar'!D19</f>
        <v>2022-23</v>
      </c>
      <c r="E55" s="21" t="str">
        <f>'PIMS Calendar'!E19</f>
        <v>Special Education Snapshot
    (6/30/2023)
Student
School Enrollment</v>
      </c>
      <c r="F55" s="21" t="str">
        <f>'PIMS Calendar'!F19</f>
        <v>Required
Updates
Updates</v>
      </c>
      <c r="G55" s="21" t="str">
        <f>'PIMS Calendar'!G19</f>
        <v>District of Residence and Charter Schools submit for only those Special Ed Students 14 years of age or older as of July 1, 2022 or any student who has a transition plan as part of their IEP. If any of the students in this group also exited special education during the school year report the exit date and exit reason.</v>
      </c>
      <c r="H55" s="32">
        <f>'PIMS Calendar'!H19</f>
        <v>45082</v>
      </c>
      <c r="I55" s="32">
        <f>'PIMS Calendar'!I19</f>
        <v>45128</v>
      </c>
      <c r="J55" s="45" t="str">
        <f>'PIMS Calendar'!J19</f>
        <v>7/24 to 7/28</v>
      </c>
      <c r="K55" s="45" t="str">
        <f>'PIMS Calendar'!K19</f>
        <v>7/31 to 8/11</v>
      </c>
      <c r="L55" s="120" t="str">
        <f>'PIMS Calendar'!L19</f>
        <v>N/A</v>
      </c>
    </row>
    <row r="56" spans="1:12" ht="45" x14ac:dyDescent="0.25">
      <c r="A56" s="21" t="str">
        <f>'PIMS Calendar'!A20</f>
        <v>Collection 4 - June</v>
      </c>
      <c r="B56" s="21" t="str">
        <f>'PIMS Calendar'!B20</f>
        <v>C4 LIEP Survey 2022-23</v>
      </c>
      <c r="C56" s="21" t="str">
        <f>'PIMS Calendar'!C20</f>
        <v>LIEP Survey</v>
      </c>
      <c r="D56" s="45" t="str">
        <f>'PIMS Calendar'!D20</f>
        <v>2022-23</v>
      </c>
      <c r="E56" s="21" t="str">
        <f>'PIMS Calendar'!E20</f>
        <v>District Fact</v>
      </c>
      <c r="F56" s="21" t="str">
        <f>'PIMS Calendar'!F20</f>
        <v>Required</v>
      </c>
      <c r="G56" s="21" t="str">
        <f>'PIMS Calendar'!G20</f>
        <v>For all School Districts, Charter Schools and Comprehensive Career and Technical Centers</v>
      </c>
      <c r="H56" s="32">
        <f>'PIMS Calendar'!H20</f>
        <v>45082</v>
      </c>
      <c r="I56" s="32">
        <f>'PIMS Calendar'!I20</f>
        <v>45128</v>
      </c>
      <c r="J56" s="45" t="str">
        <f>'PIMS Calendar'!J20</f>
        <v>7/24 to 7/28</v>
      </c>
      <c r="K56" s="45" t="str">
        <f>'PIMS Calendar'!K20</f>
        <v>7/31 to 8/11</v>
      </c>
      <c r="L56" s="120" t="str">
        <f>'PIMS Calendar'!L20</f>
        <v>N/A</v>
      </c>
    </row>
    <row r="57" spans="1:12" ht="120" x14ac:dyDescent="0.25">
      <c r="A57" s="21" t="str">
        <f>'PIMS Calendar'!A21</f>
        <v>Collection 4 - June</v>
      </c>
      <c r="B57" s="21" t="str">
        <f>'PIMS Calendar'!B21</f>
        <v>C4 CTE 2022-23</v>
      </c>
      <c r="C57" s="21" t="str">
        <f>'PIMS Calendar'!C21</f>
        <v>Career &amp; Technical Education</v>
      </c>
      <c r="D57" s="45" t="str">
        <f>'PIMS Calendar'!D21</f>
        <v>2022-23</v>
      </c>
      <c r="E57" s="21" t="str">
        <f>'PIMS Calendar'!E21</f>
        <v>CTE Student Fact
CTE Industry Credential
Student Snapshot CTE Students
    Only (6/30) - A year long
    compiled snapshot.</v>
      </c>
      <c r="F57" s="21" t="str">
        <f>'PIMS Calendar'!F21</f>
        <v>Required if LEA has PDE approved / registered secondary or adult CTE programs.</v>
      </c>
      <c r="G57" s="21" t="str">
        <f>'PIMS Calendar'!G21</f>
        <v xml:space="preserve">
Snapshot Date 6/30/2023; data must reflect all CTE students in 2022-23</v>
      </c>
      <c r="H57" s="32">
        <f>'PIMS Calendar'!H21</f>
        <v>45082</v>
      </c>
      <c r="I57" s="32">
        <f>'PIMS Calendar'!I21</f>
        <v>45128</v>
      </c>
      <c r="J57" s="45" t="str">
        <f>'PIMS Calendar'!J21</f>
        <v>7/24 to 7/28</v>
      </c>
      <c r="K57" s="45" t="str">
        <f>'PIMS Calendar'!K21</f>
        <v>7/31 to 8/11</v>
      </c>
      <c r="L57" s="32">
        <f>'PIMS Calendar'!L21</f>
        <v>45169</v>
      </c>
    </row>
    <row r="58" spans="1:12" ht="90" x14ac:dyDescent="0.25">
      <c r="A58" s="55" t="str">
        <f>'PIMS Calendar'!A40</f>
        <v>Collection 6 - All Year Varied</v>
      </c>
      <c r="B58" s="55" t="str">
        <f>'PIMS Calendar'!B40</f>
        <v>C6 Student Updates 2022-23</v>
      </c>
      <c r="C58" s="55" t="str">
        <f>'PIMS Calendar'!C40</f>
        <v>Student Updates &amp; Internal Snapshot
Grad Drop Cohort
School Enrollment
Programs</v>
      </c>
      <c r="D58" s="65" t="str">
        <f>'PIMS Calendar'!D40</f>
        <v>2022-23</v>
      </c>
      <c r="E58" s="55" t="str">
        <f>'PIMS Calendar'!E40</f>
        <v>Student
School Enrollment
Programs Fact</v>
      </c>
      <c r="F58" s="55" t="str">
        <f>'PIMS Calendar'!F40</f>
        <v>Updates, 1 day prior to internal snapshot
Updates
Updates</v>
      </c>
      <c r="G58" s="55"/>
      <c r="H58" s="65" t="str">
        <f>'PIMS Calendar'!H40</f>
        <v>Open Through</v>
      </c>
      <c r="I58" s="34">
        <f>'PIMS Calendar'!I40</f>
        <v>45138</v>
      </c>
      <c r="J58" s="121" t="str">
        <f>'PIMS Calendar'!J40</f>
        <v>N/A</v>
      </c>
      <c r="K58" s="55" t="str">
        <f>'PIMS Calendar'!K40</f>
        <v>Collection Window Closes 7/31/2023</v>
      </c>
      <c r="L58" s="121" t="str">
        <f>'PIMS Calendar'!L40</f>
        <v>N/A</v>
      </c>
    </row>
    <row r="59" spans="1:12" ht="105" x14ac:dyDescent="0.25">
      <c r="A59" s="55" t="str">
        <f>'PIMS Calendar'!A41</f>
        <v>Collection 6 - All Year Varied</v>
      </c>
      <c r="B59" s="55" t="str">
        <f>'PIMS Calendar'!B41</f>
        <v>C6 Safe Schools - Fire/Sec 2022-23</v>
      </c>
      <c r="C59" s="55" t="str">
        <f>'PIMS Calendar'!C41</f>
        <v>Safe Schools - Fire &amp; Security Drills</v>
      </c>
      <c r="D59" s="65" t="str">
        <f>'PIMS Calendar'!D41</f>
        <v>2022-23</v>
      </c>
      <c r="E59" s="55" t="str">
        <f>'PIMS Calendar'!E41</f>
        <v>Location Fact</v>
      </c>
      <c r="F59" s="55" t="str">
        <f>'PIMS Calendar'!F41</f>
        <v>Required</v>
      </c>
      <c r="G59" s="55" t="str">
        <f>'PIMS Calendar'!G41</f>
        <v>Fire Drills and Security Drills must be reported by 7/29/2023.
However, the Bus Evacuation Drill ACS and Security Drill Certification must be submitted by 4/10/2023 .
ACS submitted through the FRCPP</v>
      </c>
      <c r="H59" s="65" t="str">
        <f>'PIMS Calendar'!H41</f>
        <v>Open Through</v>
      </c>
      <c r="I59" s="34">
        <f>'PIMS Calendar'!I41</f>
        <v>45138</v>
      </c>
      <c r="J59" s="121" t="str">
        <f>'PIMS Calendar'!J41</f>
        <v>N/A</v>
      </c>
      <c r="K59" s="55" t="str">
        <f>'PIMS Calendar'!K41</f>
        <v>Collection Window Closes 7/31/2023</v>
      </c>
      <c r="L59" s="34">
        <f>'PIMS Calendar'!L41</f>
        <v>45135</v>
      </c>
    </row>
    <row r="60" spans="1:12" ht="285" x14ac:dyDescent="0.25">
      <c r="A60" s="55" t="str">
        <f>'PIMS Calendar'!A42</f>
        <v>Collection 6 - All Year Varied</v>
      </c>
      <c r="B60" s="55" t="str">
        <f>'PIMS Calendar'!B42</f>
        <v>C6 Safe Schools 2022-23</v>
      </c>
      <c r="C60" s="55" t="str">
        <f>'PIMS Calendar'!C42</f>
        <v>Safe Schools</v>
      </c>
      <c r="D60" s="65" t="str">
        <f>'PIMS Calendar'!D42</f>
        <v>2022-23</v>
      </c>
      <c r="E60" s="55" t="str">
        <f>'PIMS Calendar'!E42</f>
        <v>District Fact
Incident
Incident Offender
Incident Offender Disciplinary
    Action
Incident Offender Infraction
Incident Offender Infraction
   Weapon
Incident Offender Parent
    Involvement
Incident Victim
Person
Location Fact
Staff (School Security Personnel
    Only)
Staff Snapshot 6/15/2023 (School
    Security Personnel Only)
Staff Assignment (9998 Only)
Staff Development Fact</v>
      </c>
      <c r="F60" s="55" t="str">
        <f>'PIMS Calendar'!F42</f>
        <v>Required</v>
      </c>
      <c r="G60" s="55"/>
      <c r="H60" s="65" t="str">
        <f>'PIMS Calendar'!H42</f>
        <v>Open Through</v>
      </c>
      <c r="I60" s="34">
        <f>'PIMS Calendar'!I42</f>
        <v>45138</v>
      </c>
      <c r="J60" s="121" t="str">
        <f>'PIMS Calendar'!J42</f>
        <v>N/A</v>
      </c>
      <c r="K60" s="55" t="str">
        <f>'PIMS Calendar'!K42</f>
        <v>Collection Window Closes 7/31/2023</v>
      </c>
      <c r="L60" s="34">
        <f>'PIMS Calendar'!L42</f>
        <v>45135</v>
      </c>
    </row>
    <row r="61" spans="1:12" ht="30" customHeight="1" x14ac:dyDescent="0.25">
      <c r="A61" s="55" t="str">
        <f>'PIMS Calendar'!A43</f>
        <v>Collection 6 - All Year Varied</v>
      </c>
      <c r="B61" s="55" t="str">
        <f>'PIMS Calendar'!B43</f>
        <v>C6 Safe Schools - AED 2022-23</v>
      </c>
      <c r="C61" s="55" t="str">
        <f>'PIMS Calendar'!C43</f>
        <v>Safe Schools - AED</v>
      </c>
      <c r="D61" s="65" t="str">
        <f>'PIMS Calendar'!D43</f>
        <v>2022-23</v>
      </c>
      <c r="E61" s="55" t="str">
        <f>'PIMS Calendar'!E43</f>
        <v>Location Fact</v>
      </c>
      <c r="F61" s="55" t="str">
        <f>'PIMS Calendar'!F43</f>
        <v>Required</v>
      </c>
      <c r="G61" s="55" t="str">
        <f>'PIMS Calendar'!G43</f>
        <v>Required for all public schools, APSs and PRRIs receiving AEDs through the program described in Act 35 of 2014, 24 P.S. § 14-1423 Automatic external defibrillators.
ACS submitted through the FRCPP</v>
      </c>
      <c r="H61" s="65" t="str">
        <f>'PIMS Calendar'!H43</f>
        <v>Open Through</v>
      </c>
      <c r="I61" s="34">
        <f>'PIMS Calendar'!I43</f>
        <v>45138</v>
      </c>
      <c r="J61" s="121" t="str">
        <f>'PIMS Calendar'!J43</f>
        <v>N/A</v>
      </c>
      <c r="K61" s="55" t="str">
        <f>'PIMS Calendar'!K43</f>
        <v>Collection Window Closes 7/31/2023</v>
      </c>
      <c r="L61" s="65" t="str">
        <f>'PIMS Calendar'!L43</f>
        <v>On the Safe Schools ACS</v>
      </c>
    </row>
    <row r="62" spans="1:12" ht="45" x14ac:dyDescent="0.25">
      <c r="A62" s="394" t="str">
        <f>'Internal Snapshots'!A31</f>
        <v>Collection 6 - All Year Varied</v>
      </c>
      <c r="B62" s="394" t="str">
        <f>'Internal Snapshots'!B31</f>
        <v>C6 Student Updates 2022-23</v>
      </c>
      <c r="C62" s="394" t="str">
        <f>'Internal Snapshots'!C31</f>
        <v>EL Immigrant End of Year Counts</v>
      </c>
      <c r="D62" s="395" t="str">
        <f>'Internal Snapshots'!D31</f>
        <v>2022-23</v>
      </c>
      <c r="E62" s="394" t="str">
        <f>'Internal Snapshots'!E31</f>
        <v>Internal Snapshot to collect year end student data (Student, School Enrollment, Programs Fact)</v>
      </c>
      <c r="F62" s="394" t="str">
        <f>'Internal Snapshots'!F31</f>
        <v>Required</v>
      </c>
      <c r="G62" s="394" t="str">
        <f>'Internal Snapshots'!G31</f>
        <v>Must be updated by 12:00 pm on Aug 17 to be included in the Internal Snapshot</v>
      </c>
      <c r="H62" s="396">
        <f>'Internal Snapshots'!H31</f>
        <v>45100</v>
      </c>
      <c r="I62" s="396">
        <f>'Internal Snapshots'!I31</f>
        <v>45155</v>
      </c>
      <c r="J62" s="397" t="s">
        <v>27</v>
      </c>
      <c r="K62" s="397" t="s">
        <v>27</v>
      </c>
      <c r="L62" s="396">
        <f>'Internal Snapshots'!K31</f>
        <v>45162</v>
      </c>
    </row>
    <row r="63" spans="1:12" ht="90" x14ac:dyDescent="0.25">
      <c r="A63" s="22" t="str">
        <f>'PIMS Calendar'!A22</f>
        <v>Collection 5 - Summer 2023</v>
      </c>
      <c r="B63" s="22" t="str">
        <f>'PIMS Calendar'!B22</f>
        <v>C5 Child Acct EOY 2022-23</v>
      </c>
      <c r="C63" s="22" t="str">
        <f>'PIMS Calendar'!C22</f>
        <v>Child Accounting End-of-Year Collection</v>
      </c>
      <c r="D63" s="33" t="str">
        <f>'PIMS Calendar'!D22</f>
        <v>2022-23</v>
      </c>
      <c r="E63" s="22" t="str">
        <f>'PIMS Calendar'!E22</f>
        <v>Student Calendar Fact
School Calendar</v>
      </c>
      <c r="F63" s="22" t="str">
        <f>'PIMS Calendar'!F22</f>
        <v>Required</v>
      </c>
      <c r="G63" s="22" t="str">
        <f>'PIMS Calendar'!G22</f>
        <v>The due date for child accounting is 8-1. Section 2552.1 of the School Code allows for data to be submitted without penalty up to 30 days after the due date, until 8/31/2023.</v>
      </c>
      <c r="H63" s="54">
        <f>'PIMS Calendar'!H22</f>
        <v>45089</v>
      </c>
      <c r="I63" s="54">
        <f>'PIMS Calendar'!I22</f>
        <v>45169</v>
      </c>
      <c r="J63" s="118" t="str">
        <f>'PIMS Calendar'!J22</f>
        <v>N/A</v>
      </c>
      <c r="K63" s="33" t="str">
        <f>'PIMS Calendar'!K22</f>
        <v>9/1 to 10/27</v>
      </c>
      <c r="L63" s="19" t="str">
        <f>'PIMS Calendar'!L22</f>
        <v>Due immediately after submission. Updated ACS due after validated revision (upload or delete).</v>
      </c>
    </row>
    <row r="64" spans="1:12" x14ac:dyDescent="0.25">
      <c r="A64" s="22" t="str">
        <f>'PIMS Calendar'!A23</f>
        <v>Collection 5 - Summer 2023</v>
      </c>
      <c r="B64" s="22" t="str">
        <f>'PIMS Calendar'!B23</f>
        <v>C5 Title 1 Student 2022-23</v>
      </c>
      <c r="C64" s="22" t="str">
        <f>'PIMS Calendar'!C23</f>
        <v xml:space="preserve">Title I Student Participation </v>
      </c>
      <c r="D64" s="33" t="str">
        <f>'PIMS Calendar'!D23</f>
        <v>2022-23</v>
      </c>
      <c r="E64" s="22" t="str">
        <f>'PIMS Calendar'!E23</f>
        <v>District Fact</v>
      </c>
      <c r="F64" s="22" t="str">
        <f>'PIMS Calendar'!F23</f>
        <v>Required</v>
      </c>
      <c r="G64" s="22"/>
      <c r="H64" s="54">
        <f>'PIMS Calendar'!H23</f>
        <v>45089</v>
      </c>
      <c r="I64" s="54">
        <f>'PIMS Calendar'!I23</f>
        <v>45169</v>
      </c>
      <c r="J64" s="118" t="str">
        <f>'PIMS Calendar'!J23</f>
        <v>N/A</v>
      </c>
      <c r="K64" s="33" t="str">
        <f>'PIMS Calendar'!K23</f>
        <v>9/1 to 10/27</v>
      </c>
      <c r="L64" s="118" t="str">
        <f>'PIMS Calendar'!L23</f>
        <v>N/A</v>
      </c>
    </row>
    <row r="65" spans="1:12" ht="45" x14ac:dyDescent="0.25">
      <c r="A65" s="22" t="str">
        <f>'PIMS Calendar'!A24</f>
        <v>Collection 5 - Summer 2023</v>
      </c>
      <c r="B65" s="22" t="str">
        <f>'PIMS Calendar'!B24</f>
        <v>C5 Athletic Opp 2022-23</v>
      </c>
      <c r="C65" s="22" t="str">
        <f>'PIMS Calendar'!C24</f>
        <v xml:space="preserve">Interscholastic Athletic Opportunities </v>
      </c>
      <c r="D65" s="33" t="str">
        <f>'PIMS Calendar'!D24</f>
        <v>2022-23</v>
      </c>
      <c r="E65" s="22" t="str">
        <f>'PIMS Calendar'!E24</f>
        <v>Location Fact</v>
      </c>
      <c r="F65" s="22" t="str">
        <f>'PIMS Calendar'!F24</f>
        <v>Required</v>
      </c>
      <c r="G65" s="22" t="str">
        <f>'PIMS Calendar'!G24</f>
        <v>For all schools with any of the grades 7 - 12</v>
      </c>
      <c r="H65" s="54">
        <f>'PIMS Calendar'!H24</f>
        <v>45089</v>
      </c>
      <c r="I65" s="54">
        <f>'PIMS Calendar'!I24</f>
        <v>45169</v>
      </c>
      <c r="J65" s="118" t="str">
        <f>'PIMS Calendar'!J24</f>
        <v>N/A</v>
      </c>
      <c r="K65" s="33" t="str">
        <f>'PIMS Calendar'!K24</f>
        <v>9/1 to 10/27</v>
      </c>
      <c r="L65" s="22" t="str">
        <f>'PIMS Calendar'!L24</f>
        <v>ACS is due within 7 calendar days of the Collection Close date 8/31/2023.</v>
      </c>
    </row>
    <row r="66" spans="1:12" ht="30" x14ac:dyDescent="0.25">
      <c r="A66" s="22" t="str">
        <f>'PIMS Calendar'!A25</f>
        <v>Collection 5 - Summer 2023</v>
      </c>
      <c r="B66" s="22" t="str">
        <f>'PIMS Calendar'!B25</f>
        <v>C5 Title 3 Prof Dev Act 2022-23</v>
      </c>
      <c r="C66" s="22" t="str">
        <f>'PIMS Calendar'!C25</f>
        <v>Title III Professional Development
    Activities</v>
      </c>
      <c r="D66" s="33" t="str">
        <f>'PIMS Calendar'!D25</f>
        <v>2022-23</v>
      </c>
      <c r="E66" s="22" t="str">
        <f>'PIMS Calendar'!E25</f>
        <v>District Fact</v>
      </c>
      <c r="F66" s="22" t="str">
        <f>'PIMS Calendar'!F25</f>
        <v>Required</v>
      </c>
      <c r="G66" s="22" t="str">
        <f>'PIMS Calendar'!G25</f>
        <v>For 2022-23 Title III subgrantees</v>
      </c>
      <c r="H66" s="54">
        <f>'PIMS Calendar'!H25</f>
        <v>45089</v>
      </c>
      <c r="I66" s="54">
        <f>'PIMS Calendar'!I25</f>
        <v>45169</v>
      </c>
      <c r="J66" s="118" t="str">
        <f>'PIMS Calendar'!J25</f>
        <v>N/A</v>
      </c>
      <c r="K66" s="33" t="str">
        <f>'PIMS Calendar'!K25</f>
        <v>9/1 to 10/27</v>
      </c>
      <c r="L66" s="118" t="str">
        <f>'PIMS Calendar'!L25</f>
        <v>N/A</v>
      </c>
    </row>
    <row r="67" spans="1:12" ht="45" x14ac:dyDescent="0.25">
      <c r="A67" s="22" t="str">
        <f>'PIMS Calendar'!A26</f>
        <v>Collection 5 - Summer 2023</v>
      </c>
      <c r="B67" s="22" t="str">
        <f>'PIMS Calendar'!B26</f>
        <v>C5 Home Ed/Private Tutoring 
2022-23</v>
      </c>
      <c r="C67" s="22" t="str">
        <f>'PIMS Calendar'!C26</f>
        <v>Students Home Schooled or Privately
    Tutored during the prior school year</v>
      </c>
      <c r="D67" s="33" t="str">
        <f>'PIMS Calendar'!D26</f>
        <v>2022-23</v>
      </c>
      <c r="E67" s="22" t="str">
        <f>'PIMS Calendar'!E26</f>
        <v>District Fact</v>
      </c>
      <c r="F67" s="22" t="str">
        <f>'PIMS Calendar'!F26</f>
        <v>Required</v>
      </c>
      <c r="G67" s="22" t="str">
        <f>'PIMS Calendar'!G26</f>
        <v>For all School Districts</v>
      </c>
      <c r="H67" s="54">
        <f>'PIMS Calendar'!H26</f>
        <v>45089</v>
      </c>
      <c r="I67" s="54">
        <f>'PIMS Calendar'!I26</f>
        <v>45169</v>
      </c>
      <c r="J67" s="118" t="str">
        <f>'PIMS Calendar'!J26</f>
        <v>N/A</v>
      </c>
      <c r="K67" s="33" t="str">
        <f>'PIMS Calendar'!K26</f>
        <v>9/1 to 10/27</v>
      </c>
      <c r="L67" s="22" t="str">
        <f>'PIMS Calendar'!L26</f>
        <v>ACS is due within 7 calendar days of the Collection Close date 8/31/2023.</v>
      </c>
    </row>
  </sheetData>
  <autoFilter ref="A2:L2" xr:uid="{00000000-0009-0000-0000-000006000000}"/>
  <mergeCells count="4">
    <mergeCell ref="J52:J53"/>
    <mergeCell ref="H52:H53"/>
    <mergeCell ref="I52:I53"/>
    <mergeCell ref="K52:K53"/>
  </mergeCells>
  <phoneticPr fontId="8" type="noConversion"/>
  <pageMargins left="0.7" right="0.7" top="0.75" bottom="0.75" header="0.3" footer="0.3"/>
  <pageSetup scale="35" fitToHeight="0" orientation="landscape" r:id="rId1"/>
  <headerFooter>
    <oddFooter>&amp;L&amp;F&amp;C&amp;P of &amp;N&amp;R8/31/2018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3EA7F7-9898-4210-AD73-57D8D5B172B6}">
  <ds:schemaRefs>
    <ds:schemaRef ds:uri="http://schemas.microsoft.com/office/2006/metadata/longProperties"/>
  </ds:schemaRefs>
</ds:datastoreItem>
</file>

<file path=customXml/itemProps2.xml><?xml version="1.0" encoding="utf-8"?>
<ds:datastoreItem xmlns:ds="http://schemas.openxmlformats.org/officeDocument/2006/customXml" ds:itemID="{11A1B4CB-B294-4294-9BE1-090E18477D85}">
  <ds:schemaRef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5D4D8F7-0293-4068-801F-0B53DC6E7B5C}"/>
</file>

<file path=customXml/itemProps4.xml><?xml version="1.0" encoding="utf-8"?>
<ds:datastoreItem xmlns:ds="http://schemas.openxmlformats.org/officeDocument/2006/customXml" ds:itemID="{49B2C5A0-86D1-40EB-89DD-2143C7B981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PIMS Calendar</vt:lpstr>
      <vt:lpstr>Internal Snapshots</vt:lpstr>
      <vt:lpstr>Change Log</vt:lpstr>
      <vt:lpstr>Executive Summary</vt:lpstr>
      <vt:lpstr>ACS Summary</vt:lpstr>
      <vt:lpstr>PIMS Refresh Schedule</vt:lpstr>
      <vt:lpstr>PIMS Dates (only)</vt:lpstr>
      <vt:lpstr>'Executive Summary'!Print_Area</vt:lpstr>
      <vt:lpstr>'Executive Summary'!Print_Titles</vt:lpstr>
    </vt:vector>
  </TitlesOfParts>
  <Company>PA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ElementarySecondary Data Collection Calendar 2022-2023</dc:title>
  <dc:creator>Rodrigues, Deborah</dc:creator>
  <cp:lastModifiedBy>Heimbach, Bunne</cp:lastModifiedBy>
  <cp:lastPrinted>2022-09-21T12:46:41Z</cp:lastPrinted>
  <dcterms:created xsi:type="dcterms:W3CDTF">2014-07-10T02:18:51Z</dcterms:created>
  <dcterms:modified xsi:type="dcterms:W3CDTF">2023-04-27T13:19:15Z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1403800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Category">
    <vt:lpwstr/>
  </property>
  <property fmtid="{D5CDD505-2E9C-101B-9397-08002B2CF9AE}" pid="9" name="display_urn:schemas-microsoft-com:office:office#Editor">
    <vt:lpwstr>System Account</vt:lpwstr>
  </property>
  <property fmtid="{D5CDD505-2E9C-101B-9397-08002B2CF9AE}" pid="10" name="display_urn:schemas-microsoft-com:office:office#Author">
    <vt:lpwstr>System Account</vt:lpwstr>
  </property>
  <property fmtid="{D5CDD505-2E9C-101B-9397-08002B2CF9AE}" pid="11" name="_SharedFileIndex">
    <vt:lpwstr/>
  </property>
  <property fmtid="{D5CDD505-2E9C-101B-9397-08002B2CF9AE}" pid="12" name="_SourceUrl">
    <vt:lpwstr/>
  </property>
</Properties>
</file>