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Default Extension="vml" ContentType="application/vnd.openxmlformats-officedocument.vmlDrawing"/>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2370" windowWidth="9630" windowHeight="2610" tabRatio="689" activeTab="0"/>
  </bookViews>
  <sheets>
    <sheet name="G01" sheetId="1" r:id="rId1"/>
    <sheet name="G02" sheetId="2" r:id="rId2"/>
    <sheet name="G03" sheetId="3" r:id="rId3"/>
    <sheet name="G-ADD'T COSTS" sheetId="4" r:id="rId4"/>
    <sheet name="G04(a)" sheetId="5" r:id="rId5"/>
    <sheet name="G04(b)" sheetId="6" r:id="rId6"/>
    <sheet name="G05" sheetId="7" r:id="rId7"/>
    <sheet name="G06" sheetId="8" r:id="rId8"/>
    <sheet name="G07" sheetId="9" r:id="rId9"/>
    <sheet name="G08" sheetId="10" r:id="rId10"/>
    <sheet name="G09" sheetId="11" r:id="rId11"/>
    <sheet name="G10" sheetId="12" r:id="rId12"/>
    <sheet name="G11" sheetId="13" r:id="rId13"/>
    <sheet name="ACT 34" sheetId="14" r:id="rId14"/>
    <sheet name="G12" sheetId="15" r:id="rId15"/>
    <sheet name="G13" sheetId="16" r:id="rId16"/>
    <sheet name="G14" sheetId="17" r:id="rId17"/>
    <sheet name="G15" sheetId="18" r:id="rId18"/>
    <sheet name="G16" sheetId="19" r:id="rId19"/>
    <sheet name="PDE Use Only" sheetId="20" state="hidden" r:id="rId20"/>
  </sheets>
  <externalReferences>
    <externalReference r:id="rId23"/>
  </externalReferences>
  <definedNames>
    <definedName name="Exp_Date" localSheetId="11">'[1]G01'!$P$2</definedName>
    <definedName name="Exp_Date">'G01'!$P$2</definedName>
    <definedName name="FY" localSheetId="11">'[1]G01'!$P$11</definedName>
    <definedName name="FY">'G01'!$P$11</definedName>
    <definedName name="FY_Minus_1" localSheetId="11">'[1]G01'!$P$10</definedName>
    <definedName name="FY_Minus_1">'G01'!$P$10</definedName>
    <definedName name="FY_Minus_2" localSheetId="11">'[1]G01'!$P$9</definedName>
    <definedName name="FY_Minus_2">'G01'!$P$9</definedName>
    <definedName name="FY_Minus_3" localSheetId="11">'[1]G01'!$P$8</definedName>
    <definedName name="FY_Minus_3">'G01'!$P$8</definedName>
    <definedName name="FY_Minus_4" localSheetId="11">'[1]G01'!$P$7</definedName>
    <definedName name="FY_Minus_4">'G01'!$P$7</definedName>
    <definedName name="FY_Minus_5">'G01'!$P$5</definedName>
    <definedName name="FY_Plus_1" localSheetId="11">'[1]G01'!$P$12</definedName>
    <definedName name="FY_Plus_1">'G01'!$P$12</definedName>
    <definedName name="FY_Plus_2" localSheetId="11">'[1]G01'!$P$13</definedName>
    <definedName name="FY_Plus_2">'G01'!$P$13</definedName>
    <definedName name="_xlnm.Print_Area" localSheetId="0">'G01'!$A$1:$N$68</definedName>
    <definedName name="_xlnm.Print_Area" localSheetId="1">'G02'!$A$1:$J$66</definedName>
    <definedName name="_xlnm.Print_Area" localSheetId="2">'G03'!$A$1:$P$58</definedName>
    <definedName name="_xlnm.Print_Area" localSheetId="4">'G04(a)'!$A$1:$K$37</definedName>
    <definedName name="_xlnm.Print_Area" localSheetId="5">'G04(b)'!$A$1:$J$26</definedName>
    <definedName name="_xlnm.Print_Area" localSheetId="6">'G05'!$A$1:$M$58</definedName>
    <definedName name="_xlnm.Print_Area" localSheetId="7">'G06'!$A$1:$N$62</definedName>
    <definedName name="_xlnm.Print_Area" localSheetId="8">'G07'!$A$1:$M$66</definedName>
    <definedName name="_xlnm.Print_Area" localSheetId="9">'G08'!$A$2:$G$60</definedName>
    <definedName name="_xlnm.Print_Area" localSheetId="10">'G09'!$A$1:$L$60</definedName>
    <definedName name="_xlnm.Print_Area" localSheetId="11">'G10'!$A$1:$N$55</definedName>
    <definedName name="_xlnm.Print_Area" localSheetId="12">'G11'!$A$1:$F$51</definedName>
    <definedName name="_xlnm.Print_Area" localSheetId="14">'G12'!$A$1:$K$49</definedName>
    <definedName name="_xlnm.Print_Area" localSheetId="15">'G13'!$A$1:$H$40</definedName>
    <definedName name="_xlnm.Print_Area" localSheetId="16">'G14'!$A$1:$O$52</definedName>
    <definedName name="_xlnm.Print_Area" localSheetId="17">'G15'!$A$1:$L$45</definedName>
    <definedName name="_xlnm.Print_Area" localSheetId="18">'G16'!$A$1:$J$52</definedName>
    <definedName name="_xlnm.Print_Area" localSheetId="3">'G-ADD''T COSTS'!$A$1:$E$45</definedName>
    <definedName name="Rev_Date" localSheetId="11">'[1]G01'!$P$1</definedName>
    <definedName name="Rev_Date">'G01'!$P$1</definedName>
    <definedName name="Rev_Date_2" localSheetId="11">'[1]G01'!$P$3</definedName>
    <definedName name="Rev_Date_2">'G01'!$P$3</definedName>
  </definedNames>
  <calcPr fullCalcOnLoad="1"/>
</workbook>
</file>

<file path=xl/comments18.xml><?xml version="1.0" encoding="utf-8"?>
<comments xmlns="http://schemas.openxmlformats.org/spreadsheetml/2006/main">
  <authors>
    <author>A satisfied Microsoft Office user</author>
  </authors>
  <commentList>
    <comment ref="L39" authorId="0">
      <text>
        <r>
          <rPr>
            <sz val="8"/>
            <rFont val="Tahoma"/>
            <family val="0"/>
          </rPr>
          <t>8/1/96 - incorrectly formatted; format must be "0.00"</t>
        </r>
      </text>
    </comment>
    <comment ref="L41" authorId="0">
      <text>
        <r>
          <rPr>
            <sz val="8"/>
            <rFont val="Tahoma"/>
            <family val="0"/>
          </rPr>
          <t>8/1/96 - incorrectly formatted; format must be "0.00"</t>
        </r>
      </text>
    </comment>
  </commentList>
</comments>
</file>

<file path=xl/sharedStrings.xml><?xml version="1.0" encoding="utf-8"?>
<sst xmlns="http://schemas.openxmlformats.org/spreadsheetml/2006/main" count="1439" uniqueCount="623">
  <si>
    <t>PART G:  PROJECT ACCOUNTING BASED ON BIDS</t>
  </si>
  <si>
    <t>BOARD TRANSMITTAL</t>
  </si>
  <si>
    <t>COUNTY:</t>
  </si>
  <si>
    <t>for G09 &amp; G16 -&gt;</t>
  </si>
  <si>
    <t xml:space="preserve">PRJT BLDG NAME:  </t>
  </si>
  <si>
    <t>PROJECT #:</t>
  </si>
  <si>
    <t>ALL PRJTS</t>
  </si>
  <si>
    <t>PAGE #</t>
  </si>
  <si>
    <t>G02-G03</t>
  </si>
  <si>
    <t>Project Accounting Based on Bids</t>
  </si>
  <si>
    <t xml:space="preserve">Add't Costs </t>
  </si>
  <si>
    <t>Additional Project Costs</t>
  </si>
  <si>
    <t>Detailed Costs</t>
  </si>
  <si>
    <t>G05-G07</t>
  </si>
  <si>
    <t>Total Contract Awards</t>
  </si>
  <si>
    <t>G08</t>
  </si>
  <si>
    <t>Prime Contractor Certification</t>
  </si>
  <si>
    <t>G09</t>
  </si>
  <si>
    <t>20% Rule for Alteration Costs for Non-Vocational Projects</t>
  </si>
  <si>
    <t>G10</t>
  </si>
  <si>
    <t>Project Financing</t>
  </si>
  <si>
    <t>G11</t>
  </si>
  <si>
    <t>Act 34 of 1973:  Substantial Addition Determination</t>
  </si>
  <si>
    <t>Justification for Contract Award to Other than Low Bidder</t>
  </si>
  <si>
    <t>Bid Tabulations with Bid Opening Date Thereon</t>
  </si>
  <si>
    <t>*** FOR SITE ACQUISITION AND BUILDING PURCHASE ONLY ***</t>
  </si>
  <si>
    <t>Property Deed or Declaration of Taking with Attachments</t>
  </si>
  <si>
    <t xml:space="preserve">Settlement Statement or Application for Payment of </t>
  </si>
  <si>
    <t xml:space="preserve">  Estimated Just Compensation</t>
  </si>
  <si>
    <t>Clear Title Certification</t>
  </si>
  <si>
    <t>Bill for Independent Appraisal #1</t>
  </si>
  <si>
    <t>Bill for Independent Appraisal #2</t>
  </si>
  <si>
    <t>***FOR NEW BUILDINGS OR SUBSTANTIAL ADDITIONS ONLY ***</t>
  </si>
  <si>
    <t>G12</t>
  </si>
  <si>
    <t>Act 34 of 1973:  Maximum Building Construction Cost</t>
  </si>
  <si>
    <t>G13</t>
  </si>
  <si>
    <t>Act 34 of 1973:  Requirement for Second Public Hearing</t>
  </si>
  <si>
    <t>G14-G15</t>
  </si>
  <si>
    <t>Act 34 of 1973:  School Building Capacity</t>
  </si>
  <si>
    <t>G16</t>
  </si>
  <si>
    <t>Act 34 of 1973:  Aggregate Building Expenditure Standard</t>
  </si>
  <si>
    <t>Act 34 of 1973:  Second Hearing Minutes or Transcript</t>
  </si>
  <si>
    <t xml:space="preserve">   Proof of Publication</t>
  </si>
  <si>
    <t>Act 34 of 1973:  Official Referendum Question</t>
  </si>
  <si>
    <t>Act 34 of 1973:  Official Referendum Results</t>
  </si>
  <si>
    <t>The architectural firm for this project is:</t>
  </si>
  <si>
    <t xml:space="preserve">The architect to be contacted if there are any questions about Part G is: </t>
  </si>
  <si>
    <t>Architect's Name and Position</t>
  </si>
  <si>
    <t>Phone Number</t>
  </si>
  <si>
    <t>Fax Number</t>
  </si>
  <si>
    <t>The architectural firm's address is:</t>
  </si>
  <si>
    <t>The school administrator to be contacted if there are any questions about Part G is:</t>
  </si>
  <si>
    <t>This certifies that the attached materials were approved for submission to the</t>
  </si>
  <si>
    <t>Pennsylvania Department of Education by board action.</t>
  </si>
  <si>
    <t>BOARD ACTION DATE:</t>
  </si>
  <si>
    <t xml:space="preserve">VOTING:  </t>
  </si>
  <si>
    <t>AYE</t>
  </si>
  <si>
    <t>NAY</t>
  </si>
  <si>
    <t>ABSTENTIONS</t>
  </si>
  <si>
    <t>ABSENT</t>
  </si>
  <si>
    <t>Signature, Board Secretary</t>
  </si>
  <si>
    <t>Board Secretary's Name, Printed or Typed</t>
  </si>
  <si>
    <t>Date</t>
  </si>
  <si>
    <t>PLANCON-G01</t>
  </si>
  <si>
    <t>PROJECT ACCOUNTING BASED ON BIDS (1 of 2)</t>
  </si>
  <si>
    <t>Project Name:</t>
  </si>
  <si>
    <t>Project #:</t>
  </si>
  <si>
    <t>ROUND FIGURES TO NEAREST DOLLAR</t>
  </si>
  <si>
    <t>PROJECT COSTS</t>
  </si>
  <si>
    <t>NEW</t>
  </si>
  <si>
    <t>EXISTING</t>
  </si>
  <si>
    <t>TOTAL</t>
  </si>
  <si>
    <t>A.</t>
  </si>
  <si>
    <r>
      <t xml:space="preserve">STRUCTURE COSTS   </t>
    </r>
    <r>
      <rPr>
        <b/>
        <sz val="7"/>
        <rFont val="Courier New"/>
        <family val="3"/>
      </rPr>
      <t>(include site development)</t>
    </r>
  </si>
  <si>
    <t>1.</t>
  </si>
  <si>
    <r>
      <t xml:space="preserve">General </t>
    </r>
    <r>
      <rPr>
        <b/>
        <sz val="7"/>
        <rFont val="Courier New"/>
        <family val="3"/>
      </rPr>
      <t>(Report costs for sanitary sewage disposal on Line E-1.)</t>
    </r>
  </si>
  <si>
    <t>2.</t>
  </si>
  <si>
    <t>Heating and Ventilating</t>
  </si>
  <si>
    <t>3.</t>
  </si>
  <si>
    <t>4.</t>
  </si>
  <si>
    <t>Electrical</t>
  </si>
  <si>
    <t>5.</t>
  </si>
  <si>
    <t>Asbestos Abatement (G04, line C-3)</t>
  </si>
  <si>
    <t>X X X X X</t>
  </si>
  <si>
    <t xml:space="preserve">  (include AHERA clearance air monitoring)</t>
  </si>
  <si>
    <t>6.</t>
  </si>
  <si>
    <t>Building Purchase Amount</t>
  </si>
  <si>
    <t>7.</t>
  </si>
  <si>
    <r>
      <t xml:space="preserve">Other  </t>
    </r>
    <r>
      <rPr>
        <b/>
        <u val="single"/>
        <sz val="10"/>
        <rFont val="Courier New"/>
        <family val="3"/>
      </rPr>
      <t>*</t>
    </r>
    <r>
      <rPr>
        <sz val="10"/>
        <rFont val="Courier New"/>
        <family val="3"/>
      </rPr>
      <t xml:space="preserve">  </t>
    </r>
    <r>
      <rPr>
        <b/>
        <sz val="7"/>
        <rFont val="Courier New"/>
        <family val="3"/>
      </rPr>
      <t>(Exclude test borings and site survey)</t>
    </r>
  </si>
  <si>
    <t>(Use PlanCon-G-Add't Costs page if necessary.)</t>
  </si>
  <si>
    <t>a.</t>
  </si>
  <si>
    <t>b.</t>
  </si>
  <si>
    <t>c.</t>
  </si>
  <si>
    <t>d.</t>
  </si>
  <si>
    <t>e.</t>
  </si>
  <si>
    <t>PlanCon-G-Add't Costs, Total</t>
  </si>
  <si>
    <t>8.</t>
  </si>
  <si>
    <t>B.</t>
  </si>
  <si>
    <t>Architect's/Engineer's Fee on Structure</t>
  </si>
  <si>
    <t>EPA-Certified Project Designer's</t>
  </si>
  <si>
    <t>Fee on Asbestos Abatement</t>
  </si>
  <si>
    <t>TOTAL - Architect's Fee</t>
  </si>
  <si>
    <t>C.</t>
  </si>
  <si>
    <t>MOVABLE FIXTURES AND EQUIPMENT</t>
  </si>
  <si>
    <t>Movable Fixtures and Equipment</t>
  </si>
  <si>
    <t>Architect's Fee</t>
  </si>
  <si>
    <t>TOTAL - Movable Fixtures &amp; Equipment</t>
  </si>
  <si>
    <t>D.</t>
  </si>
  <si>
    <t>STRUCTURE COSTS, ARCHITECT'S FEE,</t>
  </si>
  <si>
    <t>MOVABLE FIXTURES &amp; EQUIPMENT -</t>
  </si>
  <si>
    <t>E.</t>
  </si>
  <si>
    <t>SITE COSTS</t>
  </si>
  <si>
    <t>Sanitary Sewage Disposal</t>
  </si>
  <si>
    <t>Architect's/Engineer's Fee for</t>
  </si>
  <si>
    <t>Site Acquisition Costs</t>
  </si>
  <si>
    <t>Gross Amount Due from Settlement Statement</t>
  </si>
  <si>
    <t xml:space="preserve">  or Estimated Just Compensation</t>
  </si>
  <si>
    <t>Real Estate Appraisal Fees</t>
  </si>
  <si>
    <t>Other Related Site Acquisition Costs</t>
  </si>
  <si>
    <t>Site Acquisition Costs - Total</t>
  </si>
  <si>
    <t>TOTAL - Site Costs</t>
  </si>
  <si>
    <t>F.</t>
  </si>
  <si>
    <t>MOVABLE FIXTURES &amp; EQUIPMENT, AND</t>
  </si>
  <si>
    <t>*   Type "No Fee" beside each item for which no design fee is charged.</t>
  </si>
  <si>
    <t>**Type "E" if any costs represent estimates.</t>
  </si>
  <si>
    <t>PLANCON-G02</t>
  </si>
  <si>
    <t>PROJECT ACCOUNTING BASED ON BIDS (2 of 2)</t>
  </si>
  <si>
    <t>PROJECT COSTS (CONT.)</t>
  </si>
  <si>
    <t>G.</t>
  </si>
  <si>
    <t>ADDITIONAL CONSTRUCTION-RELATED COSTS</t>
  </si>
  <si>
    <t>Project Supervision (inc. Asbestos Abatement Project Supervision)</t>
  </si>
  <si>
    <t>Construction Manager Fee and Related Costs</t>
  </si>
  <si>
    <t>Total Demolition of Entire Existing Structures and Related Asbestos Removal</t>
  </si>
  <si>
    <t>Architectural Printing</t>
  </si>
  <si>
    <t>Test Borings</t>
  </si>
  <si>
    <t>Site Surveys</t>
  </si>
  <si>
    <r>
      <t xml:space="preserve">Other </t>
    </r>
    <r>
      <rPr>
        <sz val="8"/>
        <rFont val="Courier New"/>
        <family val="3"/>
      </rPr>
      <t>(Attach PlanCon-G-Add't Costs page if needed.)</t>
    </r>
  </si>
  <si>
    <t>Contingency</t>
  </si>
  <si>
    <t>9.</t>
  </si>
  <si>
    <t>TOTAL - Additional Construction-Related Costs</t>
  </si>
  <si>
    <t>H. FINANCING COSTS</t>
  </si>
  <si>
    <t>BOND ISSUE/NOTE</t>
  </si>
  <si>
    <t>X X X X X X</t>
  </si>
  <si>
    <t xml:space="preserve">   FOR THIS PROJECT ONLY</t>
  </si>
  <si>
    <t>SERIES OF</t>
  </si>
  <si>
    <t>(EXCLUDE ACCRUED INTEREST)</t>
  </si>
  <si>
    <t>Legal Fees</t>
  </si>
  <si>
    <t>Financial Advisor</t>
  </si>
  <si>
    <t>Bond Insurance</t>
  </si>
  <si>
    <t>Paying Agent/Trustee</t>
  </si>
  <si>
    <t>Fees and Expenses</t>
  </si>
  <si>
    <t>Capitalized Interest</t>
  </si>
  <si>
    <t>Printing</t>
  </si>
  <si>
    <t>CUSIP &amp; Rating Fees</t>
  </si>
  <si>
    <t>Other</t>
  </si>
  <si>
    <t>11.</t>
  </si>
  <si>
    <t>TOTAL-Financing Costs</t>
  </si>
  <si>
    <t>I.</t>
  </si>
  <si>
    <t>REVENUE SOURCES</t>
  </si>
  <si>
    <t>J.</t>
  </si>
  <si>
    <t>AMOUNT FINANCED</t>
  </si>
  <si>
    <t>FOR THIS PROJECT ONLY</t>
  </si>
  <si>
    <t>K.</t>
  </si>
  <si>
    <t>INTEREST EARNINGS</t>
  </si>
  <si>
    <t>L.</t>
  </si>
  <si>
    <t>BUILDING INSURANCE RECEIVED</t>
  </si>
  <si>
    <t>M.</t>
  </si>
  <si>
    <t>PROCEEDS FROM SALE OF BUILDING OR LAND</t>
  </si>
  <si>
    <t>N.</t>
  </si>
  <si>
    <t>LOCAL FUNDS - CASH (SEE INSTRUCTIONS)</t>
  </si>
  <si>
    <t>O.</t>
  </si>
  <si>
    <t>P.</t>
  </si>
  <si>
    <t>TOTAL REVENUE SOURCES</t>
  </si>
  <si>
    <t>PLANCON-G03</t>
  </si>
  <si>
    <t>ADDITIONAL PROJECT COSTS</t>
  </si>
  <si>
    <t xml:space="preserve">TOTAL - STRUCTURE COSTS </t>
  </si>
  <si>
    <r>
      <t>*</t>
    </r>
    <r>
      <rPr>
        <b/>
        <sz val="8"/>
        <rFont val="Courier New"/>
        <family val="3"/>
      </rPr>
      <t xml:space="preserve">    -   Type "No Fee" beside each item </t>
    </r>
    <r>
      <rPr>
        <b/>
        <u val="single"/>
        <sz val="8"/>
        <rFont val="Courier New"/>
        <family val="3"/>
      </rPr>
      <t>listed above</t>
    </r>
    <r>
      <rPr>
        <b/>
        <sz val="8"/>
        <rFont val="Courier New"/>
        <family val="3"/>
      </rPr>
      <t xml:space="preserve"> for which no design fee is charged.</t>
    </r>
  </si>
  <si>
    <t>G03 - G. ADDITIONAL CONSTRUCTION-RELATED COSTS</t>
  </si>
  <si>
    <t>TOTAL - ADDITIONAL CONSTRUCTION-RELATED COSTS</t>
  </si>
  <si>
    <t>PLANCON-G-ADD'T COSTS</t>
  </si>
  <si>
    <t>SITE DEVELOPMENT COSTS</t>
  </si>
  <si>
    <t>(Exclude Sanitary Sewage Disposal)</t>
  </si>
  <si>
    <r>
      <t xml:space="preserve">General </t>
    </r>
    <r>
      <rPr>
        <b/>
        <sz val="8"/>
        <rFont val="Courier New"/>
        <family val="3"/>
      </rPr>
      <t>(Include Rough Grading to Receive Building)</t>
    </r>
    <r>
      <rPr>
        <sz val="8"/>
        <rFont val="Courier New"/>
        <family val="3"/>
      </rPr>
      <t xml:space="preserve"> </t>
    </r>
  </si>
  <si>
    <t>Plumbing</t>
  </si>
  <si>
    <t>Other:</t>
  </si>
  <si>
    <t xml:space="preserve">Other: </t>
  </si>
  <si>
    <t>Site Development Costs - Total</t>
  </si>
  <si>
    <t>ARCHITECT'S FEE ON SITE DEVELOPMENT</t>
  </si>
  <si>
    <t>Asbestos Abatement</t>
  </si>
  <si>
    <t>AHERA Clearance Air Monitoring</t>
  </si>
  <si>
    <t>Asbestos Abatement - Total</t>
  </si>
  <si>
    <t>EPA-CERTIFIED PROJECT DESIGNER'S FEE ON ASBESTOS ABATEMENT</t>
  </si>
  <si>
    <t>ROOF REPLACEMENT/REPAIR</t>
  </si>
  <si>
    <t>ARCHITECT'S FEE ON ROOF REPLACEMENT/REPAIR</t>
  </si>
  <si>
    <t>COMPLETE THE SECTION BELOW ONLY IF COSTS REPORTED ON PAGE G02</t>
  </si>
  <si>
    <t>FOR THE TECHNOLOGY CONTRACT(S) REPRESENT ESTIMATES</t>
  </si>
  <si>
    <t>ESTIMATED TECHNOLOGY CONTRACT(S)</t>
  </si>
  <si>
    <t>H.</t>
  </si>
  <si>
    <t>ESTIMATED ARCHITECT'S/ENGINEER'S FEE ON</t>
  </si>
  <si>
    <r>
      <t xml:space="preserve">  ESTIMATED TECHNOLOGY CONTRACT(S)</t>
    </r>
    <r>
      <rPr>
        <b/>
        <sz val="9"/>
        <rFont val="Courier New"/>
        <family val="3"/>
      </rPr>
      <t xml:space="preserve">  (Complete</t>
    </r>
  </si>
  <si>
    <t xml:space="preserve">   only if A/E fee on Page G02, line B-1 includes</t>
  </si>
  <si>
    <t xml:space="preserve">   estimated A/E fee on the Estimated Technology</t>
  </si>
  <si>
    <t xml:space="preserve">   is completed.)</t>
  </si>
  <si>
    <t>TOTAL CONTRACT AWARDS</t>
  </si>
  <si>
    <t>Date of Bid Opening (MM/DD/YY):</t>
  </si>
  <si>
    <t>Contractor's Name:</t>
  </si>
  <si>
    <t>Base Bid</t>
  </si>
  <si>
    <t>$</t>
  </si>
  <si>
    <t>Accepted Alternates - Add or (Deduct):</t>
  </si>
  <si>
    <t xml:space="preserve">  (Attach additional information if necessary.)</t>
  </si>
  <si>
    <t>Alt. #</t>
  </si>
  <si>
    <t>Description of Alternate</t>
  </si>
  <si>
    <t>#</t>
  </si>
  <si>
    <t>:</t>
  </si>
  <si>
    <t>Total Contract Award:</t>
  </si>
  <si>
    <t>PLANCON-G05</t>
  </si>
  <si>
    <t>PLANCON-G06</t>
  </si>
  <si>
    <t>PLANCON-G07</t>
  </si>
  <si>
    <t>PRIME CONTRACTOR CERTIFICATION</t>
  </si>
  <si>
    <t>PDE Project #:</t>
  </si>
  <si>
    <t>***  THIS FORM MUST BE PREPARED AND SIGNED BY THE LOW BIDDER  ***</t>
  </si>
  <si>
    <t>PRIME CONTRACT FOR:</t>
  </si>
  <si>
    <t>TOTAL CONTRACT AMOUNT FOR NEW CONSTRUCTION AND ALTERATIONS</t>
  </si>
  <si>
    <r>
      <t xml:space="preserve">  (Complete only if a new building is being constructed </t>
    </r>
    <r>
      <rPr>
        <u val="single"/>
        <sz val="10"/>
        <rFont val="Courier New"/>
        <family val="3"/>
      </rPr>
      <t>and</t>
    </r>
  </si>
  <si>
    <t>ALTERATIONS</t>
  </si>
  <si>
    <t>TO EXISTING</t>
  </si>
  <si>
    <t xml:space="preserve"> special foundations for buildings, erosion and</t>
  </si>
  <si>
    <t>THE ABOVE INFORMATION IS BASED ON BIDS</t>
  </si>
  <si>
    <t>Company Name:</t>
  </si>
  <si>
    <t>Address:</t>
  </si>
  <si>
    <t>Phone Number:</t>
  </si>
  <si>
    <t>Prepared By:</t>
  </si>
  <si>
    <t>Signature:</t>
  </si>
  <si>
    <t>Date:</t>
  </si>
  <si>
    <t>Name and Title, Printed or Typed</t>
  </si>
  <si>
    <t>***  DO NOT ALTER THIS FORM  ***</t>
  </si>
  <si>
    <t>PLANCON-G08</t>
  </si>
  <si>
    <t>20% RULE FOR ALTERATION COSTS FOR NON-VOCATIONAL PROJECTS</t>
  </si>
  <si>
    <t>Alteration Costs Based on Bids</t>
  </si>
  <si>
    <t>(G02, Line F-EXIST)</t>
  </si>
  <si>
    <t>B-</t>
  </si>
  <si>
    <t>Building Purchase</t>
  </si>
  <si>
    <t>(G02, Line A-6-EXIST)</t>
  </si>
  <si>
    <t>Movable Fixtures &amp; Equipment</t>
  </si>
  <si>
    <t>and Architect's Fee</t>
  </si>
  <si>
    <t>(G02, Line C-3-EXIST)</t>
  </si>
  <si>
    <t>Site Development</t>
  </si>
  <si>
    <t>Architect's Fee on Site</t>
  </si>
  <si>
    <t>Development</t>
  </si>
  <si>
    <t>Roof Replacement</t>
  </si>
  <si>
    <t>Architect's Fee on Roof</t>
  </si>
  <si>
    <t>Replacement</t>
  </si>
  <si>
    <t>Estimated Technology Contract(s)</t>
  </si>
  <si>
    <t>Estimated Architect's Fee on</t>
  </si>
  <si>
    <t>Adjustment (B-1 plus B-2 through B-10)</t>
  </si>
  <si>
    <t>Adjusted Alteration Costs</t>
  </si>
  <si>
    <t>(line A minus line B-11)</t>
  </si>
  <si>
    <t>D-</t>
  </si>
  <si>
    <t>Adjusted FTE</t>
  </si>
  <si>
    <t>(F12, ADJ ELEM-EXIST)</t>
  </si>
  <si>
    <t>(F12, ADJ MS/SEC-EXIST</t>
  </si>
  <si>
    <t>+ NATATORIUM/DAO-EXIST)</t>
  </si>
  <si>
    <t>Recommended Square Feet</t>
  </si>
  <si>
    <t xml:space="preserve">  per student</t>
  </si>
  <si>
    <t>Recommended Architectural Area</t>
  </si>
  <si>
    <t xml:space="preserve">  (D-1 times D-2)</t>
  </si>
  <si>
    <t>+</t>
  </si>
  <si>
    <t>=</t>
  </si>
  <si>
    <t>sq. ft.</t>
  </si>
  <si>
    <t>Median Construction Costs Per Square Foot</t>
  </si>
  <si>
    <t>Replacement Costs (D-3 times E)</t>
  </si>
  <si>
    <t>20% Rule (F times .20)</t>
  </si>
  <si>
    <t>PLANCON-G09</t>
  </si>
  <si>
    <t>PROJECT FINANCING</t>
  </si>
  <si>
    <t>PDE USE ONLY</t>
  </si>
  <si>
    <t>AUN:</t>
  </si>
  <si>
    <t>Building Type:</t>
  </si>
  <si>
    <t>Project Grades:</t>
  </si>
  <si>
    <t>Type Work:</t>
  </si>
  <si>
    <t>Total Project Costs - Bid (G03, line I)</t>
  </si>
  <si>
    <t>Architectural Area for the Total Building</t>
  </si>
  <si>
    <t>Act 34 of 1973 Applies to this Project:</t>
  </si>
  <si>
    <t>Yes</t>
  </si>
  <si>
    <t>No</t>
  </si>
  <si>
    <t>PERMANENT FINANCING ONLY</t>
  </si>
  <si>
    <t>Financing Method #1:</t>
  </si>
  <si>
    <t>Year Issued:</t>
  </si>
  <si>
    <t xml:space="preserve">Total Issue/Note:  </t>
  </si>
  <si>
    <t>LEASE #:</t>
  </si>
  <si>
    <t>Other PlanCon Projects Financed By This Issue/Note:</t>
  </si>
  <si>
    <t>(PDE USE ONLY)</t>
  </si>
  <si>
    <t>Financing Method #2:</t>
  </si>
  <si>
    <t>Financing Method #3:</t>
  </si>
  <si>
    <t>PLANCON-G10</t>
  </si>
  <si>
    <t>ACT 34 OF 1973:  SUBSTANTIAL ADDITION DETERMINATION</t>
  </si>
  <si>
    <t>Act 34 of 1973 applies to all new school buildings, district adminis-</t>
  </si>
  <si>
    <t>tration offices and substantial building additions.  A building addition</t>
  </si>
  <si>
    <t>is considered substantial when its planned architectural area divided by</t>
  </si>
  <si>
    <t>the existing structure's architectural area is greater than 20%.  If your</t>
  </si>
  <si>
    <t>project includes an addition, use the following calculations to determine</t>
  </si>
  <si>
    <t>the applicability of Act 34.</t>
  </si>
  <si>
    <t>Architectural Area - Addition</t>
  </si>
  <si>
    <t xml:space="preserve">  Part F Approval Letter</t>
  </si>
  <si>
    <t xml:space="preserve"> </t>
  </si>
  <si>
    <t>Architectural Area - Existing Structure</t>
  </si>
  <si>
    <t>Act 34 Percentage</t>
  </si>
  <si>
    <t xml:space="preserve">  (A divided by B times 100)</t>
  </si>
  <si>
    <t>%</t>
  </si>
  <si>
    <t>(ROUND TO 2 DEC PL)</t>
  </si>
  <si>
    <t>Act 34 of 1973 requires a public hearing and the distribution of specific</t>
  </si>
  <si>
    <t>project information for school construction projects involving the con-</t>
  </si>
  <si>
    <t>struction of a new building or a substantial addition to an existing</t>
  </si>
  <si>
    <t xml:space="preserve">structure.  If Act 34 hearing requirements apply to this project, the </t>
  </si>
  <si>
    <t xml:space="preserve">following pages should be completed and submitted to the Pennsylvania </t>
  </si>
  <si>
    <t>Department of Education.</t>
  </si>
  <si>
    <t>FIRST HEARING (if applicable)</t>
  </si>
  <si>
    <t xml:space="preserve">Date Advertised       </t>
  </si>
  <si>
    <t>Date Hearing Conducted</t>
  </si>
  <si>
    <t>PLANCON-G11</t>
  </si>
  <si>
    <t>ACT 34 OF 1973</t>
  </si>
  <si>
    <t>FOR NEW BUILDINGS OR SUBSTANTIAL ADDITIONS ONLY</t>
  </si>
  <si>
    <t>ACT 34 OF 1973:  MAXIMUM BUILDING CONSTRUCTION COST</t>
  </si>
  <si>
    <t>FOR NEW BUILDING OR SUBSTANTIAL ADDITION ONLY</t>
  </si>
  <si>
    <t>Act 34 applies only to costs for new construction.  The legal requirements</t>
  </si>
  <si>
    <t>do not address the costs for alterations to existing structures.  For this</t>
  </si>
  <si>
    <t>reason, costs associated with the existing structure and other related costs</t>
  </si>
  <si>
    <r>
      <t xml:space="preserve">should </t>
    </r>
    <r>
      <rPr>
        <u val="single"/>
        <sz val="10"/>
        <rFont val="Courier New"/>
        <family val="3"/>
      </rPr>
      <t>not</t>
    </r>
    <r>
      <rPr>
        <sz val="10"/>
        <rFont val="Courier New"/>
        <family val="3"/>
      </rPr>
      <t xml:space="preserve"> be included in the following calculations.</t>
    </r>
  </si>
  <si>
    <t>STRUCTURE COST, ARCHITECT'S FEE, MOVABLE FIXTURES</t>
  </si>
  <si>
    <t>AND EQUIPMENT (G02, line D-NEW)</t>
  </si>
  <si>
    <t>EXCLUDABLE COSTS FOR NEW CONSTRUCTION</t>
  </si>
  <si>
    <t>Architect's Fees on the above</t>
  </si>
  <si>
    <t>excludable costs (G04, line B-NEW)</t>
  </si>
  <si>
    <t>Vocational Projects Only - Movable</t>
  </si>
  <si>
    <t>Fixtures &amp; Equipment (G02, line C-3-NEW)</t>
  </si>
  <si>
    <t>Total Excludable Costs</t>
  </si>
  <si>
    <t>(B-1 plus B-2 and B-3)</t>
  </si>
  <si>
    <t>ACT 34 MAXIMUM BUILDING CONSTRUCTION COST</t>
  </si>
  <si>
    <t>(A minus B-4)</t>
  </si>
  <si>
    <t>IF THE ACT 34 MAXIMUM BUILDING CONSTRUCTION COST (line C) EXCEEDS THE</t>
  </si>
  <si>
    <t>AGGREGATE BUILDING EXPENDITURE STANDARD (G16, line E) THIS PROJECT REQUIRES</t>
  </si>
  <si>
    <t>A REFERENDUM.</t>
  </si>
  <si>
    <t>REFERENDUM (if applicable)</t>
  </si>
  <si>
    <t>Date Advertised</t>
  </si>
  <si>
    <t>Date Held</t>
  </si>
  <si>
    <t>PLANCON-G12</t>
  </si>
  <si>
    <t>ACT 34 OF 1973:  REQUIREMENT FOR SECOND PUBLIC HEARING</t>
  </si>
  <si>
    <t>Act 34 Maximum Building Construction Cost</t>
  </si>
  <si>
    <t>Part D Based on Estimates (D20, line C)</t>
  </si>
  <si>
    <t>Part D Based on Estimates times 1.08</t>
  </si>
  <si>
    <t>Part G Based on Bids (G12, line C)</t>
  </si>
  <si>
    <t>SECOND HEARING (if applicable)</t>
  </si>
  <si>
    <t>PLANCON-G13</t>
  </si>
  <si>
    <t>ACT 34 OF 1973:  SCHOOL BUILDING CAPACITY (1 of 2)</t>
  </si>
  <si>
    <t>ACT 34 CAPACITY FRACTION</t>
  </si>
  <si>
    <t>SCHEDULED AREA FOR THE NEW BUILDING OR ADDITION</t>
  </si>
  <si>
    <t>(Part F Approval Letter)</t>
  </si>
  <si>
    <t>sq.ft.</t>
  </si>
  <si>
    <t>SCHEDULED AREA FOR THE TOTAL BUILDING</t>
  </si>
  <si>
    <t>ACT 34 CAPACITY FRACTION (line A divided by line B)</t>
  </si>
  <si>
    <t>(ROUND TO 4 DEC PL)</t>
  </si>
  <si>
    <t>***  BASED ON SCHEDULED AREA FOR TOTAL BUILDING  ***</t>
  </si>
  <si>
    <t>ELEMENTARY BUILDING</t>
  </si>
  <si>
    <t>550-659 SQ FT</t>
  </si>
  <si>
    <t>660-769 SQ FT</t>
  </si>
  <si>
    <t>770-849 SQ FT</t>
  </si>
  <si>
    <t>850+ SQ FT</t>
  </si>
  <si>
    <t>ACT 34</t>
  </si>
  <si>
    <t>NO. OF</t>
  </si>
  <si>
    <t>BLDG</t>
  </si>
  <si>
    <t>CAP</t>
  </si>
  <si>
    <t>ROOMS</t>
  </si>
  <si>
    <t>KINDERGARTEN</t>
  </si>
  <si>
    <t>XXX</t>
  </si>
  <si>
    <t>REGULAR CLASSROOM</t>
  </si>
  <si>
    <t>SMALL GROUP/SEMINAR</t>
  </si>
  <si>
    <t>LARGE GROUP INSTR</t>
  </si>
  <si>
    <t>COMPUTER ROOM</t>
  </si>
  <si>
    <t>ART ROOM</t>
  </si>
  <si>
    <t>REG PRE-SCHOOL</t>
  </si>
  <si>
    <t>SPEC ED PRE-SCHOOL</t>
  </si>
  <si>
    <t>SPECIAL ED CLSRM</t>
  </si>
  <si>
    <t>NATATORIUM</t>
  </si>
  <si>
    <t>BUILDING TOTAL</t>
  </si>
  <si>
    <t>PRORATED ELEMENTARY CAPACITY FOR MIDDLE SCHOOL (G15, M minus O)</t>
  </si>
  <si>
    <t>ELEMENTARY CAPACITY (D plus E)</t>
  </si>
  <si>
    <t>ACT 34 ELEMENTARY CAPACITY (F times C; rounded to nearest whole number)</t>
  </si>
  <si>
    <t>DISTRICT ADMINISTRATION OFFICES</t>
  </si>
  <si>
    <t>TOTAL NUMBER OF POSITIONS TO BE HOUSED</t>
  </si>
  <si>
    <t xml:space="preserve">  (F09, Number of Positions Listed)</t>
  </si>
  <si>
    <t>ACT 34 DISTRICT ADMINISTRATION OFFICE CAPACITY</t>
  </si>
  <si>
    <t xml:space="preserve">  (H times 1.3; rounded to nearest whole number)</t>
  </si>
  <si>
    <t>VOCATIONAL BUILDING</t>
  </si>
  <si>
    <t>TOTAL SCHEDULED AREA</t>
  </si>
  <si>
    <t xml:space="preserve">  (F10, Building Total, column #12)</t>
  </si>
  <si>
    <t>VOCATIONAL CAPACITY</t>
  </si>
  <si>
    <t xml:space="preserve">  (J divided by 100 times 1.44; rounded to nearest whole number)</t>
  </si>
  <si>
    <t>ACT 34 VOCATIONAL CAPACITY</t>
  </si>
  <si>
    <t xml:space="preserve">  (K times C; rounded to nearest whole number)</t>
  </si>
  <si>
    <t>* SEE INSTRUCTIONS FOR ROOMS NOT LISTED.</t>
  </si>
  <si>
    <t>PLANCON-G14</t>
  </si>
  <si>
    <t>ACT 34 OF 1973:  SCHOOL BUILDING CAPACITY (2 of 2)</t>
  </si>
  <si>
    <t>MIDDLE SCHOOL/SECONDARY BUILDING</t>
  </si>
  <si>
    <t>660+ SQ FT</t>
  </si>
  <si>
    <t>OTHER</t>
  </si>
  <si>
    <t>SMALL GROUP INSTRUCTION/SEMINAR</t>
  </si>
  <si>
    <t>LARGE GROUP INSTRUCTION</t>
  </si>
  <si>
    <t>SCIENCE CLASSROOM</t>
  </si>
  <si>
    <t>SCIENCE LAB</t>
  </si>
  <si>
    <t>PLANETARIUM CLASSROOM</t>
  </si>
  <si>
    <t>OBSERVATORY</t>
  </si>
  <si>
    <t>BUSINESS CLASSROOM</t>
  </si>
  <si>
    <t>BUSINESS LAB</t>
  </si>
  <si>
    <t>ART CLASSROOM</t>
  </si>
  <si>
    <t>MUSIC CLASSROOM</t>
  </si>
  <si>
    <t>BAND ROOM</t>
  </si>
  <si>
    <t>ORCHESTRA ROOM</t>
  </si>
  <si>
    <t>CHORAL ROOM</t>
  </si>
  <si>
    <t>FAMILY/CONSUMER SCIENCE</t>
  </si>
  <si>
    <t>INDUSTRIAL ARTS/SHOP (1800+ SQ FT)</t>
  </si>
  <si>
    <t>TECHNICAL EDUCATION (1800+ SQ FT)</t>
  </si>
  <si>
    <t>VO AG SHOP W/CLRM</t>
  </si>
  <si>
    <t>DRIVER'S ED (660+ SQ FT)</t>
  </si>
  <si>
    <t>GYM TEACHING STATION</t>
  </si>
  <si>
    <t>SPECIAL ED CLASSROOM</t>
  </si>
  <si>
    <t>PRORATION FRACTION (Number of Secondary Grades (7-12) divided by Total Number</t>
  </si>
  <si>
    <t xml:space="preserve">  of Grades on Middle/Secondary Room Schedule (K-12); rounded to 2 decimal places)</t>
  </si>
  <si>
    <t>SECONDARY CAPACITY (M times N; rounded to nearest whole number)</t>
  </si>
  <si>
    <t>MS/SEC UTILIZATION FACTOR</t>
  </si>
  <si>
    <t>Q.</t>
  </si>
  <si>
    <t>SECONDARY BUILDING UTILIZATION (O times P; rounded to nearest whole number)</t>
  </si>
  <si>
    <t>R.</t>
  </si>
  <si>
    <t>ACT 34 SECONDARY CAPACITY (Q times C; rounded to nearest whole number)</t>
  </si>
  <si>
    <t>PLANCON-G15</t>
  </si>
  <si>
    <t>ACT 34 OF 1973:  AGGREGATE BUILDING EXPENDITURE STANDARD</t>
  </si>
  <si>
    <t>GRADES K-6</t>
  </si>
  <si>
    <t>Act 34 Elementary Capacity (G14, line G)</t>
  </si>
  <si>
    <t>Building Expenditure Standard for Grades K-6</t>
  </si>
  <si>
    <t xml:space="preserve">  (A-1 times A-2)</t>
  </si>
  <si>
    <t>GRADES 7-9</t>
  </si>
  <si>
    <t>Grades 7-9 Capacity</t>
  </si>
  <si>
    <t>Act 34 Secondary Capacity (G15, line R)</t>
  </si>
  <si>
    <t>Proration Fraction (building housing</t>
  </si>
  <si>
    <t>grades  7 -9 - 1.00; grades 7-12 - .50;</t>
  </si>
  <si>
    <t>grades  8-12 - 0.40; grades 9-12 - .25;</t>
  </si>
  <si>
    <t>grades 10-12 - 0.00)</t>
  </si>
  <si>
    <t>Grades 7-9 Capacity (1-a times 1-b;</t>
  </si>
  <si>
    <t xml:space="preserve">  rounded to nearest whole number)</t>
  </si>
  <si>
    <t>Building Expenditure Standard for Grades 7-9</t>
  </si>
  <si>
    <t xml:space="preserve">  (B-1-c times B-2)</t>
  </si>
  <si>
    <t>GRADES 10-12 / DAO</t>
  </si>
  <si>
    <t>Grades 10-12 Capacity</t>
  </si>
  <si>
    <t>grades  7 -9 - 0.00; grades 7-12 - .50;</t>
  </si>
  <si>
    <t>grades  8-12 - 0.60; grades 9-12 - .75;</t>
  </si>
  <si>
    <t>grades 10-12 - 1.00)</t>
  </si>
  <si>
    <t>Grades 10-12 Capacity (1-a times 1-b;</t>
  </si>
  <si>
    <t>Act 34 District Administration Office</t>
  </si>
  <si>
    <t xml:space="preserve">  Capacity (G14, line I)</t>
  </si>
  <si>
    <t>Grades 10-12 / DAO Capacity (1-c plus 1-d)</t>
  </si>
  <si>
    <t>Building Expenditure Standard for</t>
  </si>
  <si>
    <t xml:space="preserve">  Grades 10-12 / DAO (C-1-e times C-2)</t>
  </si>
  <si>
    <t>VOCATIONAL</t>
  </si>
  <si>
    <t>Act 34 Vocational Capacity (G14, line L)</t>
  </si>
  <si>
    <t>Building Expenditure Standard for Vocational</t>
  </si>
  <si>
    <t>AGGREGATE BUILDING EXPENDITURE STANDARD</t>
  </si>
  <si>
    <t xml:space="preserve">  (A-3 plus B-3 plus C-3 plus D-3)</t>
  </si>
  <si>
    <t>ACT 34 MAXIMUM BUILDING CONSTRUCTION COST (G12, line C)</t>
  </si>
  <si>
    <t>PLANCON-G16</t>
  </si>
  <si>
    <t>G01</t>
  </si>
  <si>
    <t>G02</t>
  </si>
  <si>
    <t>G03</t>
  </si>
  <si>
    <t>G-ADD'T COSTS</t>
  </si>
  <si>
    <t>G05</t>
  </si>
  <si>
    <t>G06</t>
  </si>
  <si>
    <t>G07</t>
  </si>
  <si>
    <t>G14</t>
  </si>
  <si>
    <t>G15</t>
  </si>
  <si>
    <r>
      <t>G02-A. STRUCTURE COSTS</t>
    </r>
    <r>
      <rPr>
        <sz val="8"/>
        <rFont val="Courier New"/>
        <family val="3"/>
      </rPr>
      <t xml:space="preserve"> (incl. site dev.) </t>
    </r>
  </si>
  <si>
    <t>1. GENERAL CONTRACT</t>
  </si>
  <si>
    <t>3. PLUMBING CONTRACT</t>
  </si>
  <si>
    <t>4. ELECTRICAL CONTRACT</t>
  </si>
  <si>
    <t>5. ASBESTOS ABATEMENT</t>
  </si>
  <si>
    <t>2. HEATING AND VENTILATING CONTRACT</t>
  </si>
  <si>
    <t>6. PRIME CONTRACT FOR:</t>
  </si>
  <si>
    <t>7. PRIME CONTRACT FOR:</t>
  </si>
  <si>
    <t>8. PRIME CONTRACT FOR:</t>
  </si>
  <si>
    <r>
      <t xml:space="preserve">Plumbing </t>
    </r>
    <r>
      <rPr>
        <b/>
        <sz val="7"/>
        <rFont val="Courier New"/>
        <family val="3"/>
      </rPr>
      <t>(Report costs for sanitary sewage disposal on Line E-1.)</t>
    </r>
  </si>
  <si>
    <t>Letter from insurance provider for owner controlled insurance</t>
  </si>
  <si>
    <t xml:space="preserve">  insurance provided by contractor(s) using the quote method</t>
  </si>
  <si>
    <r>
      <t xml:space="preserve">  program </t>
    </r>
    <r>
      <rPr>
        <u val="single"/>
        <sz val="10"/>
        <rFont val="Courier New"/>
        <family val="3"/>
      </rPr>
      <t>or</t>
    </r>
    <r>
      <rPr>
        <sz val="10"/>
        <rFont val="Courier New"/>
        <family val="3"/>
      </rPr>
      <t xml:space="preserve"> letter(s) from contractor's insurance provider(s) if</t>
    </r>
  </si>
  <si>
    <t>TOTAL (A-9 plus B-3 plus C-3)</t>
  </si>
  <si>
    <t>Roof Replacement Repair</t>
  </si>
  <si>
    <t>Owner Controlled Insurance Program on Roof Replacement/Repair</t>
  </si>
  <si>
    <t>Roof Replacement/Repair - Total</t>
  </si>
  <si>
    <t>Contractor's Insurance (Complete only if insurance is not bid,</t>
  </si>
  <si>
    <t>but is provided by the contractor using the quote method.)</t>
  </si>
  <si>
    <t>to Prepare Project Site for Construction of New School Building and Related</t>
  </si>
  <si>
    <t>AHERA Clearance Air Monitoring and EPA-Certified Project Designer's Fee</t>
  </si>
  <si>
    <t>*Include the cost for insurance provided by the contractor</t>
  </si>
  <si>
    <t>SITE COSTS - TOTAL (D plus E-6)</t>
  </si>
  <si>
    <t xml:space="preserve">10. </t>
  </si>
  <si>
    <t>OTHER FUNDS (PROVIDE DESCRIPTION ON SEPARATE SHEET)</t>
  </si>
  <si>
    <t>fee and OCIP; exclude costs for partial demolition.)</t>
  </si>
  <si>
    <t>ASBESTOS ABATEMENT</t>
  </si>
  <si>
    <r>
      <t xml:space="preserve">SCIENCE STUDENT PROJECT ROOM </t>
    </r>
    <r>
      <rPr>
        <sz val="8"/>
        <rFont val="Courier New"/>
        <family val="3"/>
      </rPr>
      <t>(220 SQ FT)</t>
    </r>
  </si>
  <si>
    <t>ALTERNATIVE ED (660+ SQ FT)</t>
  </si>
  <si>
    <t>Expected Date General Construction Contract</t>
  </si>
  <si>
    <t>2005-2006</t>
  </si>
  <si>
    <t>2006-2007</t>
  </si>
  <si>
    <t>2007-2008</t>
  </si>
  <si>
    <t>The architect's e-mail address is:</t>
  </si>
  <si>
    <t>A-1 to A-7 - Subtotal</t>
  </si>
  <si>
    <t>c. Construction Insurance - Total</t>
  </si>
  <si>
    <r>
      <t xml:space="preserve">TOTAL-Structure Costs </t>
    </r>
    <r>
      <rPr>
        <sz val="8"/>
        <rFont val="Courier New"/>
        <family val="3"/>
      </rPr>
      <t>(A-1 to A-7-Subtotal plus A-8-c)</t>
    </r>
  </si>
  <si>
    <t>Sanitary Sewage Disposal Tap-In Fee and/or</t>
  </si>
  <si>
    <t>Reserve Capacity Charges</t>
  </si>
  <si>
    <t>Owner Controlled Insurance Program/Builder's Risk</t>
  </si>
  <si>
    <t xml:space="preserve"> Insurance on Sanitary Sewage Disposal</t>
  </si>
  <si>
    <t>Underwriter Fees</t>
  </si>
  <si>
    <t>Builder's Risk Insurance (if not included in primes)</t>
  </si>
  <si>
    <t xml:space="preserve"> (PROPERTY TAX RELIEF) APPLIES</t>
  </si>
  <si>
    <t>DISTRICT ADMINSTRATION OFFICE</t>
  </si>
  <si>
    <t>STRUCTURE COSTS (exclude site development)</t>
  </si>
  <si>
    <r>
      <t xml:space="preserve">   an </t>
    </r>
    <r>
      <rPr>
        <b/>
        <u val="single"/>
        <sz val="10"/>
        <rFont val="Courier New"/>
        <family val="3"/>
      </rPr>
      <t>entire</t>
    </r>
    <r>
      <rPr>
        <sz val="10"/>
        <rFont val="Courier New"/>
        <family val="3"/>
      </rPr>
      <t xml:space="preserve"> existing structure is being demolished)</t>
    </r>
  </si>
  <si>
    <t xml:space="preserve">SITE FEATURES </t>
  </si>
  <si>
    <t>SITE FEATURES</t>
  </si>
  <si>
    <t>BUILDING /</t>
  </si>
  <si>
    <t>ADDITIONS /</t>
  </si>
  <si>
    <t xml:space="preserve">Total Demolition of Entire Existing Structures and Related Asbestos Removal </t>
  </si>
  <si>
    <t>Total Contract Amount (must equal total base bid plus accepted alternates)</t>
  </si>
  <si>
    <t xml:space="preserve">   Roof Replacement/Repair (include asbestos removal related to roof repair)</t>
  </si>
  <si>
    <t xml:space="preserve">   Asbestos Abatement</t>
  </si>
  <si>
    <t xml:space="preserve">   Natatorium</t>
  </si>
  <si>
    <t xml:space="preserve">   District Administration Office</t>
  </si>
  <si>
    <t xml:space="preserve">   Non-District Use (health clinic, public library, etc.)</t>
  </si>
  <si>
    <t>DETAILED CONSTRUCTION COST BREAKDOWN OF COSTS REPORTED ABOVE</t>
  </si>
  <si>
    <t>___________ - __________</t>
  </si>
  <si>
    <t>Difference (C minus B)</t>
  </si>
  <si>
    <t>a. Owner Controlled Insurance Program on</t>
  </si>
  <si>
    <r>
      <t xml:space="preserve">   Structure Costs </t>
    </r>
    <r>
      <rPr>
        <b/>
        <sz val="7"/>
        <rFont val="Courier New"/>
        <family val="3"/>
      </rPr>
      <t>(Exclude asbestos abatement, building</t>
    </r>
  </si>
  <si>
    <t xml:space="preserve">        purchase and other structure costs not covered by the program)</t>
  </si>
  <si>
    <r>
      <t>Construction Insurance</t>
    </r>
  </si>
  <si>
    <r>
      <t xml:space="preserve">b. Builder's Risk Insurance </t>
    </r>
    <r>
      <rPr>
        <sz val="8"/>
        <rFont val="Courier New"/>
        <family val="3"/>
      </rPr>
      <t>(if not included in primes)</t>
    </r>
  </si>
  <si>
    <t>Construction Insurance</t>
  </si>
  <si>
    <t>A-1 thru A-6 - Subtotal</t>
  </si>
  <si>
    <t>a. Owner Controlled Insurance Program</t>
  </si>
  <si>
    <t xml:space="preserve">   on Site Development Costs</t>
  </si>
  <si>
    <t>TECHNICAL EDUCATION (&lt;1800 SQ FT)</t>
  </si>
  <si>
    <t>COMPUTER LAB</t>
  </si>
  <si>
    <t>DAY CARE / PRE-SCHOOL (non-academic)</t>
  </si>
  <si>
    <t>NON-DISTRICT USE (health clinic, public library, etc.)</t>
  </si>
  <si>
    <t xml:space="preserve">New Construction on Project Building (costs associated with new </t>
  </si>
  <si>
    <t xml:space="preserve">  project building or additions to existing project building)</t>
  </si>
  <si>
    <t xml:space="preserve">Alterations to Existing Project Building (costs associated with </t>
  </si>
  <si>
    <t xml:space="preserve">  renovating existing structures, including internal or partial</t>
  </si>
  <si>
    <t xml:space="preserve">  demolition and asbestos abatement)</t>
  </si>
  <si>
    <t xml:space="preserve">   Day Care / Pre-School (non-academic)</t>
  </si>
  <si>
    <t>ONLY REPORT COSTS IF INCLUDED IN LINES A OR B ABOVE.</t>
  </si>
  <si>
    <r>
      <t xml:space="preserve">ADDITIONAL </t>
    </r>
    <r>
      <rPr>
        <b/>
        <u val="single"/>
        <sz val="9"/>
        <rFont val="Courier New"/>
        <family val="3"/>
      </rPr>
      <t>STRUCTURE</t>
    </r>
    <r>
      <rPr>
        <b/>
        <sz val="9"/>
        <rFont val="Courier New"/>
        <family val="3"/>
      </rPr>
      <t xml:space="preserve"> COST BREAKDOWNS FOR PROJECT BUILDING -</t>
    </r>
  </si>
  <si>
    <t>PLANCON-G04(b)</t>
  </si>
  <si>
    <t>PLANCON-G04(a)</t>
  </si>
  <si>
    <t>G04(a)-G04(b)</t>
  </si>
  <si>
    <t>DETAILED COSTS (1 of 2)</t>
  </si>
  <si>
    <t>DETAILED COSTS (2 of 2)</t>
  </si>
  <si>
    <t>OWNER'S CONTROLLED INSURANCE PROGRAM ON THESE STRUCTURE COSTS</t>
  </si>
  <si>
    <r>
      <t xml:space="preserve">BUILDER'S RISK INSURANCE ON THESE STRUCTURE COSTS </t>
    </r>
    <r>
      <rPr>
        <sz val="8"/>
        <rFont val="Courier New"/>
        <family val="3"/>
      </rPr>
      <t>(if not included in primes)</t>
    </r>
  </si>
  <si>
    <t>ARCHITECT'S FEE ON THESE STRUCTURE COSTS</t>
  </si>
  <si>
    <t>(G04(b), Line I-EXIST)</t>
  </si>
  <si>
    <t>(G04(b), Line J-EXIST)</t>
  </si>
  <si>
    <t>(G04(a), Line A-9-EXIST)</t>
  </si>
  <si>
    <t>(G04(a), Line B-EXIST)</t>
  </si>
  <si>
    <t>(G04(a), Line C-3-EXIST)</t>
  </si>
  <si>
    <t>(G04(a), Line D-EXIST)</t>
  </si>
  <si>
    <t>(G04(a), Line F-EXIST)</t>
  </si>
  <si>
    <t>Orig Issue Discount/Premium: $</t>
  </si>
  <si>
    <t>G04(a)</t>
  </si>
  <si>
    <t>Actual Bid Opening Date (M/D/YY):</t>
  </si>
  <si>
    <t>Actual Bid Award Date (M/D/YY):</t>
  </si>
  <si>
    <t xml:space="preserve">  to be Executed (M/D/YY):</t>
  </si>
  <si>
    <t>Expected Project Completion Date (M/YY):</t>
  </si>
  <si>
    <t>as part of the bid or quoted subsequent to bid opening</t>
  </si>
  <si>
    <t>APPROVED</t>
  </si>
  <si>
    <t>USE AREAS</t>
  </si>
  <si>
    <t xml:space="preserve">  FROM</t>
  </si>
  <si>
    <t xml:space="preserve"> PART F</t>
  </si>
  <si>
    <t>(G04(a), Line E-4-EXIST)</t>
  </si>
  <si>
    <t>TOTAL PROJECT COSTS (F plus G-9 plus H-10)</t>
  </si>
  <si>
    <r>
      <t xml:space="preserve">PREMIUM </t>
    </r>
    <r>
      <rPr>
        <i/>
        <sz val="8"/>
        <rFont val="Courier New"/>
        <family val="3"/>
      </rPr>
      <t>FOR THIS PROJECT ONLY</t>
    </r>
  </si>
  <si>
    <t>Site Development Costs (G04, line A-9-NEW)</t>
  </si>
  <si>
    <t xml:space="preserve">DISTRICT/CTC:  </t>
  </si>
  <si>
    <t>2008-2009</t>
  </si>
  <si>
    <t>District/CTC:</t>
  </si>
  <si>
    <r>
      <t>on Asbestos Abatement (</t>
    </r>
    <r>
      <rPr>
        <u val="single"/>
        <sz val="10"/>
        <rFont val="Courier New"/>
        <family val="3"/>
      </rPr>
      <t>Include</t>
    </r>
    <r>
      <rPr>
        <sz val="10"/>
        <rFont val="Courier New"/>
        <family val="3"/>
      </rPr>
      <t xml:space="preserve"> costs for architect's/engineer's</t>
    </r>
  </si>
  <si>
    <t xml:space="preserve">   Contract(s).  Complete this line only if line G </t>
  </si>
  <si>
    <t>COMPLETE THE SECTION BELOW ONLY IF SPECIAL SESSION ACT 1 OF 2006</t>
  </si>
  <si>
    <t xml:space="preserve"> REQUIRED ONLY IF SPECIAL SESSION ACT 1 OF 2006 (PROPERTY TAX RELIEF) APPLIES;</t>
  </si>
  <si>
    <t>2009-2010</t>
  </si>
  <si>
    <t xml:space="preserve">** ONLY INCLUDE MUSIC CLASSROOMS; DO NOT INCLUDE BAND ROOMS, </t>
  </si>
  <si>
    <t xml:space="preserve">    CHORAL ROOMS OR INSTRUMENTAL ROOMS</t>
  </si>
  <si>
    <t>MUSIC ROOM **</t>
  </si>
  <si>
    <t>SPECIAL ED RESOURCE ROOM (MAX = 1 ROOM)</t>
  </si>
  <si>
    <t>District/CTC Administrator's Name and Position</t>
  </si>
  <si>
    <t>The SD/CTC administrator's e-mail address is:</t>
  </si>
  <si>
    <t>District/CTC Address</t>
  </si>
  <si>
    <t>TO BE INPUT BY SD/CTC</t>
  </si>
  <si>
    <t>G04(b)</t>
  </si>
  <si>
    <t>SPECIAL ED RESOURCE (MAX = 1 RM)</t>
  </si>
  <si>
    <t>REVISED JULY 1, 2010</t>
  </si>
  <si>
    <t>FORM EXPIRES 6-30-12</t>
  </si>
  <si>
    <t>2010-2011</t>
  </si>
  <si>
    <t>2011-2012</t>
  </si>
  <si>
    <t>2012-2013</t>
  </si>
  <si>
    <r>
      <t xml:space="preserve">ARCHITECT'S FEE </t>
    </r>
    <r>
      <rPr>
        <sz val="8"/>
        <rFont val="Courier New"/>
        <family val="3"/>
      </rPr>
      <t>(exclude fee for demoliton of entire existing bldg)</t>
    </r>
  </si>
  <si>
    <t>Based Bid plus Accepted Alternates - Subtotal:</t>
  </si>
  <si>
    <t xml:space="preserve">If the Adjusted Alteration Costs (line C) are less than line G, provide information justifying a variance from </t>
  </si>
  <si>
    <t>this Departmental requirement.  The justification must include an explanation as to why this is the best option</t>
  </si>
  <si>
    <t xml:space="preserve">for the district.  Please note that based on the provisions of Basic Education Circular (BEC) 24 P.S. § 7-733, </t>
  </si>
  <si>
    <t xml:space="preserve">of the replacement value at the time this project is bid, the alteration work will be non-reimbursable, and the </t>
  </si>
  <si>
    <t xml:space="preserve">project building will not be eligible for reimbursement for alterations for the next 20 years unless a request </t>
  </si>
  <si>
    <t xml:space="preserve">for a variance is approved by the Department.  If a variance was requested at Part A or Part D, provide an </t>
  </si>
  <si>
    <t>updated justification.</t>
  </si>
  <si>
    <t xml:space="preserve">"School Construction Reimbursement Criteria," if the Adjusted Alteration Costs for this project fall below 20% </t>
  </si>
  <si>
    <t xml:space="preserve">Act 34 of 1973:  Second Hearing Notice and Proof of Publication </t>
  </si>
  <si>
    <t>Act 34 of 1973:  Referendum Notice and Proof of Publication</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</si>
</sst>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d/yyyy"/>
    <numFmt numFmtId="165" formatCode="mmm\.\ d\,\ yyyy"/>
    <numFmt numFmtId="166" formatCode="mmmm\ d\,\ yyyy"/>
    <numFmt numFmtId="167" formatCode="mm\ \-\ yy"/>
    <numFmt numFmtId="168" formatCode="mm/yy"/>
    <numFmt numFmtId="169" formatCode="000.00"/>
    <numFmt numFmtId="170" formatCode="mmmm/d\,/yyyy"/>
    <numFmt numFmtId="171" formatCode="0.0000"/>
    <numFmt numFmtId="172" formatCode="m/yy"/>
    <numFmt numFmtId="173" formatCode="mmm\ d\,\ yyyy"/>
    <numFmt numFmtId="174" formatCode="0_)"/>
    <numFmt numFmtId="175" formatCode="mmmm\ dd\,\ yyyy"/>
    <numFmt numFmtId="176" formatCode="0.0%"/>
    <numFmt numFmtId="177" formatCode="00.00%"/>
    <numFmt numFmtId="178" formatCode=".0000"/>
    <numFmt numFmtId="179" formatCode="0.0"/>
    <numFmt numFmtId="180" formatCode="00.0"/>
    <numFmt numFmtId="181" formatCode="00.00"/>
    <numFmt numFmtId="182" formatCode="00.\400%"/>
    <numFmt numFmtId="183" formatCode="00.0%"/>
    <numFmt numFmtId="184" formatCode="00%"/>
    <numFmt numFmtId="185" formatCode="#0.0"/>
    <numFmt numFmtId="186" formatCode="mmm\-yyyy"/>
    <numFmt numFmtId="187" formatCode="mmmm\ \ yyyy"/>
    <numFmt numFmtId="188" formatCode="mmm\ \ yyyy"/>
    <numFmt numFmtId="189" formatCode="0.000"/>
    <numFmt numFmtId="190" formatCode="mm/dd/yy"/>
    <numFmt numFmtId="191" formatCode="#,##0.0_);[Red]\(#,##0.0\)"/>
    <numFmt numFmtId="192" formatCode="#,##0.000_);[Red]\(#,##0.000\)"/>
    <numFmt numFmtId="193" formatCode="#,##0.0000_);[Red]\(#,##0.0000\)"/>
    <numFmt numFmtId="194" formatCode="#,##0.0_);[Cyan]\(#,##0.0\)"/>
    <numFmt numFmtId="195" formatCode="yyyy"/>
    <numFmt numFmtId="196" formatCode=".0"/>
    <numFmt numFmtId="197" formatCode="_(* #,##0.0_);_(* \(#,##0.0\);_(* &quot;-&quot;??_);_(@_)"/>
    <numFmt numFmtId="198" formatCode="_(* #,##0_);_(* \(#,##0\);_(* &quot;-&quot;??_);_(@_)"/>
    <numFmt numFmtId="199" formatCode=".00"/>
    <numFmt numFmtId="200" formatCode="mmmm\-yy"/>
    <numFmt numFmtId="201" formatCode="m/d/yy"/>
  </numFmts>
  <fonts count="79">
    <font>
      <sz val="10"/>
      <name val="MS Sans Serif"/>
      <family val="0"/>
    </font>
    <font>
      <b/>
      <sz val="10"/>
      <name val="MS Sans Serif"/>
      <family val="0"/>
    </font>
    <font>
      <i/>
      <sz val="10"/>
      <name val="MS Sans Serif"/>
      <family val="0"/>
    </font>
    <font>
      <b/>
      <i/>
      <sz val="10"/>
      <name val="MS Sans Serif"/>
      <family val="0"/>
    </font>
    <font>
      <sz val="10"/>
      <name val="Courier"/>
      <family val="0"/>
    </font>
    <font>
      <sz val="10"/>
      <name val="Courier New"/>
      <family val="0"/>
    </font>
    <font>
      <sz val="10"/>
      <name val="Arial"/>
      <family val="0"/>
    </font>
    <font>
      <sz val="7"/>
      <name val="Helv"/>
      <family val="0"/>
    </font>
    <font>
      <b/>
      <sz val="10"/>
      <name val="Courier"/>
      <family val="0"/>
    </font>
    <font>
      <b/>
      <i/>
      <sz val="10"/>
      <name val="Courier New"/>
      <family val="0"/>
    </font>
    <font>
      <u val="single"/>
      <sz val="10"/>
      <name val="Courier New"/>
      <family val="3"/>
    </font>
    <font>
      <b/>
      <sz val="8"/>
      <name val="Courier New"/>
      <family val="3"/>
    </font>
    <font>
      <sz val="8"/>
      <name val="Courier New"/>
      <family val="3"/>
    </font>
    <font>
      <sz val="12"/>
      <name val="Helv"/>
      <family val="0"/>
    </font>
    <font>
      <b/>
      <u val="single"/>
      <sz val="10"/>
      <name val="Courier New"/>
      <family val="3"/>
    </font>
    <font>
      <b/>
      <sz val="10"/>
      <name val="Courier New"/>
      <family val="3"/>
    </font>
    <font>
      <sz val="8"/>
      <name val="Tahoma"/>
      <family val="0"/>
    </font>
    <font>
      <b/>
      <sz val="10"/>
      <color indexed="10"/>
      <name val="Courier New"/>
      <family val="3"/>
    </font>
    <font>
      <u val="single"/>
      <sz val="7"/>
      <name val="Courier New"/>
      <family val="3"/>
    </font>
    <font>
      <u val="single"/>
      <sz val="8"/>
      <name val="Courier New"/>
      <family val="3"/>
    </font>
    <font>
      <sz val="6"/>
      <name val="Courier New"/>
      <family val="3"/>
    </font>
    <font>
      <sz val="7"/>
      <name val="Courier New"/>
      <family val="3"/>
    </font>
    <font>
      <sz val="9"/>
      <name val="Courier New"/>
      <family val="3"/>
    </font>
    <font>
      <b/>
      <sz val="7"/>
      <name val="Courier New"/>
      <family val="3"/>
    </font>
    <font>
      <sz val="9"/>
      <name val="Arial"/>
      <family val="2"/>
    </font>
    <font>
      <b/>
      <sz val="9"/>
      <name val="Courier New"/>
      <family val="3"/>
    </font>
    <font>
      <b/>
      <sz val="11"/>
      <name val="Courier New"/>
      <family val="3"/>
    </font>
    <font>
      <sz val="11"/>
      <name val="Courier New"/>
      <family val="3"/>
    </font>
    <font>
      <i/>
      <sz val="10"/>
      <name val="Courier New"/>
      <family val="3"/>
    </font>
    <font>
      <b/>
      <u val="single"/>
      <sz val="8"/>
      <name val="Courier New"/>
      <family val="3"/>
    </font>
    <font>
      <sz val="12"/>
      <name val="Courier New"/>
      <family val="3"/>
    </font>
    <font>
      <u val="single"/>
      <sz val="9"/>
      <name val="Courier New"/>
      <family val="3"/>
    </font>
    <font>
      <b/>
      <sz val="8"/>
      <color indexed="10"/>
      <name val="Courier New"/>
      <family val="3"/>
    </font>
    <font>
      <b/>
      <sz val="12"/>
      <color indexed="10"/>
      <name val="Courier"/>
      <family val="3"/>
    </font>
    <font>
      <b/>
      <sz val="12"/>
      <name val="Courier New"/>
      <family val="3"/>
    </font>
    <font>
      <b/>
      <sz val="9"/>
      <name val="Arial"/>
      <family val="2"/>
    </font>
    <font>
      <b/>
      <u val="single"/>
      <sz val="9"/>
      <name val="Courier New"/>
      <family val="3"/>
    </font>
    <font>
      <i/>
      <sz val="8"/>
      <name val="Courier New"/>
      <family val="3"/>
    </font>
    <font>
      <sz val="9.7"/>
      <name val="Courier New"/>
      <family val="3"/>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MS Sans Serif"/>
      <family val="0"/>
    </font>
    <font>
      <b/>
      <sz val="8"/>
      <color indexed="8"/>
      <name val="Courier New"/>
      <family val="0"/>
    </font>
    <font>
      <b/>
      <sz val="9"/>
      <color indexed="8"/>
      <name val="Courier New"/>
      <family val="0"/>
    </font>
    <font>
      <sz val="9"/>
      <color indexed="8"/>
      <name val="Arial"/>
      <family val="0"/>
    </font>
    <font>
      <b/>
      <sz val="10"/>
      <color indexed="8"/>
      <name val="Courier New"/>
      <family val="0"/>
    </font>
    <font>
      <b/>
      <u val="single"/>
      <sz val="10"/>
      <color indexed="8"/>
      <name val="Courier Ne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MS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double"/>
      <right>
        <color indexed="63"/>
      </right>
      <top>
        <color indexed="63"/>
      </top>
      <bottom style="thin"/>
    </border>
    <border>
      <left style="double"/>
      <right style="thin"/>
      <top>
        <color indexed="63"/>
      </top>
      <bottom>
        <color indexed="63"/>
      </bottom>
    </border>
    <border>
      <left style="double"/>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double"/>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double"/>
      <right>
        <color indexed="63"/>
      </right>
      <top>
        <color indexed="63"/>
      </top>
      <bottom>
        <color indexed="63"/>
      </bottom>
    </border>
    <border>
      <left>
        <color indexed="63"/>
      </left>
      <right style="double"/>
      <top style="thin"/>
      <bottom style="thin"/>
    </border>
    <border>
      <left>
        <color indexed="63"/>
      </left>
      <right style="thin"/>
      <top>
        <color indexed="63"/>
      </top>
      <bottom style="double"/>
    </border>
    <border>
      <left style="double"/>
      <right style="thin"/>
      <top style="thin"/>
      <bottom style="thin"/>
    </border>
    <border>
      <left style="thin"/>
      <right style="thin"/>
      <top style="thin"/>
      <bottom style="double"/>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5" fontId="13" fillId="0" borderId="0">
      <alignment/>
      <protection/>
    </xf>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26">
    <xf numFmtId="0" fontId="0" fillId="0" borderId="0" xfId="0" applyAlignment="1">
      <alignment/>
    </xf>
    <xf numFmtId="0" fontId="4" fillId="0" borderId="0" xfId="0" applyFont="1" applyFill="1" applyAlignment="1" applyProtection="1">
      <alignment/>
      <protection/>
    </xf>
    <xf numFmtId="0" fontId="4" fillId="0" borderId="0" xfId="0" applyFont="1" applyFill="1" applyAlignment="1" applyProtection="1">
      <alignment/>
      <protection locked="0"/>
    </xf>
    <xf numFmtId="0" fontId="5" fillId="0" borderId="0" xfId="0" applyFont="1" applyFill="1" applyAlignment="1" applyProtection="1">
      <alignment/>
      <protection/>
    </xf>
    <xf numFmtId="0" fontId="5" fillId="0" borderId="0" xfId="0" applyFont="1" applyFill="1" applyBorder="1" applyAlignment="1" applyProtection="1">
      <alignment/>
      <protection/>
    </xf>
    <xf numFmtId="0" fontId="5" fillId="0" borderId="0" xfId="0" applyFont="1" applyFill="1" applyAlignment="1" applyProtection="1">
      <alignment horizontal="centerContinuous"/>
      <protection/>
    </xf>
    <xf numFmtId="0" fontId="4" fillId="0" borderId="10" xfId="0" applyFont="1" applyFill="1" applyBorder="1" applyAlignment="1" applyProtection="1">
      <alignment/>
      <protection/>
    </xf>
    <xf numFmtId="0" fontId="4" fillId="0" borderId="0" xfId="0" applyFont="1" applyFill="1" applyBorder="1" applyAlignment="1" applyProtection="1">
      <alignment/>
      <protection/>
    </xf>
    <xf numFmtId="0" fontId="4" fillId="0" borderId="11" xfId="0" applyFont="1" applyFill="1" applyBorder="1" applyAlignment="1" applyProtection="1">
      <alignment horizontal="centerContinuous"/>
      <protection/>
    </xf>
    <xf numFmtId="0" fontId="4" fillId="0" borderId="12" xfId="0" applyFont="1" applyFill="1" applyBorder="1" applyAlignment="1" applyProtection="1">
      <alignment horizontal="centerContinuous"/>
      <protection/>
    </xf>
    <xf numFmtId="0" fontId="7" fillId="0" borderId="13" xfId="0" applyFont="1" applyFill="1" applyBorder="1" applyAlignment="1" applyProtection="1">
      <alignment vertical="top"/>
      <protection/>
    </xf>
    <xf numFmtId="0" fontId="4" fillId="0" borderId="14" xfId="0" applyFont="1" applyFill="1" applyBorder="1" applyAlignment="1" applyProtection="1">
      <alignment/>
      <protection/>
    </xf>
    <xf numFmtId="0" fontId="4" fillId="0" borderId="10" xfId="0" applyFont="1" applyFill="1" applyBorder="1" applyAlignment="1" applyProtection="1">
      <alignment horizontal="centerContinuous"/>
      <protection/>
    </xf>
    <xf numFmtId="0" fontId="5" fillId="0" borderId="13" xfId="0" applyFont="1" applyFill="1" applyBorder="1" applyAlignment="1" applyProtection="1">
      <alignment/>
      <protection/>
    </xf>
    <xf numFmtId="0" fontId="5" fillId="0" borderId="10" xfId="0" applyFont="1" applyFill="1" applyBorder="1" applyAlignment="1" applyProtection="1">
      <alignment/>
      <protection/>
    </xf>
    <xf numFmtId="0" fontId="4" fillId="0" borderId="13" xfId="0" applyFont="1" applyFill="1" applyBorder="1" applyAlignment="1" applyProtection="1">
      <alignment/>
      <protection/>
    </xf>
    <xf numFmtId="0" fontId="5" fillId="0" borderId="14" xfId="0" applyFont="1" applyFill="1" applyBorder="1" applyAlignment="1" applyProtection="1">
      <alignment horizontal="center"/>
      <protection/>
    </xf>
    <xf numFmtId="0" fontId="5" fillId="0" borderId="14" xfId="0" applyFont="1" applyFill="1" applyBorder="1" applyAlignment="1" applyProtection="1">
      <alignment horizontal="centerContinuous"/>
      <protection/>
    </xf>
    <xf numFmtId="0" fontId="5" fillId="0" borderId="0" xfId="0" applyFont="1" applyFill="1" applyBorder="1" applyAlignment="1" applyProtection="1">
      <alignment horizontal="right"/>
      <protection/>
    </xf>
    <xf numFmtId="0" fontId="4" fillId="0" borderId="15" xfId="0" applyFont="1" applyFill="1" applyBorder="1" applyAlignment="1" applyProtection="1">
      <alignment/>
      <protection/>
    </xf>
    <xf numFmtId="0" fontId="6" fillId="0" borderId="13" xfId="0" applyFont="1" applyFill="1" applyBorder="1" applyAlignment="1" applyProtection="1">
      <alignment/>
      <protection/>
    </xf>
    <xf numFmtId="0" fontId="4" fillId="0" borderId="16" xfId="0" applyFont="1" applyFill="1" applyBorder="1" applyAlignment="1" applyProtection="1">
      <alignment/>
      <protection/>
    </xf>
    <xf numFmtId="0" fontId="5" fillId="0" borderId="14" xfId="0" applyFont="1" applyFill="1" applyBorder="1" applyAlignment="1" applyProtection="1">
      <alignment/>
      <protection/>
    </xf>
    <xf numFmtId="0" fontId="4" fillId="0" borderId="16" xfId="0" applyFont="1" applyFill="1" applyBorder="1" applyAlignment="1" applyProtection="1">
      <alignment horizontal="centerContinuous"/>
      <protection/>
    </xf>
    <xf numFmtId="0" fontId="6" fillId="0" borderId="0" xfId="0" applyFont="1" applyFill="1" applyAlignment="1" applyProtection="1">
      <alignment/>
      <protection/>
    </xf>
    <xf numFmtId="0" fontId="6" fillId="0" borderId="15" xfId="0" applyFont="1" applyFill="1" applyBorder="1" applyAlignment="1" applyProtection="1">
      <alignment/>
      <protection/>
    </xf>
    <xf numFmtId="0" fontId="8" fillId="0" borderId="10" xfId="0" applyFont="1" applyFill="1" applyBorder="1" applyAlignment="1" applyProtection="1">
      <alignment horizontal="centerContinuous"/>
      <protection/>
    </xf>
    <xf numFmtId="0" fontId="5" fillId="0" borderId="17" xfId="0" applyFont="1" applyFill="1" applyBorder="1" applyAlignment="1" applyProtection="1">
      <alignment horizontal="center"/>
      <protection/>
    </xf>
    <xf numFmtId="0" fontId="5" fillId="0" borderId="17" xfId="0" applyFont="1" applyFill="1" applyBorder="1" applyAlignment="1" applyProtection="1">
      <alignment horizontal="centerContinuous"/>
      <protection/>
    </xf>
    <xf numFmtId="0" fontId="9" fillId="0" borderId="0" xfId="0" applyFont="1" applyFill="1" applyBorder="1" applyAlignment="1" applyProtection="1">
      <alignment/>
      <protection/>
    </xf>
    <xf numFmtId="0" fontId="5" fillId="0" borderId="0" xfId="0" applyFont="1" applyFill="1" applyAlignment="1" applyProtection="1">
      <alignment/>
      <protection/>
    </xf>
    <xf numFmtId="0" fontId="5" fillId="0" borderId="10" xfId="0" applyFont="1" applyFill="1" applyBorder="1" applyAlignment="1" applyProtection="1">
      <alignment/>
      <protection/>
    </xf>
    <xf numFmtId="0" fontId="12" fillId="0" borderId="14" xfId="0" applyFont="1" applyFill="1" applyBorder="1" applyAlignment="1" applyProtection="1">
      <alignment/>
      <protection/>
    </xf>
    <xf numFmtId="0" fontId="5" fillId="0" borderId="0" xfId="0" applyFont="1" applyAlignment="1">
      <alignment/>
    </xf>
    <xf numFmtId="0" fontId="0" fillId="0" borderId="0" xfId="63">
      <alignment/>
      <protection/>
    </xf>
    <xf numFmtId="3" fontId="6" fillId="0" borderId="18" xfId="0" applyNumberFormat="1" applyFont="1" applyFill="1" applyBorder="1" applyAlignment="1" applyProtection="1">
      <alignment horizontal="center"/>
      <protection/>
    </xf>
    <xf numFmtId="2" fontId="6" fillId="33" borderId="19" xfId="0" applyNumberFormat="1" applyFont="1" applyFill="1" applyBorder="1" applyAlignment="1" applyProtection="1">
      <alignment horizontal="center"/>
      <protection locked="0"/>
    </xf>
    <xf numFmtId="2" fontId="5" fillId="0" borderId="19" xfId="0" applyNumberFormat="1" applyFont="1" applyFill="1" applyBorder="1" applyAlignment="1" applyProtection="1">
      <alignment horizontal="center"/>
      <protection/>
    </xf>
    <xf numFmtId="0" fontId="5" fillId="0" borderId="0" xfId="0" applyFont="1" applyFill="1" applyAlignment="1" applyProtection="1">
      <alignment horizontal="centerContinuous"/>
      <protection/>
    </xf>
    <xf numFmtId="0" fontId="5" fillId="0" borderId="15" xfId="0" applyFont="1" applyFill="1" applyBorder="1" applyAlignment="1" applyProtection="1">
      <alignment/>
      <protection/>
    </xf>
    <xf numFmtId="0" fontId="5" fillId="0" borderId="16" xfId="0" applyFont="1" applyFill="1" applyBorder="1" applyAlignment="1" applyProtection="1">
      <alignment horizontal="center"/>
      <protection/>
    </xf>
    <xf numFmtId="0" fontId="5" fillId="0" borderId="15" xfId="0" applyFont="1" applyFill="1" applyBorder="1" applyAlignment="1" applyProtection="1">
      <alignment horizontal="center"/>
      <protection/>
    </xf>
    <xf numFmtId="0" fontId="5" fillId="34" borderId="20" xfId="0" applyFont="1" applyFill="1" applyBorder="1" applyAlignment="1" applyProtection="1">
      <alignment/>
      <protection/>
    </xf>
    <xf numFmtId="0" fontId="15" fillId="0" borderId="13" xfId="0" applyFont="1" applyFill="1" applyBorder="1" applyAlignment="1" applyProtection="1">
      <alignment/>
      <protection/>
    </xf>
    <xf numFmtId="0" fontId="5" fillId="0" borderId="15" xfId="0" applyFont="1" applyFill="1" applyBorder="1" applyAlignment="1" applyProtection="1">
      <alignment horizontal="centerContinuous"/>
      <protection/>
    </xf>
    <xf numFmtId="0" fontId="5" fillId="0" borderId="20" xfId="0" applyFont="1" applyFill="1" applyBorder="1" applyAlignment="1" applyProtection="1">
      <alignment/>
      <protection/>
    </xf>
    <xf numFmtId="0" fontId="5" fillId="0" borderId="1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14" xfId="0" applyFont="1" applyFill="1" applyBorder="1" applyAlignment="1" applyProtection="1">
      <alignment/>
      <protection/>
    </xf>
    <xf numFmtId="0" fontId="5" fillId="0" borderId="13" xfId="0" applyFont="1" applyFill="1" applyBorder="1" applyAlignment="1" applyProtection="1">
      <alignment/>
      <protection/>
    </xf>
    <xf numFmtId="0" fontId="5" fillId="0" borderId="0" xfId="0" applyFont="1" applyFill="1" applyBorder="1" applyAlignment="1" applyProtection="1">
      <alignment/>
      <protection/>
    </xf>
    <xf numFmtId="0" fontId="5" fillId="0" borderId="0" xfId="0" applyFont="1" applyFill="1" applyBorder="1" applyAlignment="1" applyProtection="1">
      <alignment horizontal="left" vertical="center"/>
      <protection/>
    </xf>
    <xf numFmtId="0" fontId="15" fillId="0" borderId="0" xfId="0" applyFont="1" applyFill="1" applyAlignment="1" applyProtection="1">
      <alignment horizontal="centerContinuous"/>
      <protection/>
    </xf>
    <xf numFmtId="0" fontId="5" fillId="0" borderId="0" xfId="0" applyFont="1" applyFill="1" applyAlignment="1" applyProtection="1">
      <alignment/>
      <protection locked="0"/>
    </xf>
    <xf numFmtId="0" fontId="5" fillId="0" borderId="0" xfId="0" applyFont="1" applyFill="1" applyAlignment="1" applyProtection="1">
      <alignment horizontal="left"/>
      <protection/>
    </xf>
    <xf numFmtId="0" fontId="5" fillId="0" borderId="10" xfId="0" applyFont="1" applyFill="1" applyBorder="1" applyAlignment="1" applyProtection="1">
      <alignment/>
      <protection/>
    </xf>
    <xf numFmtId="0" fontId="17" fillId="0" borderId="0" xfId="0" applyFont="1" applyFill="1" applyAlignment="1" applyProtection="1">
      <alignment horizontal="right"/>
      <protection/>
    </xf>
    <xf numFmtId="0" fontId="5" fillId="0" borderId="0" xfId="0" applyFont="1" applyFill="1" applyBorder="1" applyAlignment="1" applyProtection="1">
      <alignment/>
      <protection/>
    </xf>
    <xf numFmtId="0" fontId="18" fillId="0" borderId="0" xfId="0" applyFont="1" applyFill="1" applyAlignment="1" applyProtection="1">
      <alignment horizontal="left"/>
      <protection/>
    </xf>
    <xf numFmtId="0" fontId="19" fillId="0" borderId="0" xfId="0" applyFont="1" applyFill="1" applyAlignment="1" applyProtection="1">
      <alignment/>
      <protection/>
    </xf>
    <xf numFmtId="0" fontId="18" fillId="0" borderId="0" xfId="0" applyFont="1" applyFill="1" applyAlignment="1" applyProtection="1">
      <alignment horizontal="center"/>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5" fillId="0" borderId="0" xfId="0" applyFont="1" applyFill="1" applyBorder="1" applyAlignment="1" applyProtection="1">
      <alignment horizontal="centerContinuous"/>
      <protection/>
    </xf>
    <xf numFmtId="0" fontId="5" fillId="0" borderId="10" xfId="0" applyFont="1" applyBorder="1" applyAlignment="1">
      <alignment/>
    </xf>
    <xf numFmtId="0" fontId="5" fillId="0" borderId="10" xfId="0" applyFont="1" applyFill="1" applyBorder="1" applyAlignment="1" applyProtection="1">
      <alignment horizontal="centerContinuous"/>
      <protection/>
    </xf>
    <xf numFmtId="0" fontId="20" fillId="0" borderId="0" xfId="0" applyFont="1" applyFill="1" applyAlignment="1" applyProtection="1">
      <alignment horizontal="centerContinuous" vertical="top"/>
      <protection/>
    </xf>
    <xf numFmtId="0" fontId="5" fillId="0" borderId="0" xfId="0" applyFont="1" applyAlignment="1">
      <alignment horizontal="centerContinuous"/>
    </xf>
    <xf numFmtId="0" fontId="20" fillId="0" borderId="0" xfId="0" applyFont="1" applyFill="1" applyAlignment="1" applyProtection="1">
      <alignment horizontal="center" vertical="top"/>
      <protection/>
    </xf>
    <xf numFmtId="0" fontId="5" fillId="0" borderId="0" xfId="0" applyFont="1" applyFill="1" applyBorder="1" applyAlignment="1" applyProtection="1">
      <alignment horizontal="left"/>
      <protection/>
    </xf>
    <xf numFmtId="0" fontId="20" fillId="0" borderId="10" xfId="0" applyFont="1" applyFill="1" applyBorder="1" applyAlignment="1" applyProtection="1">
      <alignment horizontal="centerContinuous" vertical="top"/>
      <protection/>
    </xf>
    <xf numFmtId="165" fontId="5" fillId="0" borderId="0" xfId="0" applyNumberFormat="1" applyFont="1" applyFill="1" applyBorder="1" applyAlignment="1" applyProtection="1">
      <alignment/>
      <protection/>
    </xf>
    <xf numFmtId="0" fontId="5" fillId="0" borderId="0" xfId="0" applyFont="1" applyFill="1" applyAlignment="1" applyProtection="1">
      <alignment horizontal="right"/>
      <protection/>
    </xf>
    <xf numFmtId="0" fontId="5" fillId="0" borderId="0" xfId="0" applyFont="1" applyFill="1" applyBorder="1" applyAlignment="1" applyProtection="1">
      <alignment horizontal="right"/>
      <protection/>
    </xf>
    <xf numFmtId="0" fontId="21" fillId="0" borderId="0" xfId="0" applyFont="1" applyFill="1" applyAlignment="1" applyProtection="1">
      <alignment horizontal="centerContinuous" vertical="top"/>
      <protection/>
    </xf>
    <xf numFmtId="0" fontId="22" fillId="33" borderId="10" xfId="0" applyFont="1" applyFill="1" applyBorder="1" applyAlignment="1" applyProtection="1">
      <alignment/>
      <protection locked="0"/>
    </xf>
    <xf numFmtId="0" fontId="22" fillId="33" borderId="10" xfId="0" applyFont="1" applyFill="1" applyBorder="1" applyAlignment="1" applyProtection="1">
      <alignment/>
      <protection locked="0"/>
    </xf>
    <xf numFmtId="0" fontId="22" fillId="33" borderId="10" xfId="0" applyFont="1" applyFill="1" applyBorder="1" applyAlignment="1" applyProtection="1">
      <alignment horizontal="center"/>
      <protection locked="0"/>
    </xf>
    <xf numFmtId="0" fontId="22" fillId="33" borderId="10" xfId="0" applyFont="1" applyFill="1" applyBorder="1" applyAlignment="1" applyProtection="1">
      <alignment horizontal="centerContinuous"/>
      <protection locked="0"/>
    </xf>
    <xf numFmtId="0" fontId="22" fillId="33" borderId="10" xfId="0" applyFont="1" applyFill="1" applyBorder="1" applyAlignment="1" applyProtection="1">
      <alignment horizontal="left"/>
      <protection locked="0"/>
    </xf>
    <xf numFmtId="14" fontId="22" fillId="33" borderId="10" xfId="0" applyNumberFormat="1" applyFont="1" applyFill="1" applyBorder="1" applyAlignment="1" applyProtection="1">
      <alignment horizontal="centerContinuous"/>
      <protection locked="0"/>
    </xf>
    <xf numFmtId="0" fontId="21" fillId="0" borderId="20" xfId="0" applyFont="1" applyFill="1" applyBorder="1" applyAlignment="1" applyProtection="1">
      <alignment horizontal="centerContinuous" vertical="top"/>
      <protection/>
    </xf>
    <xf numFmtId="0" fontId="15" fillId="0" borderId="21" xfId="0" applyFont="1" applyFill="1" applyBorder="1" applyAlignment="1" applyProtection="1">
      <alignment horizontal="centerContinuous"/>
      <protection/>
    </xf>
    <xf numFmtId="0" fontId="5" fillId="0" borderId="11" xfId="0" applyFont="1" applyFill="1" applyBorder="1" applyAlignment="1" applyProtection="1">
      <alignment horizontal="centerContinuous"/>
      <protection/>
    </xf>
    <xf numFmtId="0" fontId="15" fillId="0" borderId="11" xfId="0" applyFont="1" applyFill="1" applyBorder="1" applyAlignment="1" applyProtection="1">
      <alignment horizontal="centerContinuous"/>
      <protection/>
    </xf>
    <xf numFmtId="0" fontId="5" fillId="0" borderId="12" xfId="0" applyFont="1" applyFill="1" applyBorder="1" applyAlignment="1" applyProtection="1">
      <alignment horizontal="centerContinuous"/>
      <protection/>
    </xf>
    <xf numFmtId="0" fontId="21" fillId="0" borderId="13" xfId="0" applyFont="1" applyFill="1" applyBorder="1" applyAlignment="1" applyProtection="1">
      <alignment vertical="top"/>
      <protection/>
    </xf>
    <xf numFmtId="0" fontId="21" fillId="0" borderId="0" xfId="0" applyFont="1" applyFill="1" applyBorder="1" applyAlignment="1" applyProtection="1">
      <alignment vertical="top"/>
      <protection/>
    </xf>
    <xf numFmtId="0" fontId="5" fillId="0" borderId="15" xfId="0" applyFont="1" applyFill="1" applyBorder="1" applyAlignment="1" applyProtection="1">
      <alignment horizontal="center" vertical="center"/>
      <protection/>
    </xf>
    <xf numFmtId="0" fontId="15" fillId="0" borderId="0" xfId="0" applyFont="1" applyFill="1" applyBorder="1" applyAlignment="1" applyProtection="1">
      <alignment/>
      <protection/>
    </xf>
    <xf numFmtId="0" fontId="5" fillId="0" borderId="13" xfId="0" applyFont="1" applyFill="1" applyBorder="1" applyAlignment="1" applyProtection="1">
      <alignment horizontal="centerContinuous"/>
      <protection/>
    </xf>
    <xf numFmtId="0" fontId="5" fillId="0" borderId="15" xfId="0" applyFont="1" applyBorder="1" applyAlignment="1">
      <alignment horizontal="centerContinuous"/>
    </xf>
    <xf numFmtId="0" fontId="5" fillId="0" borderId="14" xfId="0" applyFont="1" applyFill="1" applyBorder="1" applyAlignment="1" applyProtection="1">
      <alignment/>
      <protection/>
    </xf>
    <xf numFmtId="0" fontId="21" fillId="0" borderId="10" xfId="0" applyFont="1" applyFill="1" applyBorder="1" applyAlignment="1" applyProtection="1">
      <alignment vertical="top"/>
      <protection/>
    </xf>
    <xf numFmtId="0" fontId="21" fillId="0" borderId="14" xfId="0" applyFont="1" applyFill="1" applyBorder="1" applyAlignment="1" applyProtection="1">
      <alignment vertical="top"/>
      <protection/>
    </xf>
    <xf numFmtId="0" fontId="5" fillId="0" borderId="16" xfId="0" applyFont="1" applyFill="1" applyBorder="1" applyAlignment="1" applyProtection="1">
      <alignment vertical="center"/>
      <protection/>
    </xf>
    <xf numFmtId="0" fontId="15" fillId="0" borderId="14" xfId="0" applyFont="1" applyFill="1" applyBorder="1" applyAlignment="1" applyProtection="1">
      <alignment horizontal="centerContinuous"/>
      <protection/>
    </xf>
    <xf numFmtId="0" fontId="21" fillId="0" borderId="10" xfId="0" applyFont="1" applyFill="1" applyBorder="1" applyAlignment="1" applyProtection="1">
      <alignment horizontal="centerContinuous" vertical="top"/>
      <protection/>
    </xf>
    <xf numFmtId="0" fontId="5" fillId="0" borderId="16" xfId="0" applyFont="1" applyFill="1" applyBorder="1" applyAlignment="1" applyProtection="1">
      <alignment horizontal="centerContinuous" vertical="center"/>
      <protection/>
    </xf>
    <xf numFmtId="0" fontId="15" fillId="0" borderId="14" xfId="0" applyFont="1" applyFill="1" applyBorder="1" applyAlignment="1" applyProtection="1">
      <alignment/>
      <protection/>
    </xf>
    <xf numFmtId="0" fontId="15" fillId="0" borderId="14" xfId="0" applyFont="1" applyFill="1" applyBorder="1" applyAlignment="1" applyProtection="1">
      <alignment horizontal="center"/>
      <protection/>
    </xf>
    <xf numFmtId="0" fontId="15" fillId="0" borderId="16" xfId="0" applyFont="1" applyFill="1" applyBorder="1" applyAlignment="1" applyProtection="1">
      <alignment horizontal="centerContinuous"/>
      <protection/>
    </xf>
    <xf numFmtId="0" fontId="5" fillId="0" borderId="13" xfId="0" applyFont="1" applyFill="1" applyBorder="1" applyAlignment="1" applyProtection="1">
      <alignment/>
      <protection/>
    </xf>
    <xf numFmtId="3" fontId="5" fillId="0" borderId="13" xfId="0" applyNumberFormat="1" applyFont="1" applyFill="1" applyBorder="1" applyAlignment="1" applyProtection="1">
      <alignment horizontal="center"/>
      <protection/>
    </xf>
    <xf numFmtId="0" fontId="5" fillId="0" borderId="13" xfId="0" applyFont="1" applyFill="1" applyBorder="1" applyAlignment="1" applyProtection="1">
      <alignment horizontal="center"/>
      <protection/>
    </xf>
    <xf numFmtId="0" fontId="5" fillId="0" borderId="10" xfId="0" applyFont="1" applyFill="1" applyBorder="1" applyAlignment="1" applyProtection="1" quotePrefix="1">
      <alignment/>
      <protection/>
    </xf>
    <xf numFmtId="3" fontId="5" fillId="0" borderId="14" xfId="0" applyNumberFormat="1" applyFont="1" applyFill="1" applyBorder="1" applyAlignment="1" applyProtection="1">
      <alignment horizontal="center"/>
      <protection/>
    </xf>
    <xf numFmtId="0" fontId="5" fillId="0" borderId="0" xfId="0" applyFont="1" applyFill="1" applyBorder="1" applyAlignment="1" applyProtection="1" quotePrefix="1">
      <alignment/>
      <protection/>
    </xf>
    <xf numFmtId="0" fontId="23" fillId="0" borderId="10" xfId="0" applyFont="1" applyFill="1" applyBorder="1" applyAlignment="1" applyProtection="1">
      <alignment vertical="top"/>
      <protection/>
    </xf>
    <xf numFmtId="0" fontId="5" fillId="0" borderId="14" xfId="0" applyFont="1" applyFill="1" applyBorder="1" applyAlignment="1" applyProtection="1">
      <alignment horizontal="center"/>
      <protection/>
    </xf>
    <xf numFmtId="0" fontId="5" fillId="0" borderId="0" xfId="0" applyFont="1" applyFill="1" applyAlignment="1" applyProtection="1" quotePrefix="1">
      <alignment/>
      <protection/>
    </xf>
    <xf numFmtId="0" fontId="10" fillId="0" borderId="0" xfId="0" applyFont="1" applyFill="1" applyAlignment="1" applyProtection="1">
      <alignment/>
      <protection/>
    </xf>
    <xf numFmtId="0" fontId="23" fillId="0" borderId="0" xfId="0" applyFont="1" applyFill="1" applyAlignment="1" applyProtection="1">
      <alignment/>
      <protection/>
    </xf>
    <xf numFmtId="0" fontId="5" fillId="0" borderId="14" xfId="0" applyFont="1" applyFill="1" applyBorder="1" applyAlignment="1" applyProtection="1">
      <alignment horizontal="centerContinuous"/>
      <protection/>
    </xf>
    <xf numFmtId="3" fontId="5" fillId="0" borderId="14" xfId="0" applyNumberFormat="1" applyFont="1" applyFill="1" applyBorder="1" applyAlignment="1" applyProtection="1">
      <alignment horizontal="centerContinuous"/>
      <protection/>
    </xf>
    <xf numFmtId="3" fontId="5" fillId="0" borderId="10" xfId="0" applyNumberFormat="1" applyFont="1" applyFill="1" applyBorder="1" applyAlignment="1" applyProtection="1">
      <alignment horizontal="centerContinuous"/>
      <protection/>
    </xf>
    <xf numFmtId="38" fontId="5" fillId="0" borderId="10" xfId="43" applyFont="1" applyFill="1" applyBorder="1" applyAlignment="1" applyProtection="1">
      <alignment horizontal="centerContinuous"/>
      <protection/>
    </xf>
    <xf numFmtId="3" fontId="5" fillId="0" borderId="13" xfId="0" applyNumberFormat="1" applyFont="1" applyFill="1" applyBorder="1" applyAlignment="1" applyProtection="1">
      <alignment horizontal="centerContinuous"/>
      <protection/>
    </xf>
    <xf numFmtId="3" fontId="5" fillId="0" borderId="14" xfId="0" applyNumberFormat="1" applyFont="1" applyFill="1" applyBorder="1" applyAlignment="1" applyProtection="1" quotePrefix="1">
      <alignment horizontal="center"/>
      <protection/>
    </xf>
    <xf numFmtId="3" fontId="5" fillId="0" borderId="0" xfId="0" applyNumberFormat="1" applyFont="1" applyFill="1" applyAlignment="1" applyProtection="1">
      <alignment horizontal="centerContinuous"/>
      <protection/>
    </xf>
    <xf numFmtId="0" fontId="5" fillId="0" borderId="16" xfId="0" applyFont="1" applyFill="1" applyBorder="1" applyAlignment="1" applyProtection="1">
      <alignment horizontal="centerContinuous"/>
      <protection/>
    </xf>
    <xf numFmtId="3" fontId="24" fillId="33" borderId="14" xfId="0" applyNumberFormat="1" applyFont="1" applyFill="1" applyBorder="1" applyAlignment="1" applyProtection="1">
      <alignment horizontal="center"/>
      <protection locked="0"/>
    </xf>
    <xf numFmtId="3" fontId="24" fillId="33" borderId="14" xfId="0" applyNumberFormat="1" applyFont="1" applyFill="1" applyBorder="1" applyAlignment="1" applyProtection="1">
      <alignment horizontal="centerContinuous"/>
      <protection locked="0"/>
    </xf>
    <xf numFmtId="0" fontId="24" fillId="0" borderId="10" xfId="0" applyFont="1" applyFill="1" applyBorder="1" applyAlignment="1" applyProtection="1">
      <alignment horizontal="centerContinuous"/>
      <protection/>
    </xf>
    <xf numFmtId="3" fontId="24" fillId="0" borderId="14" xfId="0" applyNumberFormat="1" applyFont="1" applyFill="1" applyBorder="1" applyAlignment="1" applyProtection="1">
      <alignment horizontal="center"/>
      <protection/>
    </xf>
    <xf numFmtId="0" fontId="24" fillId="34" borderId="16" xfId="0" applyFont="1" applyFill="1" applyBorder="1" applyAlignment="1" applyProtection="1">
      <alignment horizontal="center"/>
      <protection/>
    </xf>
    <xf numFmtId="3" fontId="24" fillId="33" borderId="13" xfId="0" applyNumberFormat="1" applyFont="1" applyFill="1" applyBorder="1" applyAlignment="1" applyProtection="1">
      <alignment horizontal="centerContinuous"/>
      <protection locked="0"/>
    </xf>
    <xf numFmtId="3" fontId="24" fillId="0" borderId="14" xfId="0" applyNumberFormat="1" applyFont="1" applyFill="1" applyBorder="1" applyAlignment="1" applyProtection="1">
      <alignment/>
      <protection/>
    </xf>
    <xf numFmtId="3" fontId="24" fillId="33" borderId="14" xfId="0" applyNumberFormat="1" applyFont="1" applyFill="1" applyBorder="1" applyAlignment="1" applyProtection="1" quotePrefix="1">
      <alignment horizontal="centerContinuous"/>
      <protection locked="0"/>
    </xf>
    <xf numFmtId="0" fontId="24" fillId="0" borderId="13" xfId="0" applyFont="1" applyFill="1" applyBorder="1" applyAlignment="1" applyProtection="1">
      <alignment horizontal="centerContinuous"/>
      <protection/>
    </xf>
    <xf numFmtId="0" fontId="24" fillId="0" borderId="14" xfId="0" applyFont="1" applyFill="1" applyBorder="1" applyAlignment="1" applyProtection="1">
      <alignment horizontal="centerContinuous"/>
      <protection/>
    </xf>
    <xf numFmtId="3" fontId="24" fillId="0" borderId="14" xfId="0" applyNumberFormat="1" applyFont="1" applyFill="1" applyBorder="1" applyAlignment="1" applyProtection="1">
      <alignment horizontal="centerContinuous"/>
      <protection/>
    </xf>
    <xf numFmtId="0" fontId="24" fillId="33" borderId="16" xfId="0" applyFont="1" applyFill="1" applyBorder="1" applyAlignment="1" applyProtection="1">
      <alignment horizontal="center"/>
      <protection locked="0"/>
    </xf>
    <xf numFmtId="3" fontId="24" fillId="0" borderId="10" xfId="0" applyNumberFormat="1" applyFont="1" applyFill="1" applyBorder="1" applyAlignment="1" applyProtection="1">
      <alignment horizontal="centerContinuous"/>
      <protection/>
    </xf>
    <xf numFmtId="0" fontId="24" fillId="0" borderId="16" xfId="0" applyFont="1" applyFill="1" applyBorder="1" applyAlignment="1" applyProtection="1">
      <alignment horizontal="center"/>
      <protection/>
    </xf>
    <xf numFmtId="0" fontId="24" fillId="0" borderId="0" xfId="0" applyFont="1" applyFill="1" applyBorder="1" applyAlignment="1" applyProtection="1">
      <alignment horizontal="centerContinuous"/>
      <protection/>
    </xf>
    <xf numFmtId="3" fontId="24" fillId="0" borderId="13" xfId="0" applyNumberFormat="1" applyFont="1" applyFill="1" applyBorder="1" applyAlignment="1" applyProtection="1">
      <alignment horizontal="center"/>
      <protection/>
    </xf>
    <xf numFmtId="0" fontId="24" fillId="33" borderId="15" xfId="0" applyFont="1" applyFill="1" applyBorder="1" applyAlignment="1" applyProtection="1">
      <alignment horizontal="center"/>
      <protection locked="0"/>
    </xf>
    <xf numFmtId="0" fontId="24" fillId="0" borderId="0" xfId="0" applyFont="1" applyFill="1" applyAlignment="1" applyProtection="1">
      <alignment horizontal="centerContinuous"/>
      <protection/>
    </xf>
    <xf numFmtId="0" fontId="24" fillId="0" borderId="15" xfId="0" applyFont="1" applyFill="1" applyBorder="1" applyAlignment="1" applyProtection="1">
      <alignment horizontal="center"/>
      <protection/>
    </xf>
    <xf numFmtId="0" fontId="24" fillId="0" borderId="13" xfId="0" applyFont="1" applyFill="1" applyBorder="1" applyAlignment="1" applyProtection="1">
      <alignment horizontal="center"/>
      <protection/>
    </xf>
    <xf numFmtId="3" fontId="24" fillId="33" borderId="13" xfId="0" applyNumberFormat="1" applyFont="1" applyFill="1" applyBorder="1" applyAlignment="1" applyProtection="1">
      <alignment horizontal="center"/>
      <protection locked="0"/>
    </xf>
    <xf numFmtId="0" fontId="24" fillId="0" borderId="14" xfId="0" applyFont="1" applyFill="1" applyBorder="1" applyAlignment="1" applyProtection="1">
      <alignment horizontal="center"/>
      <protection/>
    </xf>
    <xf numFmtId="0" fontId="24" fillId="33" borderId="10" xfId="0" applyFont="1" applyFill="1" applyBorder="1" applyAlignment="1" applyProtection="1">
      <alignment/>
      <protection locked="0"/>
    </xf>
    <xf numFmtId="0" fontId="24" fillId="33" borderId="10" xfId="0" applyFont="1" applyFill="1" applyBorder="1" applyAlignment="1" applyProtection="1">
      <alignment/>
      <protection locked="0"/>
    </xf>
    <xf numFmtId="38" fontId="24" fillId="33" borderId="14" xfId="43" applyFont="1" applyFill="1" applyBorder="1" applyAlignment="1" applyProtection="1">
      <alignment horizontal="center"/>
      <protection locked="0"/>
    </xf>
    <xf numFmtId="3" fontId="24" fillId="33" borderId="14" xfId="0" applyNumberFormat="1" applyFont="1" applyFill="1" applyBorder="1" applyAlignment="1" applyProtection="1" quotePrefix="1">
      <alignment horizontal="center"/>
      <protection locked="0"/>
    </xf>
    <xf numFmtId="38" fontId="24" fillId="33" borderId="14" xfId="43" applyFont="1" applyFill="1" applyBorder="1" applyAlignment="1" applyProtection="1" quotePrefix="1">
      <alignment horizontal="centerContinuous"/>
      <protection locked="0"/>
    </xf>
    <xf numFmtId="38" fontId="24" fillId="0" borderId="14" xfId="43" applyFont="1" applyFill="1" applyBorder="1" applyAlignment="1" applyProtection="1">
      <alignment horizontal="center"/>
      <protection/>
    </xf>
    <xf numFmtId="3" fontId="24" fillId="0" borderId="13" xfId="0" applyNumberFormat="1" applyFont="1" applyFill="1" applyBorder="1" applyAlignment="1" applyProtection="1">
      <alignment horizontal="centerContinuous"/>
      <protection/>
    </xf>
    <xf numFmtId="3" fontId="24" fillId="33" borderId="21" xfId="0" applyNumberFormat="1" applyFont="1" applyFill="1" applyBorder="1" applyAlignment="1" applyProtection="1">
      <alignment horizontal="centerContinuous"/>
      <protection locked="0"/>
    </xf>
    <xf numFmtId="6" fontId="24" fillId="0" borderId="13" xfId="0" applyNumberFormat="1" applyFont="1" applyFill="1" applyBorder="1" applyAlignment="1" applyProtection="1">
      <alignment horizontal="center"/>
      <protection/>
    </xf>
    <xf numFmtId="0" fontId="24" fillId="0" borderId="11" xfId="0" applyFont="1" applyFill="1" applyBorder="1" applyAlignment="1" applyProtection="1">
      <alignment horizontal="centerContinuous"/>
      <protection/>
    </xf>
    <xf numFmtId="3" fontId="24" fillId="0" borderId="21" xfId="0" applyNumberFormat="1" applyFont="1" applyFill="1" applyBorder="1" applyAlignment="1" applyProtection="1">
      <alignment horizontal="center"/>
      <protection/>
    </xf>
    <xf numFmtId="0" fontId="24" fillId="0" borderId="12" xfId="0" applyFont="1" applyFill="1" applyBorder="1" applyAlignment="1" applyProtection="1">
      <alignment horizontal="center"/>
      <protection/>
    </xf>
    <xf numFmtId="3" fontId="24" fillId="0" borderId="21" xfId="0" applyNumberFormat="1" applyFont="1" applyFill="1" applyBorder="1" applyAlignment="1" applyProtection="1">
      <alignment horizontal="centerContinuous"/>
      <protection/>
    </xf>
    <xf numFmtId="0" fontId="15" fillId="0" borderId="12" xfId="0" applyFont="1" applyFill="1" applyBorder="1" applyAlignment="1" applyProtection="1">
      <alignment horizontal="centerContinuous"/>
      <protection/>
    </xf>
    <xf numFmtId="0" fontId="11" fillId="0" borderId="22" xfId="0" applyFont="1" applyFill="1" applyBorder="1" applyAlignment="1" applyProtection="1">
      <alignment horizontal="centerContinuous"/>
      <protection/>
    </xf>
    <xf numFmtId="0" fontId="11" fillId="0" borderId="20" xfId="0" applyFont="1" applyFill="1" applyBorder="1" applyAlignment="1" applyProtection="1">
      <alignment horizontal="centerContinuous"/>
      <protection/>
    </xf>
    <xf numFmtId="0" fontId="11" fillId="0" borderId="23" xfId="0" applyFont="1" applyFill="1" applyBorder="1" applyAlignment="1" applyProtection="1">
      <alignment horizontal="centerContinuous"/>
      <protection/>
    </xf>
    <xf numFmtId="0" fontId="11" fillId="0" borderId="14" xfId="0" applyFont="1" applyFill="1" applyBorder="1" applyAlignment="1" applyProtection="1">
      <alignment horizontal="centerContinuous"/>
      <protection/>
    </xf>
    <xf numFmtId="38" fontId="24" fillId="0" borderId="10" xfId="0" applyNumberFormat="1" applyFont="1" applyFill="1" applyBorder="1" applyAlignment="1" applyProtection="1">
      <alignment horizontal="centerContinuous"/>
      <protection/>
    </xf>
    <xf numFmtId="38" fontId="24" fillId="0" borderId="10" xfId="0" applyNumberFormat="1" applyFont="1" applyFill="1" applyBorder="1" applyAlignment="1" applyProtection="1">
      <alignment horizontal="centerContinuous" vertical="top"/>
      <protection/>
    </xf>
    <xf numFmtId="0" fontId="11" fillId="0" borderId="10" xfId="0" applyFont="1" applyFill="1" applyBorder="1" applyAlignment="1" applyProtection="1">
      <alignment horizontal="centerContinuous"/>
      <protection/>
    </xf>
    <xf numFmtId="0" fontId="11" fillId="0" borderId="16" xfId="0" applyFont="1" applyFill="1" applyBorder="1" applyAlignment="1" applyProtection="1">
      <alignment horizontal="centerContinuous"/>
      <protection/>
    </xf>
    <xf numFmtId="0" fontId="5"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Continuous"/>
      <protection/>
    </xf>
    <xf numFmtId="0" fontId="5" fillId="0" borderId="15" xfId="0" applyFont="1" applyFill="1" applyBorder="1" applyAlignment="1" applyProtection="1">
      <alignment/>
      <protection/>
    </xf>
    <xf numFmtId="0" fontId="5" fillId="0" borderId="16" xfId="0" applyFont="1" applyFill="1" applyBorder="1" applyAlignment="1" applyProtection="1">
      <alignment/>
      <protection/>
    </xf>
    <xf numFmtId="0" fontId="5" fillId="0" borderId="10" xfId="0" applyFont="1" applyFill="1" applyBorder="1" applyAlignment="1" applyProtection="1">
      <alignment horizontal="centerContinuous" vertical="center"/>
      <protection/>
    </xf>
    <xf numFmtId="0" fontId="15" fillId="0" borderId="14" xfId="0" applyFont="1" applyFill="1" applyBorder="1" applyAlignment="1" applyProtection="1">
      <alignment horizontal="centerContinuous" vertical="center"/>
      <protection/>
    </xf>
    <xf numFmtId="0" fontId="26" fillId="0" borderId="0" xfId="0" applyFont="1" applyFill="1" applyBorder="1" applyAlignment="1" applyProtection="1">
      <alignment/>
      <protection/>
    </xf>
    <xf numFmtId="0" fontId="27" fillId="0" borderId="0" xfId="0" applyFont="1" applyFill="1" applyBorder="1" applyAlignment="1" applyProtection="1">
      <alignment/>
      <protection/>
    </xf>
    <xf numFmtId="0" fontId="27" fillId="0" borderId="0" xfId="0" applyFont="1" applyFill="1" applyAlignment="1" applyProtection="1">
      <alignment/>
      <protection/>
    </xf>
    <xf numFmtId="0" fontId="27" fillId="0" borderId="0" xfId="0" applyFont="1" applyFill="1" applyAlignment="1" applyProtection="1">
      <alignment/>
      <protection locked="0"/>
    </xf>
    <xf numFmtId="0" fontId="5" fillId="0" borderId="10" xfId="0" applyFont="1" applyFill="1" applyBorder="1" applyAlignment="1" applyProtection="1" quotePrefix="1">
      <alignment/>
      <protection/>
    </xf>
    <xf numFmtId="0" fontId="27" fillId="0" borderId="10" xfId="0" applyFont="1" applyFill="1" applyBorder="1" applyAlignment="1" applyProtection="1">
      <alignment/>
      <protection/>
    </xf>
    <xf numFmtId="3" fontId="5" fillId="0" borderId="16" xfId="0" applyNumberFormat="1" applyFont="1" applyFill="1" applyBorder="1" applyAlignment="1" applyProtection="1">
      <alignment horizontal="centerContinuous"/>
      <protection/>
    </xf>
    <xf numFmtId="0" fontId="27" fillId="0" borderId="10" xfId="0" applyFont="1" applyFill="1" applyBorder="1" applyAlignment="1" applyProtection="1" quotePrefix="1">
      <alignment/>
      <protection/>
    </xf>
    <xf numFmtId="0" fontId="5" fillId="0" borderId="22" xfId="0" applyFont="1" applyFill="1" applyBorder="1" applyAlignment="1" applyProtection="1">
      <alignment/>
      <protection/>
    </xf>
    <xf numFmtId="0" fontId="27" fillId="0" borderId="20" xfId="0" applyFont="1" applyFill="1" applyBorder="1" applyAlignment="1" applyProtection="1" quotePrefix="1">
      <alignment/>
      <protection/>
    </xf>
    <xf numFmtId="0" fontId="5" fillId="0" borderId="20" xfId="0" applyFont="1" applyFill="1" applyBorder="1" applyAlignment="1" applyProtection="1">
      <alignment/>
      <protection/>
    </xf>
    <xf numFmtId="0" fontId="27" fillId="0" borderId="20" xfId="0" applyFont="1" applyFill="1" applyBorder="1" applyAlignment="1" applyProtection="1">
      <alignment/>
      <protection/>
    </xf>
    <xf numFmtId="3" fontId="5" fillId="0" borderId="22" xfId="0" applyNumberFormat="1" applyFont="1" applyFill="1" applyBorder="1" applyAlignment="1" applyProtection="1">
      <alignment horizontal="centerContinuous"/>
      <protection/>
    </xf>
    <xf numFmtId="3" fontId="5" fillId="0" borderId="23" xfId="0" applyNumberFormat="1" applyFont="1" applyFill="1" applyBorder="1" applyAlignment="1" applyProtection="1">
      <alignment horizontal="centerContinuous"/>
      <protection/>
    </xf>
    <xf numFmtId="0" fontId="27" fillId="0" borderId="0" xfId="0" applyFont="1" applyFill="1" applyBorder="1" applyAlignment="1" applyProtection="1" quotePrefix="1">
      <alignment/>
      <protection/>
    </xf>
    <xf numFmtId="3" fontId="5" fillId="0" borderId="15" xfId="0" applyNumberFormat="1" applyFont="1" applyFill="1" applyBorder="1" applyAlignment="1" applyProtection="1">
      <alignment horizontal="centerContinuous"/>
      <protection/>
    </xf>
    <xf numFmtId="0" fontId="27" fillId="0" borderId="16" xfId="0" applyFont="1" applyFill="1" applyBorder="1" applyAlignment="1" applyProtection="1">
      <alignment/>
      <protection/>
    </xf>
    <xf numFmtId="0" fontId="5" fillId="0" borderId="21" xfId="0" applyFont="1" applyFill="1" applyBorder="1" applyAlignment="1" applyProtection="1">
      <alignment/>
      <protection/>
    </xf>
    <xf numFmtId="0" fontId="27" fillId="0" borderId="11" xfId="0" applyFont="1" applyFill="1" applyBorder="1" applyAlignment="1" applyProtection="1" quotePrefix="1">
      <alignment/>
      <protection/>
    </xf>
    <xf numFmtId="0" fontId="5" fillId="0" borderId="11" xfId="0" applyFont="1" applyFill="1" applyBorder="1" applyAlignment="1" applyProtection="1">
      <alignment/>
      <protection/>
    </xf>
    <xf numFmtId="0" fontId="27" fillId="0" borderId="11" xfId="0" applyFont="1" applyFill="1" applyBorder="1" applyAlignment="1" applyProtection="1">
      <alignment/>
      <protection/>
    </xf>
    <xf numFmtId="3" fontId="5" fillId="0" borderId="12" xfId="0" applyNumberFormat="1" applyFont="1" applyFill="1" applyBorder="1" applyAlignment="1" applyProtection="1">
      <alignment horizontal="centerContinuous"/>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15" fillId="0" borderId="0" xfId="0" applyFont="1" applyFill="1" applyBorder="1" applyAlignment="1" applyProtection="1">
      <alignment/>
      <protection/>
    </xf>
    <xf numFmtId="0" fontId="25" fillId="0" borderId="13" xfId="0" applyFont="1" applyFill="1" applyBorder="1" applyAlignment="1" applyProtection="1">
      <alignment horizontal="centerContinuous"/>
      <protection/>
    </xf>
    <xf numFmtId="0" fontId="27" fillId="0" borderId="15" xfId="0" applyFont="1" applyFill="1" applyBorder="1" applyAlignment="1" applyProtection="1">
      <alignment horizontal="centerContinuous"/>
      <protection/>
    </xf>
    <xf numFmtId="0" fontId="28" fillId="0" borderId="13" xfId="0" applyFont="1" applyFill="1" applyBorder="1" applyAlignment="1" applyProtection="1">
      <alignment/>
      <protection/>
    </xf>
    <xf numFmtId="0" fontId="27" fillId="0" borderId="0" xfId="0" applyFont="1" applyFill="1" applyBorder="1" applyAlignment="1" applyProtection="1">
      <alignment/>
      <protection/>
    </xf>
    <xf numFmtId="0" fontId="25" fillId="0" borderId="13" xfId="0" applyFont="1" applyFill="1" applyBorder="1" applyAlignment="1" applyProtection="1">
      <alignment horizontal="left"/>
      <protection/>
    </xf>
    <xf numFmtId="0" fontId="27" fillId="0" borderId="0" xfId="0" applyFont="1" applyFill="1" applyBorder="1" applyAlignment="1" applyProtection="1">
      <alignment horizontal="centerContinuous"/>
      <protection/>
    </xf>
    <xf numFmtId="0" fontId="11" fillId="0" borderId="10" xfId="0" applyFont="1" applyFill="1" applyBorder="1" applyAlignment="1" applyProtection="1">
      <alignment/>
      <protection/>
    </xf>
    <xf numFmtId="0" fontId="25" fillId="0" borderId="14" xfId="0" applyFont="1" applyFill="1" applyBorder="1" applyAlignment="1" applyProtection="1">
      <alignment horizontal="centerContinuous"/>
      <protection/>
    </xf>
    <xf numFmtId="0" fontId="27" fillId="0" borderId="10" xfId="0" applyFont="1" applyFill="1" applyBorder="1" applyAlignment="1" applyProtection="1">
      <alignment horizontal="centerContinuous"/>
      <protection/>
    </xf>
    <xf numFmtId="0" fontId="27" fillId="0" borderId="16" xfId="0" applyFont="1" applyFill="1" applyBorder="1" applyAlignment="1" applyProtection="1">
      <alignment horizontal="centerContinuous"/>
      <protection/>
    </xf>
    <xf numFmtId="3" fontId="5" fillId="0" borderId="10" xfId="0" applyNumberFormat="1" applyFont="1" applyFill="1" applyBorder="1" applyAlignment="1" applyProtection="1">
      <alignment/>
      <protection/>
    </xf>
    <xf numFmtId="38" fontId="5" fillId="0" borderId="10" xfId="43" applyFont="1" applyFill="1" applyBorder="1" applyAlignment="1" applyProtection="1">
      <alignment/>
      <protection/>
    </xf>
    <xf numFmtId="38" fontId="5" fillId="0" borderId="14" xfId="43" applyFont="1" applyFill="1" applyBorder="1" applyAlignment="1" applyProtection="1">
      <alignment horizontal="centerContinuous"/>
      <protection/>
    </xf>
    <xf numFmtId="38" fontId="5" fillId="0" borderId="16" xfId="43" applyFont="1" applyFill="1" applyBorder="1" applyAlignment="1" applyProtection="1">
      <alignment horizontal="centerContinuous"/>
      <protection/>
    </xf>
    <xf numFmtId="0" fontId="5" fillId="0" borderId="16" xfId="0" applyFont="1" applyFill="1" applyBorder="1" applyAlignment="1" applyProtection="1">
      <alignment/>
      <protection/>
    </xf>
    <xf numFmtId="38" fontId="5" fillId="0" borderId="13" xfId="43" applyFont="1" applyFill="1" applyBorder="1" applyAlignment="1" applyProtection="1">
      <alignment horizontal="centerContinuous"/>
      <protection/>
    </xf>
    <xf numFmtId="38" fontId="5" fillId="0" borderId="15" xfId="43" applyFont="1" applyFill="1" applyBorder="1" applyAlignment="1" applyProtection="1">
      <alignment horizontal="centerContinuous"/>
      <protection/>
    </xf>
    <xf numFmtId="3" fontId="5" fillId="0" borderId="0" xfId="0" applyNumberFormat="1" applyFont="1" applyFill="1" applyBorder="1" applyAlignment="1" applyProtection="1">
      <alignment horizontal="centerContinuous"/>
      <protection/>
    </xf>
    <xf numFmtId="3" fontId="5" fillId="0" borderId="0" xfId="0" applyNumberFormat="1" applyFont="1" applyFill="1" applyBorder="1" applyAlignment="1" applyProtection="1">
      <alignment/>
      <protection/>
    </xf>
    <xf numFmtId="38" fontId="5" fillId="0" borderId="0" xfId="43" applyFont="1" applyFill="1" applyBorder="1" applyAlignment="1" applyProtection="1">
      <alignment horizontal="centerContinuous"/>
      <protection/>
    </xf>
    <xf numFmtId="38" fontId="5" fillId="0" borderId="0" xfId="43" applyFont="1" applyFill="1" applyBorder="1" applyAlignment="1" applyProtection="1">
      <alignment/>
      <protection/>
    </xf>
    <xf numFmtId="38" fontId="5" fillId="0" borderId="14" xfId="43" applyFont="1" applyFill="1" applyBorder="1" applyAlignment="1" applyProtection="1">
      <alignment horizontal="left"/>
      <protection/>
    </xf>
    <xf numFmtId="3" fontId="5" fillId="0" borderId="10" xfId="0" applyNumberFormat="1" applyFont="1" applyFill="1" applyBorder="1" applyAlignment="1" applyProtection="1">
      <alignment horizontal="left"/>
      <protection/>
    </xf>
    <xf numFmtId="38" fontId="5" fillId="0" borderId="10" xfId="43" applyFont="1" applyFill="1" applyBorder="1" applyAlignment="1" applyProtection="1">
      <alignment horizontal="left"/>
      <protection/>
    </xf>
    <xf numFmtId="0" fontId="27" fillId="0" borderId="0" xfId="0" applyFont="1" applyFill="1" applyBorder="1" applyAlignment="1" applyProtection="1">
      <alignment/>
      <protection locked="0"/>
    </xf>
    <xf numFmtId="0" fontId="15" fillId="0" borderId="13" xfId="0" applyFont="1" applyFill="1" applyBorder="1" applyAlignment="1" applyProtection="1">
      <alignment/>
      <protection/>
    </xf>
    <xf numFmtId="38" fontId="5" fillId="0" borderId="13" xfId="43" applyFont="1" applyFill="1" applyBorder="1" applyAlignment="1" applyProtection="1">
      <alignment/>
      <protection/>
    </xf>
    <xf numFmtId="0" fontId="15" fillId="0" borderId="13" xfId="0" applyFont="1" applyFill="1" applyBorder="1" applyAlignment="1" applyProtection="1">
      <alignment vertical="center"/>
      <protection/>
    </xf>
    <xf numFmtId="0" fontId="11" fillId="0" borderId="0" xfId="0" applyFont="1" applyFill="1" applyBorder="1" applyAlignment="1" applyProtection="1">
      <alignment/>
      <protection/>
    </xf>
    <xf numFmtId="0" fontId="15" fillId="0" borderId="13" xfId="0" applyFont="1" applyFill="1" applyBorder="1" applyAlignment="1" applyProtection="1">
      <alignment horizontal="centerContinuous" vertical="center"/>
      <protection/>
    </xf>
    <xf numFmtId="0" fontId="27" fillId="0" borderId="15" xfId="0" applyFont="1" applyFill="1" applyBorder="1" applyAlignment="1" applyProtection="1">
      <alignment horizontal="centerContinuous" vertical="center"/>
      <protection/>
    </xf>
    <xf numFmtId="0" fontId="28" fillId="0" borderId="10" xfId="0" applyFont="1" applyFill="1" applyBorder="1" applyAlignment="1" applyProtection="1">
      <alignment/>
      <protection/>
    </xf>
    <xf numFmtId="38" fontId="5" fillId="0" borderId="14" xfId="43" applyFont="1" applyFill="1" applyBorder="1" applyAlignment="1" applyProtection="1">
      <alignment/>
      <protection/>
    </xf>
    <xf numFmtId="38" fontId="27" fillId="0" borderId="10" xfId="43" applyFont="1" applyFill="1" applyBorder="1" applyAlignment="1" applyProtection="1">
      <alignment/>
      <protection/>
    </xf>
    <xf numFmtId="0" fontId="27" fillId="0" borderId="14" xfId="0" applyFont="1" applyFill="1" applyBorder="1" applyAlignment="1" applyProtection="1">
      <alignment/>
      <protection/>
    </xf>
    <xf numFmtId="0" fontId="24" fillId="0" borderId="0" xfId="0" applyFont="1" applyFill="1" applyBorder="1" applyAlignment="1" applyProtection="1">
      <alignment/>
      <protection/>
    </xf>
    <xf numFmtId="0" fontId="24" fillId="0" borderId="13" xfId="0" applyFont="1" applyFill="1" applyBorder="1" applyAlignment="1" applyProtection="1">
      <alignment/>
      <protection/>
    </xf>
    <xf numFmtId="3" fontId="24" fillId="34" borderId="22" xfId="0" applyNumberFormat="1" applyFont="1" applyFill="1" applyBorder="1" applyAlignment="1" applyProtection="1">
      <alignment horizontal="centerContinuous"/>
      <protection/>
    </xf>
    <xf numFmtId="0" fontId="24" fillId="33" borderId="10" xfId="0" applyFont="1" applyFill="1" applyBorder="1" applyAlignment="1" applyProtection="1">
      <alignment horizontal="center"/>
      <protection locked="0"/>
    </xf>
    <xf numFmtId="38" fontId="24" fillId="0" borderId="14" xfId="43" applyFont="1" applyFill="1" applyBorder="1" applyAlignment="1" applyProtection="1">
      <alignment horizontal="centerContinuous"/>
      <protection/>
    </xf>
    <xf numFmtId="38" fontId="24" fillId="0" borderId="13" xfId="43" applyFont="1" applyFill="1" applyBorder="1" applyAlignment="1" applyProtection="1">
      <alignment horizontal="centerContinuous"/>
      <protection/>
    </xf>
    <xf numFmtId="38" fontId="24" fillId="33" borderId="14" xfId="43" applyFont="1" applyFill="1" applyBorder="1" applyAlignment="1" applyProtection="1">
      <alignment horizontal="centerContinuous"/>
      <protection locked="0"/>
    </xf>
    <xf numFmtId="0" fontId="21" fillId="0" borderId="22" xfId="0" applyFont="1" applyFill="1" applyBorder="1" applyAlignment="1" applyProtection="1">
      <alignment vertical="top"/>
      <protection/>
    </xf>
    <xf numFmtId="0" fontId="5" fillId="0" borderId="0" xfId="0" applyFont="1" applyAlignment="1" applyProtection="1">
      <alignment horizontal="centerContinuous"/>
      <protection/>
    </xf>
    <xf numFmtId="5" fontId="15" fillId="0" borderId="22" xfId="62" applyFont="1" applyBorder="1" applyAlignment="1" applyProtection="1">
      <alignment horizontal="centerContinuous" vertical="center"/>
      <protection/>
    </xf>
    <xf numFmtId="0" fontId="15" fillId="0" borderId="20" xfId="61" applyFont="1" applyFill="1" applyBorder="1" applyAlignment="1">
      <alignment horizontal="centerContinuous"/>
      <protection/>
    </xf>
    <xf numFmtId="0" fontId="5" fillId="0" borderId="0" xfId="61" applyFont="1" applyFill="1">
      <alignment/>
      <protection/>
    </xf>
    <xf numFmtId="0" fontId="21" fillId="0" borderId="22" xfId="61" applyFont="1" applyFill="1" applyBorder="1" applyAlignment="1">
      <alignment horizontal="left" vertical="top"/>
      <protection/>
    </xf>
    <xf numFmtId="0" fontId="21" fillId="0" borderId="20" xfId="61" applyFont="1" applyFill="1" applyBorder="1">
      <alignment/>
      <protection/>
    </xf>
    <xf numFmtId="0" fontId="5" fillId="0" borderId="0" xfId="61" applyFont="1" applyFill="1" applyBorder="1">
      <alignment/>
      <protection/>
    </xf>
    <xf numFmtId="0" fontId="5" fillId="0" borderId="14" xfId="61" applyFont="1" applyFill="1" applyBorder="1">
      <alignment/>
      <protection/>
    </xf>
    <xf numFmtId="0" fontId="5" fillId="0" borderId="10" xfId="61" applyFont="1" applyFill="1" applyBorder="1">
      <alignment/>
      <protection/>
    </xf>
    <xf numFmtId="0" fontId="5" fillId="0" borderId="11" xfId="61" applyFont="1" applyFill="1" applyBorder="1">
      <alignment/>
      <protection/>
    </xf>
    <xf numFmtId="0" fontId="5" fillId="0" borderId="10" xfId="61" applyFont="1" applyFill="1" applyBorder="1" applyAlignment="1" applyProtection="1">
      <alignment horizontal="centerContinuous"/>
      <protection/>
    </xf>
    <xf numFmtId="0" fontId="5" fillId="0" borderId="21" xfId="61" applyFont="1" applyFill="1" applyBorder="1">
      <alignment/>
      <protection/>
    </xf>
    <xf numFmtId="0" fontId="5" fillId="0" borderId="11" xfId="61" applyFont="1" applyFill="1" applyBorder="1" applyAlignment="1" applyProtection="1">
      <alignment horizontal="centerContinuous"/>
      <protection/>
    </xf>
    <xf numFmtId="0" fontId="5" fillId="0" borderId="22" xfId="61" applyFont="1" applyFill="1" applyBorder="1">
      <alignment/>
      <protection/>
    </xf>
    <xf numFmtId="0" fontId="5" fillId="0" borderId="20" xfId="61" applyFont="1" applyFill="1" applyBorder="1" applyAlignment="1" applyProtection="1">
      <alignment horizontal="centerContinuous"/>
      <protection/>
    </xf>
    <xf numFmtId="0" fontId="5" fillId="0" borderId="24" xfId="61" applyFont="1" applyFill="1" applyBorder="1">
      <alignment/>
      <protection/>
    </xf>
    <xf numFmtId="0" fontId="5" fillId="0" borderId="25" xfId="61" applyFont="1" applyFill="1" applyBorder="1">
      <alignment/>
      <protection/>
    </xf>
    <xf numFmtId="0" fontId="5" fillId="0" borderId="25" xfId="61" applyFont="1" applyFill="1" applyBorder="1" applyAlignment="1" applyProtection="1">
      <alignment horizontal="centerContinuous"/>
      <protection/>
    </xf>
    <xf numFmtId="0" fontId="29" fillId="0" borderId="24" xfId="61" applyFont="1" applyFill="1" applyBorder="1" applyAlignment="1">
      <alignment horizontal="centerContinuous" vertical="center"/>
      <protection/>
    </xf>
    <xf numFmtId="0" fontId="5" fillId="0" borderId="25" xfId="61" applyFont="1" applyBorder="1" applyAlignment="1">
      <alignment horizontal="centerContinuous"/>
      <protection/>
    </xf>
    <xf numFmtId="0" fontId="12" fillId="0" borderId="25" xfId="61" applyFont="1" applyFill="1" applyBorder="1" applyAlignment="1">
      <alignment horizontal="centerContinuous"/>
      <protection/>
    </xf>
    <xf numFmtId="5" fontId="5" fillId="0" borderId="14" xfId="62" applyFont="1" applyBorder="1" applyProtection="1">
      <alignment/>
      <protection/>
    </xf>
    <xf numFmtId="6" fontId="5" fillId="0" borderId="10" xfId="46" applyFont="1" applyFill="1" applyBorder="1" applyAlignment="1" applyProtection="1">
      <alignment horizontal="centerContinuous"/>
      <protection/>
    </xf>
    <xf numFmtId="6" fontId="5" fillId="0" borderId="0" xfId="46" applyFont="1" applyFill="1" applyBorder="1" applyAlignment="1" applyProtection="1">
      <alignment horizontal="centerContinuous"/>
      <protection/>
    </xf>
    <xf numFmtId="6" fontId="5" fillId="0" borderId="25" xfId="46" applyFont="1" applyFill="1" applyBorder="1" applyAlignment="1" applyProtection="1">
      <alignment horizontal="centerContinuous"/>
      <protection/>
    </xf>
    <xf numFmtId="5" fontId="30" fillId="0" borderId="0" xfId="62" applyFont="1" applyProtection="1">
      <alignment/>
      <protection/>
    </xf>
    <xf numFmtId="0" fontId="5" fillId="0" borderId="0" xfId="61" applyFont="1" applyFill="1" applyAlignment="1" applyProtection="1">
      <alignment horizontal="center"/>
      <protection/>
    </xf>
    <xf numFmtId="0" fontId="5" fillId="0" borderId="0" xfId="61" applyFont="1" applyFill="1" applyAlignment="1">
      <alignment horizontal="right"/>
      <protection/>
    </xf>
    <xf numFmtId="0" fontId="24" fillId="0" borderId="13" xfId="61" applyFont="1" applyFill="1" applyBorder="1">
      <alignment/>
      <protection/>
    </xf>
    <xf numFmtId="0" fontId="24" fillId="33" borderId="10" xfId="61" applyFont="1" applyFill="1" applyBorder="1" applyProtection="1">
      <alignment/>
      <protection locked="0"/>
    </xf>
    <xf numFmtId="0" fontId="24" fillId="33" borderId="0" xfId="61" applyFont="1" applyFill="1" applyBorder="1" applyProtection="1">
      <alignment/>
      <protection locked="0"/>
    </xf>
    <xf numFmtId="0" fontId="15" fillId="0" borderId="23" xfId="61" applyFont="1" applyFill="1" applyBorder="1" applyAlignment="1">
      <alignment horizontal="centerContinuous"/>
      <protection/>
    </xf>
    <xf numFmtId="0" fontId="21" fillId="0" borderId="26" xfId="61" applyFont="1" applyFill="1" applyBorder="1" applyAlignment="1">
      <alignment horizontal="left" vertical="top"/>
      <protection/>
    </xf>
    <xf numFmtId="0" fontId="24" fillId="0" borderId="27" xfId="61" applyFont="1" applyFill="1" applyBorder="1" applyAlignment="1">
      <alignment horizontal="center"/>
      <protection/>
    </xf>
    <xf numFmtId="0" fontId="5" fillId="0" borderId="28" xfId="61" applyFont="1" applyFill="1" applyBorder="1">
      <alignment/>
      <protection/>
    </xf>
    <xf numFmtId="0" fontId="15" fillId="0" borderId="28" xfId="61" applyFont="1" applyFill="1" applyBorder="1" applyAlignment="1">
      <alignment horizontal="centerContinuous" vertical="center"/>
      <protection/>
    </xf>
    <xf numFmtId="0" fontId="15" fillId="0" borderId="21" xfId="0" applyFont="1" applyFill="1" applyBorder="1" applyAlignment="1" applyProtection="1">
      <alignment horizontal="centerContinuous" vertical="center"/>
      <protection/>
    </xf>
    <xf numFmtId="0" fontId="15" fillId="0" borderId="10" xfId="0" applyFont="1" applyFill="1" applyBorder="1" applyAlignment="1" applyProtection="1">
      <alignment horizontal="centerContinuous"/>
      <protection/>
    </xf>
    <xf numFmtId="0" fontId="11" fillId="0" borderId="13"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5" fillId="0" borderId="10" xfId="0" applyFont="1" applyFill="1" applyBorder="1" applyAlignment="1" applyProtection="1" quotePrefix="1">
      <alignment vertical="center"/>
      <protection/>
    </xf>
    <xf numFmtId="0" fontId="11" fillId="0" borderId="10" xfId="0" applyFont="1" applyFill="1" applyBorder="1" applyAlignment="1" applyProtection="1">
      <alignment vertical="center"/>
      <protection/>
    </xf>
    <xf numFmtId="38" fontId="5" fillId="0" borderId="10" xfId="43" applyFont="1" applyFill="1" applyBorder="1" applyAlignment="1" applyProtection="1">
      <alignment horizontal="centerContinuous" vertical="center"/>
      <protection/>
    </xf>
    <xf numFmtId="38" fontId="5" fillId="0" borderId="10" xfId="43" applyFont="1" applyFill="1" applyBorder="1" applyAlignment="1" applyProtection="1" quotePrefix="1">
      <alignment horizontal="centerContinuous" vertical="center"/>
      <protection/>
    </xf>
    <xf numFmtId="0" fontId="5" fillId="0" borderId="0" xfId="0" applyFont="1" applyFill="1" applyBorder="1" applyAlignment="1" applyProtection="1" quotePrefix="1">
      <alignment vertical="center"/>
      <protection/>
    </xf>
    <xf numFmtId="38" fontId="5" fillId="0" borderId="0" xfId="43" applyFont="1" applyFill="1" applyBorder="1" applyAlignment="1" applyProtection="1" quotePrefix="1">
      <alignment horizontal="centerContinuous"/>
      <protection/>
    </xf>
    <xf numFmtId="0" fontId="15" fillId="0" borderId="22" xfId="0" applyFont="1" applyFill="1" applyBorder="1" applyAlignment="1" applyProtection="1">
      <alignment horizontal="centerContinuous" vertical="center"/>
      <protection/>
    </xf>
    <xf numFmtId="0" fontId="5" fillId="0" borderId="20" xfId="0" applyFont="1" applyFill="1" applyBorder="1" applyAlignment="1" applyProtection="1">
      <alignment horizontal="centerContinuous"/>
      <protection/>
    </xf>
    <xf numFmtId="0" fontId="5" fillId="0" borderId="23" xfId="0" applyFont="1" applyFill="1" applyBorder="1" applyAlignment="1" applyProtection="1">
      <alignment horizontal="centerContinuous"/>
      <protection/>
    </xf>
    <xf numFmtId="0" fontId="11" fillId="0" borderId="0" xfId="0" applyFont="1" applyFill="1" applyBorder="1" applyAlignment="1" applyProtection="1">
      <alignment vertical="center"/>
      <protection/>
    </xf>
    <xf numFmtId="38" fontId="5" fillId="34" borderId="13" xfId="43" applyFont="1" applyFill="1" applyBorder="1" applyAlignment="1" applyProtection="1">
      <alignment horizontal="centerContinuous" vertical="center"/>
      <protection/>
    </xf>
    <xf numFmtId="38" fontId="5" fillId="0" borderId="0" xfId="43" applyFont="1" applyFill="1" applyBorder="1" applyAlignment="1" applyProtection="1">
      <alignment horizontal="centerContinuous" vertical="center"/>
      <protection/>
    </xf>
    <xf numFmtId="0" fontId="25" fillId="0" borderId="0" xfId="0" applyFont="1" applyFill="1" applyBorder="1" applyAlignment="1" applyProtection="1">
      <alignment horizontal="left" vertical="center"/>
      <protection/>
    </xf>
    <xf numFmtId="38" fontId="5" fillId="34" borderId="0" xfId="43" applyFont="1" applyFill="1" applyBorder="1" applyAlignment="1" applyProtection="1">
      <alignment horizontal="centerContinuous" vertical="center"/>
      <protection/>
    </xf>
    <xf numFmtId="0" fontId="25" fillId="0" borderId="10" xfId="0" applyFont="1" applyFill="1" applyBorder="1" applyAlignment="1" applyProtection="1">
      <alignment horizontal="left" vertical="center"/>
      <protection/>
    </xf>
    <xf numFmtId="0" fontId="24" fillId="0" borderId="13" xfId="0" applyFont="1" applyFill="1" applyBorder="1" applyAlignment="1" applyProtection="1">
      <alignment/>
      <protection/>
    </xf>
    <xf numFmtId="38" fontId="24" fillId="33" borderId="10" xfId="43" applyFont="1" applyFill="1" applyBorder="1" applyAlignment="1" applyProtection="1">
      <alignment horizontal="centerContinuous" vertical="center"/>
      <protection locked="0"/>
    </xf>
    <xf numFmtId="38" fontId="24" fillId="33" borderId="10" xfId="43" applyFont="1" applyFill="1" applyBorder="1" applyAlignment="1" applyProtection="1" quotePrefix="1">
      <alignment horizontal="centerContinuous" vertical="center"/>
      <protection locked="0"/>
    </xf>
    <xf numFmtId="38" fontId="24" fillId="33" borderId="0" xfId="43" applyFont="1" applyFill="1" applyBorder="1" applyAlignment="1" applyProtection="1" quotePrefix="1">
      <alignment horizontal="centerContinuous"/>
      <protection locked="0"/>
    </xf>
    <xf numFmtId="0" fontId="21" fillId="0" borderId="26" xfId="0" applyFont="1" applyFill="1" applyBorder="1" applyAlignment="1" applyProtection="1">
      <alignment vertical="top"/>
      <protection/>
    </xf>
    <xf numFmtId="0" fontId="24" fillId="0" borderId="27" xfId="0" applyFont="1" applyFill="1" applyBorder="1" applyAlignment="1" applyProtection="1">
      <alignment horizontal="centerContinuous"/>
      <protection/>
    </xf>
    <xf numFmtId="0" fontId="21" fillId="0" borderId="28" xfId="0" applyFont="1" applyFill="1" applyBorder="1" applyAlignment="1" applyProtection="1">
      <alignment vertical="top"/>
      <protection/>
    </xf>
    <xf numFmtId="0" fontId="15" fillId="0" borderId="29" xfId="0" applyFont="1" applyFill="1" applyBorder="1" applyAlignment="1" applyProtection="1">
      <alignment horizontal="centerContinuous"/>
      <protection/>
    </xf>
    <xf numFmtId="0" fontId="5" fillId="0" borderId="27" xfId="0" applyFont="1" applyFill="1" applyBorder="1" applyAlignment="1" applyProtection="1">
      <alignment horizontal="centerContinuous"/>
      <protection/>
    </xf>
    <xf numFmtId="38" fontId="24" fillId="0" borderId="28" xfId="43" applyFont="1" applyFill="1" applyBorder="1" applyAlignment="1" applyProtection="1">
      <alignment horizontal="centerContinuous" vertical="center"/>
      <protection/>
    </xf>
    <xf numFmtId="38" fontId="24" fillId="0" borderId="27" xfId="43" applyFont="1" applyFill="1" applyBorder="1" applyAlignment="1" applyProtection="1">
      <alignment horizontal="centerContinuous"/>
      <protection/>
    </xf>
    <xf numFmtId="38" fontId="5" fillId="0" borderId="28" xfId="43" applyFont="1" applyFill="1" applyBorder="1" applyAlignment="1" applyProtection="1">
      <alignment horizontal="centerContinuous"/>
      <protection/>
    </xf>
    <xf numFmtId="0" fontId="31" fillId="0" borderId="26" xfId="0" applyFont="1" applyFill="1" applyBorder="1" applyAlignment="1" applyProtection="1">
      <alignment horizontal="center"/>
      <protection/>
    </xf>
    <xf numFmtId="38" fontId="24" fillId="33" borderId="28" xfId="0" applyNumberFormat="1" applyFont="1" applyFill="1" applyBorder="1" applyAlignment="1" applyProtection="1">
      <alignment horizontal="center"/>
      <protection locked="0"/>
    </xf>
    <xf numFmtId="38" fontId="24" fillId="0" borderId="28" xfId="43" applyNumberFormat="1" applyFont="1" applyFill="1" applyBorder="1" applyAlignment="1" applyProtection="1">
      <alignment horizontal="center" vertical="center"/>
      <protection/>
    </xf>
    <xf numFmtId="0" fontId="5" fillId="0" borderId="26" xfId="0" applyFont="1" applyFill="1" applyBorder="1" applyAlignment="1" applyProtection="1">
      <alignment/>
      <protection/>
    </xf>
    <xf numFmtId="0" fontId="5" fillId="0" borderId="27" xfId="0" applyFont="1" applyFill="1" applyBorder="1" applyAlignment="1" applyProtection="1">
      <alignment/>
      <protection/>
    </xf>
    <xf numFmtId="38" fontId="24" fillId="33" borderId="28" xfId="43" applyFont="1" applyFill="1" applyBorder="1" applyAlignment="1" applyProtection="1">
      <alignment horizontal="center" vertical="center"/>
      <protection locked="0"/>
    </xf>
    <xf numFmtId="38" fontId="24" fillId="33" borderId="28" xfId="43" applyFont="1" applyFill="1" applyBorder="1" applyAlignment="1" applyProtection="1" quotePrefix="1">
      <alignment horizontal="center" vertical="center"/>
      <protection locked="0"/>
    </xf>
    <xf numFmtId="38" fontId="24" fillId="33" borderId="27" xfId="43" applyFont="1" applyFill="1" applyBorder="1" applyAlignment="1" applyProtection="1" quotePrefix="1">
      <alignment horizontal="center"/>
      <protection locked="0"/>
    </xf>
    <xf numFmtId="38" fontId="5" fillId="0" borderId="28" xfId="43" applyFont="1" applyFill="1" applyBorder="1" applyAlignment="1" applyProtection="1">
      <alignment horizontal="center"/>
      <protection/>
    </xf>
    <xf numFmtId="38" fontId="24" fillId="0" borderId="28" xfId="43" applyFont="1" applyFill="1" applyBorder="1" applyAlignment="1" applyProtection="1">
      <alignment horizontal="center" vertical="center"/>
      <protection/>
    </xf>
    <xf numFmtId="38" fontId="5" fillId="0" borderId="27" xfId="43" applyFont="1" applyFill="1" applyBorder="1" applyAlignment="1" applyProtection="1">
      <alignment horizontal="centerContinuous" vertical="center"/>
      <protection/>
    </xf>
    <xf numFmtId="0" fontId="15" fillId="0" borderId="21" xfId="56" applyFont="1" applyBorder="1" applyAlignment="1">
      <alignment horizontal="centerContinuous"/>
      <protection/>
    </xf>
    <xf numFmtId="0" fontId="5" fillId="0" borderId="11" xfId="56" applyFont="1" applyBorder="1" applyAlignment="1">
      <alignment horizontal="centerContinuous"/>
      <protection/>
    </xf>
    <xf numFmtId="0" fontId="5" fillId="0" borderId="12" xfId="56" applyFont="1" applyBorder="1" applyAlignment="1">
      <alignment horizontal="centerContinuous"/>
      <protection/>
    </xf>
    <xf numFmtId="0" fontId="5" fillId="0" borderId="0" xfId="56" applyFont="1">
      <alignment/>
      <protection/>
    </xf>
    <xf numFmtId="0" fontId="21" fillId="0" borderId="13" xfId="56" applyFont="1" applyBorder="1" applyAlignment="1">
      <alignment vertical="top"/>
      <protection/>
    </xf>
    <xf numFmtId="0" fontId="5" fillId="0" borderId="15" xfId="56" applyFont="1" applyBorder="1">
      <alignment/>
      <protection/>
    </xf>
    <xf numFmtId="0" fontId="5" fillId="0" borderId="13" xfId="56" applyFont="1" applyBorder="1">
      <alignment/>
      <protection/>
    </xf>
    <xf numFmtId="0" fontId="5" fillId="0" borderId="0" xfId="56" applyFont="1" applyAlignment="1">
      <alignment horizontal="centerContinuous"/>
      <protection/>
    </xf>
    <xf numFmtId="0" fontId="5" fillId="0" borderId="15" xfId="56" applyFont="1" applyBorder="1" applyAlignment="1">
      <alignment horizontal="centerContinuous"/>
      <protection/>
    </xf>
    <xf numFmtId="0" fontId="5" fillId="0" borderId="14" xfId="56" applyFont="1" applyBorder="1">
      <alignment/>
      <protection/>
    </xf>
    <xf numFmtId="0" fontId="5" fillId="0" borderId="10" xfId="56" applyFont="1" applyBorder="1">
      <alignment/>
      <protection/>
    </xf>
    <xf numFmtId="0" fontId="5" fillId="0" borderId="16" xfId="56" applyFont="1" applyBorder="1">
      <alignment/>
      <protection/>
    </xf>
    <xf numFmtId="0" fontId="5" fillId="0" borderId="10" xfId="56" applyFont="1" applyBorder="1" applyAlignment="1">
      <alignment horizontal="centerContinuous"/>
      <protection/>
    </xf>
    <xf numFmtId="0" fontId="5" fillId="0" borderId="0" xfId="56" applyFont="1" applyBorder="1" applyAlignment="1">
      <alignment horizontal="right"/>
      <protection/>
    </xf>
    <xf numFmtId="0" fontId="5" fillId="0" borderId="0" xfId="56" applyFont="1" applyAlignment="1">
      <alignment horizontal="right"/>
      <protection/>
    </xf>
    <xf numFmtId="0" fontId="10" fillId="0" borderId="0" xfId="56" applyFont="1" applyAlignment="1">
      <alignment horizontal="centerContinuous"/>
      <protection/>
    </xf>
    <xf numFmtId="0" fontId="24" fillId="0" borderId="13" xfId="56" applyFont="1" applyBorder="1">
      <alignment/>
      <protection/>
    </xf>
    <xf numFmtId="0" fontId="24" fillId="0" borderId="13" xfId="56" applyFont="1" applyBorder="1" applyAlignment="1">
      <alignment horizontal="centerContinuous"/>
      <protection/>
    </xf>
    <xf numFmtId="14" fontId="24" fillId="33" borderId="10" xfId="56" applyNumberFormat="1" applyFont="1" applyFill="1" applyBorder="1" applyAlignment="1" applyProtection="1">
      <alignment horizontal="centerContinuous"/>
      <protection locked="0"/>
    </xf>
    <xf numFmtId="0" fontId="24" fillId="33" borderId="10" xfId="56" applyFont="1" applyFill="1" applyBorder="1" applyProtection="1">
      <alignment/>
      <protection locked="0"/>
    </xf>
    <xf numFmtId="3" fontId="24" fillId="33" borderId="10" xfId="56" applyNumberFormat="1" applyFont="1" applyFill="1" applyBorder="1" applyProtection="1">
      <alignment/>
      <protection locked="0"/>
    </xf>
    <xf numFmtId="3" fontId="24" fillId="0" borderId="10" xfId="56" applyNumberFormat="1" applyFont="1" applyFill="1" applyBorder="1" applyProtection="1">
      <alignment/>
      <protection/>
    </xf>
    <xf numFmtId="0" fontId="15" fillId="0" borderId="21" xfId="57" applyFont="1" applyBorder="1" applyAlignment="1">
      <alignment horizontal="centerContinuous"/>
      <protection/>
    </xf>
    <xf numFmtId="0" fontId="5" fillId="0" borderId="11" xfId="57" applyFont="1" applyBorder="1" applyAlignment="1">
      <alignment horizontal="centerContinuous"/>
      <protection/>
    </xf>
    <xf numFmtId="0" fontId="5" fillId="0" borderId="12" xfId="57" applyFont="1" applyBorder="1" applyAlignment="1">
      <alignment horizontal="centerContinuous"/>
      <protection/>
    </xf>
    <xf numFmtId="0" fontId="5" fillId="0" borderId="0" xfId="57" applyFont="1">
      <alignment/>
      <protection/>
    </xf>
    <xf numFmtId="0" fontId="21" fillId="0" borderId="13" xfId="57" applyFont="1" applyBorder="1" applyAlignment="1">
      <alignment vertical="top"/>
      <protection/>
    </xf>
    <xf numFmtId="0" fontId="5" fillId="0" borderId="15" xfId="57" applyFont="1" applyBorder="1">
      <alignment/>
      <protection/>
    </xf>
    <xf numFmtId="0" fontId="5" fillId="0" borderId="13" xfId="57" applyFont="1" applyBorder="1">
      <alignment/>
      <protection/>
    </xf>
    <xf numFmtId="0" fontId="5" fillId="0" borderId="0" xfId="57" applyFont="1" applyAlignment="1">
      <alignment horizontal="centerContinuous"/>
      <protection/>
    </xf>
    <xf numFmtId="0" fontId="5" fillId="0" borderId="15" xfId="57" applyFont="1" applyBorder="1" applyAlignment="1">
      <alignment horizontal="centerContinuous"/>
      <protection/>
    </xf>
    <xf numFmtId="0" fontId="5" fillId="0" borderId="14" xfId="57" applyFont="1" applyBorder="1">
      <alignment/>
      <protection/>
    </xf>
    <xf numFmtId="0" fontId="5" fillId="0" borderId="10" xfId="57" applyFont="1" applyBorder="1">
      <alignment/>
      <protection/>
    </xf>
    <xf numFmtId="0" fontId="5" fillId="0" borderId="16" xfId="57" applyFont="1" applyBorder="1">
      <alignment/>
      <protection/>
    </xf>
    <xf numFmtId="0" fontId="5" fillId="0" borderId="0" xfId="57" applyFont="1" applyBorder="1" applyAlignment="1">
      <alignment horizontal="right"/>
      <protection/>
    </xf>
    <xf numFmtId="0" fontId="5" fillId="0" borderId="0" xfId="57" applyFont="1" applyAlignment="1">
      <alignment horizontal="right"/>
      <protection/>
    </xf>
    <xf numFmtId="0" fontId="10" fillId="0" borderId="0" xfId="57" applyFont="1" applyAlignment="1">
      <alignment horizontal="centerContinuous"/>
      <protection/>
    </xf>
    <xf numFmtId="0" fontId="24" fillId="0" borderId="13" xfId="57" applyFont="1" applyBorder="1">
      <alignment/>
      <protection/>
    </xf>
    <xf numFmtId="0" fontId="24" fillId="0" borderId="13" xfId="57" applyFont="1" applyBorder="1" applyAlignment="1">
      <alignment horizontal="centerContinuous"/>
      <protection/>
    </xf>
    <xf numFmtId="0" fontId="24" fillId="33" borderId="10" xfId="57" applyFont="1" applyFill="1" applyBorder="1" applyProtection="1">
      <alignment/>
      <protection locked="0"/>
    </xf>
    <xf numFmtId="0" fontId="5" fillId="0" borderId="23" xfId="57" applyFont="1" applyBorder="1">
      <alignment/>
      <protection/>
    </xf>
    <xf numFmtId="0" fontId="5" fillId="0" borderId="0" xfId="57" applyFont="1" applyBorder="1">
      <alignment/>
      <protection/>
    </xf>
    <xf numFmtId="0" fontId="15" fillId="0" borderId="21" xfId="58" applyFont="1" applyBorder="1" applyAlignment="1">
      <alignment horizontal="centerContinuous"/>
      <protection/>
    </xf>
    <xf numFmtId="0" fontId="5" fillId="0" borderId="11" xfId="58" applyFont="1" applyBorder="1" applyAlignment="1">
      <alignment horizontal="centerContinuous"/>
      <protection/>
    </xf>
    <xf numFmtId="0" fontId="5" fillId="0" borderId="12" xfId="58" applyFont="1" applyBorder="1" applyAlignment="1">
      <alignment horizontal="centerContinuous"/>
      <protection/>
    </xf>
    <xf numFmtId="0" fontId="5" fillId="0" borderId="0" xfId="58" applyFont="1">
      <alignment/>
      <protection/>
    </xf>
    <xf numFmtId="0" fontId="21" fillId="0" borderId="13" xfId="58" applyFont="1" applyBorder="1" applyAlignment="1">
      <alignment vertical="top"/>
      <protection/>
    </xf>
    <xf numFmtId="0" fontId="5" fillId="0" borderId="15" xfId="58" applyFont="1" applyBorder="1">
      <alignment/>
      <protection/>
    </xf>
    <xf numFmtId="0" fontId="5" fillId="0" borderId="13" xfId="58" applyFont="1" applyBorder="1">
      <alignment/>
      <protection/>
    </xf>
    <xf numFmtId="0" fontId="5" fillId="0" borderId="0" xfId="58" applyFont="1" applyAlignment="1">
      <alignment horizontal="centerContinuous"/>
      <protection/>
    </xf>
    <xf numFmtId="0" fontId="5" fillId="0" borderId="15" xfId="58" applyFont="1" applyBorder="1" applyAlignment="1">
      <alignment horizontal="centerContinuous"/>
      <protection/>
    </xf>
    <xf numFmtId="0" fontId="5" fillId="0" borderId="14" xfId="58" applyFont="1" applyBorder="1">
      <alignment/>
      <protection/>
    </xf>
    <xf numFmtId="0" fontId="5" fillId="0" borderId="10" xfId="58" applyFont="1" applyBorder="1">
      <alignment/>
      <protection/>
    </xf>
    <xf numFmtId="0" fontId="5" fillId="0" borderId="16" xfId="58" applyFont="1" applyBorder="1">
      <alignment/>
      <protection/>
    </xf>
    <xf numFmtId="0" fontId="5" fillId="0" borderId="0" xfId="58" applyFont="1" applyBorder="1" applyAlignment="1">
      <alignment horizontal="right"/>
      <protection/>
    </xf>
    <xf numFmtId="0" fontId="5" fillId="0" borderId="0" xfId="58" applyFont="1" applyAlignment="1">
      <alignment horizontal="right"/>
      <protection/>
    </xf>
    <xf numFmtId="0" fontId="5" fillId="0" borderId="0" xfId="58" applyFont="1" applyAlignment="1">
      <alignment/>
      <protection/>
    </xf>
    <xf numFmtId="0" fontId="10" fillId="0" borderId="0" xfId="58" applyFont="1" applyAlignment="1">
      <alignment horizontal="centerContinuous"/>
      <protection/>
    </xf>
    <xf numFmtId="0" fontId="5" fillId="0" borderId="10" xfId="58" applyFont="1" applyBorder="1" applyAlignment="1">
      <alignment/>
      <protection/>
    </xf>
    <xf numFmtId="0" fontId="24" fillId="0" borderId="13" xfId="58" applyFont="1" applyBorder="1">
      <alignment/>
      <protection/>
    </xf>
    <xf numFmtId="0" fontId="24" fillId="0" borderId="13" xfId="58" applyFont="1" applyBorder="1" applyAlignment="1">
      <alignment horizontal="centerContinuous"/>
      <protection/>
    </xf>
    <xf numFmtId="0" fontId="24" fillId="33" borderId="10" xfId="58" applyFont="1" applyFill="1" applyBorder="1" applyProtection="1">
      <alignment/>
      <protection locked="0"/>
    </xf>
    <xf numFmtId="3" fontId="24" fillId="33" borderId="10" xfId="56" applyNumberFormat="1" applyFont="1" applyFill="1" applyBorder="1" applyAlignment="1" applyProtection="1">
      <alignment/>
      <protection locked="0"/>
    </xf>
    <xf numFmtId="3" fontId="24" fillId="0" borderId="10" xfId="56" applyNumberFormat="1" applyFont="1" applyFill="1" applyBorder="1" applyAlignment="1" applyProtection="1">
      <alignment/>
      <protection/>
    </xf>
    <xf numFmtId="0" fontId="24" fillId="0" borderId="0" xfId="58" applyFont="1" applyAlignment="1">
      <alignment/>
      <protection/>
    </xf>
    <xf numFmtId="0" fontId="15" fillId="0" borderId="21" xfId="59" applyFont="1" applyBorder="1" applyAlignment="1">
      <alignment horizontal="centerContinuous" vertical="center"/>
      <protection/>
    </xf>
    <xf numFmtId="0" fontId="5" fillId="0" borderId="11" xfId="59" applyFont="1" applyBorder="1" applyAlignment="1">
      <alignment horizontal="centerContinuous"/>
      <protection/>
    </xf>
    <xf numFmtId="0" fontId="5" fillId="0" borderId="12" xfId="59" applyFont="1" applyBorder="1" applyAlignment="1">
      <alignment horizontal="centerContinuous"/>
      <protection/>
    </xf>
    <xf numFmtId="0" fontId="5" fillId="0" borderId="0" xfId="59" applyFont="1">
      <alignment/>
      <protection/>
    </xf>
    <xf numFmtId="0" fontId="21" fillId="0" borderId="13" xfId="59" applyFont="1" applyBorder="1" applyAlignment="1">
      <alignment vertical="top"/>
      <protection/>
    </xf>
    <xf numFmtId="0" fontId="5" fillId="0" borderId="15" xfId="59" applyFont="1" applyBorder="1">
      <alignment/>
      <protection/>
    </xf>
    <xf numFmtId="0" fontId="5" fillId="0" borderId="13" xfId="59" applyFont="1" applyBorder="1">
      <alignment/>
      <protection/>
    </xf>
    <xf numFmtId="0" fontId="5" fillId="0" borderId="14" xfId="59" applyFont="1" applyBorder="1">
      <alignment/>
      <protection/>
    </xf>
    <xf numFmtId="0" fontId="5" fillId="0" borderId="10" xfId="59" applyFont="1" applyBorder="1">
      <alignment/>
      <protection/>
    </xf>
    <xf numFmtId="0" fontId="5" fillId="0" borderId="16" xfId="59" applyFont="1" applyBorder="1">
      <alignment/>
      <protection/>
    </xf>
    <xf numFmtId="0" fontId="15" fillId="0" borderId="14" xfId="59" applyFont="1" applyBorder="1" applyAlignment="1">
      <alignment horizontal="centerContinuous" vertical="center"/>
      <protection/>
    </xf>
    <xf numFmtId="0" fontId="5" fillId="0" borderId="10" xfId="59" applyFont="1" applyBorder="1" applyAlignment="1">
      <alignment horizontal="centerContinuous"/>
      <protection/>
    </xf>
    <xf numFmtId="0" fontId="5" fillId="0" borderId="16" xfId="59" applyFont="1" applyBorder="1" applyAlignment="1">
      <alignment horizontal="centerContinuous"/>
      <protection/>
    </xf>
    <xf numFmtId="0" fontId="25" fillId="0" borderId="14" xfId="59" applyFont="1" applyBorder="1" applyAlignment="1">
      <alignment horizontal="centerContinuous" vertical="center"/>
      <protection/>
    </xf>
    <xf numFmtId="0" fontId="5" fillId="0" borderId="0" xfId="59" applyFont="1" applyAlignment="1">
      <alignment horizontal="right"/>
      <protection/>
    </xf>
    <xf numFmtId="0" fontId="5" fillId="0" borderId="22" xfId="59" applyFont="1" applyBorder="1">
      <alignment/>
      <protection/>
    </xf>
    <xf numFmtId="0" fontId="5" fillId="0" borderId="20" xfId="59" applyFont="1" applyBorder="1">
      <alignment/>
      <protection/>
    </xf>
    <xf numFmtId="0" fontId="5" fillId="0" borderId="23" xfId="59" applyFont="1" applyBorder="1" applyAlignment="1">
      <alignment horizontal="centerContinuous"/>
      <protection/>
    </xf>
    <xf numFmtId="0" fontId="5" fillId="0" borderId="13" xfId="59" applyFont="1" applyFill="1" applyBorder="1" applyAlignment="1" applyProtection="1">
      <alignment horizontal="centerContinuous"/>
      <protection/>
    </xf>
    <xf numFmtId="0" fontId="5" fillId="0" borderId="0" xfId="59" applyFont="1" applyAlignment="1">
      <alignment horizontal="centerContinuous"/>
      <protection/>
    </xf>
    <xf numFmtId="0" fontId="5" fillId="0" borderId="15" xfId="59" applyFont="1" applyBorder="1" applyAlignment="1">
      <alignment horizontal="centerContinuous"/>
      <protection/>
    </xf>
    <xf numFmtId="0" fontId="5" fillId="0" borderId="15" xfId="59" applyFont="1" applyBorder="1" applyAlignment="1">
      <alignment/>
      <protection/>
    </xf>
    <xf numFmtId="0" fontId="5" fillId="0" borderId="10" xfId="59" applyFont="1" applyBorder="1" applyAlignment="1">
      <alignment vertical="center"/>
      <protection/>
    </xf>
    <xf numFmtId="0" fontId="5" fillId="0" borderId="16" xfId="59" applyFont="1" applyBorder="1" applyAlignment="1">
      <alignment/>
      <protection/>
    </xf>
    <xf numFmtId="0" fontId="21" fillId="0" borderId="0" xfId="59" applyFont="1" applyAlignment="1">
      <alignment vertical="top"/>
      <protection/>
    </xf>
    <xf numFmtId="0" fontId="15" fillId="0" borderId="0" xfId="59" applyFont="1" applyAlignment="1">
      <alignment horizontal="centerContinuous"/>
      <protection/>
    </xf>
    <xf numFmtId="0" fontId="24" fillId="0" borderId="13" xfId="59" applyFont="1" applyBorder="1">
      <alignment/>
      <protection/>
    </xf>
    <xf numFmtId="0" fontId="24" fillId="0" borderId="13" xfId="59" applyFont="1" applyBorder="1" applyAlignment="1">
      <alignment horizontal="left"/>
      <protection/>
    </xf>
    <xf numFmtId="0" fontId="24" fillId="0" borderId="13" xfId="59" applyFont="1" applyBorder="1" applyAlignment="1">
      <alignment horizontal="center"/>
      <protection/>
    </xf>
    <xf numFmtId="0" fontId="24" fillId="33" borderId="10" xfId="59" applyFont="1" applyFill="1" applyBorder="1" applyProtection="1">
      <alignment/>
      <protection locked="0"/>
    </xf>
    <xf numFmtId="3" fontId="24" fillId="33" borderId="10" xfId="59" applyNumberFormat="1" applyFont="1" applyFill="1" applyBorder="1" applyAlignment="1" applyProtection="1">
      <alignment horizontal="center"/>
      <protection locked="0"/>
    </xf>
    <xf numFmtId="3" fontId="24" fillId="0" borderId="10" xfId="59" applyNumberFormat="1" applyFont="1" applyFill="1" applyBorder="1" applyAlignment="1" applyProtection="1">
      <alignment horizontal="center"/>
      <protection/>
    </xf>
    <xf numFmtId="3" fontId="24" fillId="33" borderId="13" xfId="59" applyNumberFormat="1" applyFont="1" applyFill="1" applyBorder="1" applyAlignment="1" applyProtection="1">
      <alignment horizontal="centerContinuous"/>
      <protection locked="0"/>
    </xf>
    <xf numFmtId="3" fontId="24" fillId="33" borderId="14" xfId="59" applyNumberFormat="1" applyFont="1" applyFill="1" applyBorder="1" applyAlignment="1" applyProtection="1">
      <alignment horizontal="centerContinuous"/>
      <protection locked="0"/>
    </xf>
    <xf numFmtId="0" fontId="24" fillId="33" borderId="13" xfId="59" applyFont="1" applyFill="1" applyBorder="1" applyAlignment="1" applyProtection="1">
      <alignment vertical="center"/>
      <protection locked="0"/>
    </xf>
    <xf numFmtId="14" fontId="24" fillId="33" borderId="13" xfId="59" applyNumberFormat="1" applyFont="1" applyFill="1" applyBorder="1" applyAlignment="1" applyProtection="1">
      <alignment horizontal="center" vertical="center"/>
      <protection locked="0"/>
    </xf>
    <xf numFmtId="0" fontId="24" fillId="33" borderId="0" xfId="59" applyFont="1" applyFill="1" applyAlignment="1" applyProtection="1">
      <alignment vertical="center"/>
      <protection locked="0"/>
    </xf>
    <xf numFmtId="0" fontId="21" fillId="0" borderId="10" xfId="59" applyFont="1" applyBorder="1" applyAlignment="1">
      <alignment horizontal="left"/>
      <protection/>
    </xf>
    <xf numFmtId="0" fontId="25" fillId="0" borderId="0" xfId="59" applyFont="1" applyAlignment="1">
      <alignment horizontal="right"/>
      <protection/>
    </xf>
    <xf numFmtId="0" fontId="5" fillId="0" borderId="0" xfId="0" applyFont="1" applyFill="1" applyBorder="1" applyAlignment="1" applyProtection="1">
      <alignment vertical="top"/>
      <protection/>
    </xf>
    <xf numFmtId="0" fontId="5" fillId="0" borderId="15" xfId="0" applyFont="1" applyFill="1" applyBorder="1" applyAlignment="1" applyProtection="1">
      <alignment vertical="center"/>
      <protection/>
    </xf>
    <xf numFmtId="0" fontId="5" fillId="0" borderId="10" xfId="0" applyFont="1" applyFill="1" applyBorder="1" applyAlignment="1" applyProtection="1">
      <alignment vertical="top"/>
      <protection/>
    </xf>
    <xf numFmtId="0" fontId="5" fillId="0" borderId="0" xfId="0" applyFont="1" applyFill="1" applyBorder="1" applyAlignment="1" applyProtection="1" quotePrefix="1">
      <alignment horizontal="left"/>
      <protection/>
    </xf>
    <xf numFmtId="0" fontId="21" fillId="0" borderId="0" xfId="0" applyFont="1" applyFill="1" applyBorder="1" applyAlignment="1" applyProtection="1">
      <alignment horizontal="centerContinuous" vertical="top"/>
      <protection/>
    </xf>
    <xf numFmtId="0" fontId="21" fillId="0" borderId="0" xfId="0" applyFont="1" applyFill="1" applyAlignment="1" applyProtection="1" quotePrefix="1">
      <alignment horizontal="centerContinuous" vertical="top"/>
      <protection/>
    </xf>
    <xf numFmtId="0" fontId="32" fillId="0" borderId="0" xfId="0" applyFont="1" applyFill="1" applyBorder="1" applyAlignment="1" applyProtection="1">
      <alignment/>
      <protection/>
    </xf>
    <xf numFmtId="0" fontId="32" fillId="0" borderId="0" xfId="0" applyFont="1" applyFill="1" applyBorder="1" applyAlignment="1" applyProtection="1">
      <alignment vertical="top"/>
      <protection/>
    </xf>
    <xf numFmtId="38" fontId="24" fillId="0" borderId="10" xfId="43" applyFont="1" applyFill="1" applyBorder="1" applyAlignment="1" applyProtection="1">
      <alignment horizontal="centerContinuous"/>
      <protection/>
    </xf>
    <xf numFmtId="38" fontId="24" fillId="33" borderId="10" xfId="43" applyFont="1" applyFill="1" applyBorder="1" applyAlignment="1" applyProtection="1">
      <alignment horizontal="centerContinuous"/>
      <protection locked="0"/>
    </xf>
    <xf numFmtId="0" fontId="5" fillId="0" borderId="14" xfId="0" applyFont="1" applyFill="1" applyBorder="1" applyAlignment="1" applyProtection="1">
      <alignment vertical="top"/>
      <protection/>
    </xf>
    <xf numFmtId="5" fontId="5" fillId="0" borderId="20" xfId="0" applyNumberFormat="1" applyFont="1" applyFill="1" applyBorder="1" applyAlignment="1" applyProtection="1" quotePrefix="1">
      <alignment horizontal="centerContinuous"/>
      <protection/>
    </xf>
    <xf numFmtId="0" fontId="5" fillId="0" borderId="15" xfId="0" applyFont="1" applyBorder="1" applyAlignment="1" applyProtection="1">
      <alignment/>
      <protection/>
    </xf>
    <xf numFmtId="0" fontId="21" fillId="0" borderId="13" xfId="59" applyFont="1" applyBorder="1" applyAlignment="1" applyProtection="1">
      <alignment vertical="top"/>
      <protection/>
    </xf>
    <xf numFmtId="0" fontId="24" fillId="0" borderId="13" xfId="59" applyFont="1" applyBorder="1" applyAlignment="1" applyProtection="1">
      <alignment horizontal="centerContinuous"/>
      <protection/>
    </xf>
    <xf numFmtId="0" fontId="5" fillId="0" borderId="16" xfId="0" applyFont="1" applyBorder="1" applyAlignment="1" applyProtection="1">
      <alignment/>
      <protection/>
    </xf>
    <xf numFmtId="0" fontId="5" fillId="0" borderId="14" xfId="59" applyFont="1" applyBorder="1" applyProtection="1">
      <alignment/>
      <protection/>
    </xf>
    <xf numFmtId="0" fontId="5" fillId="0" borderId="11" xfId="0" applyFont="1" applyBorder="1" applyAlignment="1">
      <alignment horizontal="centerContinuous"/>
    </xf>
    <xf numFmtId="0" fontId="5" fillId="0" borderId="0" xfId="0" applyFont="1" applyFill="1" applyAlignment="1">
      <alignment/>
    </xf>
    <xf numFmtId="38" fontId="5" fillId="0" borderId="0" xfId="43" applyFont="1" applyFill="1" applyBorder="1" applyAlignment="1">
      <alignment/>
    </xf>
    <xf numFmtId="38" fontId="30" fillId="0" borderId="10" xfId="43" applyFont="1" applyFill="1" applyBorder="1" applyAlignment="1" applyProtection="1">
      <alignment horizontal="centerContinuous"/>
      <protection/>
    </xf>
    <xf numFmtId="0" fontId="5" fillId="0" borderId="10" xfId="0" applyFont="1" applyFill="1" applyBorder="1" applyAlignment="1">
      <alignment/>
    </xf>
    <xf numFmtId="0" fontId="5" fillId="0" borderId="13" xfId="0" applyFont="1" applyFill="1" applyBorder="1" applyAlignment="1" applyProtection="1">
      <alignment horizontal="left"/>
      <protection/>
    </xf>
    <xf numFmtId="0" fontId="24" fillId="0" borderId="14" xfId="0" applyFont="1" applyFill="1" applyBorder="1" applyAlignment="1" applyProtection="1">
      <alignment/>
      <protection/>
    </xf>
    <xf numFmtId="0" fontId="24" fillId="0" borderId="14" xfId="0" applyFont="1" applyFill="1" applyBorder="1" applyAlignment="1" applyProtection="1">
      <alignment/>
      <protection/>
    </xf>
    <xf numFmtId="0" fontId="24" fillId="0" borderId="14" xfId="59" applyFont="1" applyBorder="1" applyAlignment="1">
      <alignment horizontal="centerContinuous"/>
      <protection/>
    </xf>
    <xf numFmtId="0" fontId="24" fillId="34" borderId="10" xfId="0" applyFont="1" applyFill="1" applyBorder="1" applyAlignment="1" applyProtection="1">
      <alignment horizontal="centerContinuous"/>
      <protection/>
    </xf>
    <xf numFmtId="0" fontId="24" fillId="0" borderId="10" xfId="0" applyFont="1" applyFill="1" applyBorder="1" applyAlignment="1" applyProtection="1">
      <alignment/>
      <protection/>
    </xf>
    <xf numFmtId="3" fontId="24" fillId="33" borderId="10" xfId="43" applyNumberFormat="1" applyFont="1" applyFill="1" applyBorder="1" applyAlignment="1" applyProtection="1">
      <alignment horizontal="centerContinuous"/>
      <protection locked="0"/>
    </xf>
    <xf numFmtId="0" fontId="24" fillId="33" borderId="10" xfId="0" applyFont="1" applyFill="1" applyBorder="1" applyAlignment="1" applyProtection="1">
      <alignment horizontal="centerContinuous"/>
      <protection locked="0"/>
    </xf>
    <xf numFmtId="38" fontId="24" fillId="33" borderId="10" xfId="43" applyFont="1" applyFill="1" applyBorder="1" applyAlignment="1" applyProtection="1">
      <alignment horizontal="center"/>
      <protection locked="0"/>
    </xf>
    <xf numFmtId="0" fontId="24" fillId="33" borderId="10" xfId="0" applyFont="1" applyFill="1" applyBorder="1" applyAlignment="1" applyProtection="1" quotePrefix="1">
      <alignment horizontal="centerContinuous"/>
      <protection locked="0"/>
    </xf>
    <xf numFmtId="0" fontId="21" fillId="0" borderId="0" xfId="0" applyFont="1" applyFill="1" applyAlignment="1" applyProtection="1">
      <alignment horizontal="center" vertical="top"/>
      <protection/>
    </xf>
    <xf numFmtId="14" fontId="5" fillId="33" borderId="10" xfId="0" applyNumberFormat="1" applyFont="1" applyFill="1" applyBorder="1" applyAlignment="1" applyProtection="1">
      <alignment horizontal="center"/>
      <protection locked="0"/>
    </xf>
    <xf numFmtId="3" fontId="24" fillId="33" borderId="10" xfId="0" applyNumberFormat="1" applyFont="1" applyFill="1" applyBorder="1" applyAlignment="1" applyProtection="1">
      <alignment horizontal="center"/>
      <protection locked="0"/>
    </xf>
    <xf numFmtId="2" fontId="24" fillId="0" borderId="10" xfId="0" applyNumberFormat="1" applyFont="1" applyFill="1" applyBorder="1" applyAlignment="1" applyProtection="1">
      <alignment horizontal="center"/>
      <protection/>
    </xf>
    <xf numFmtId="0" fontId="21" fillId="0" borderId="27" xfId="0" applyFont="1" applyFill="1" applyBorder="1" applyAlignment="1" applyProtection="1">
      <alignment vertical="top"/>
      <protection/>
    </xf>
    <xf numFmtId="0" fontId="5" fillId="0" borderId="28" xfId="0" applyFont="1" applyFill="1" applyBorder="1" applyAlignment="1" applyProtection="1">
      <alignment/>
      <protection/>
    </xf>
    <xf numFmtId="0" fontId="15" fillId="0" borderId="0" xfId="0" applyFont="1" applyAlignment="1">
      <alignment horizontal="centerContinuous"/>
    </xf>
    <xf numFmtId="0" fontId="15" fillId="0" borderId="22" xfId="0" applyFont="1" applyFill="1" applyBorder="1" applyAlignment="1" applyProtection="1">
      <alignment horizontal="centerContinuous"/>
      <protection/>
    </xf>
    <xf numFmtId="3" fontId="24" fillId="0" borderId="10" xfId="0" applyNumberFormat="1" applyFont="1" applyFill="1" applyBorder="1" applyAlignment="1" applyProtection="1">
      <alignment horizontal="center"/>
      <protection/>
    </xf>
    <xf numFmtId="14" fontId="24" fillId="33" borderId="10" xfId="0" applyNumberFormat="1" applyFont="1" applyFill="1" applyBorder="1" applyAlignment="1" applyProtection="1">
      <alignment horizontal="centerContinuous"/>
      <protection locked="0"/>
    </xf>
    <xf numFmtId="0" fontId="15" fillId="0" borderId="21" xfId="60" applyFont="1" applyBorder="1" applyAlignment="1">
      <alignment horizontal="centerContinuous" vertical="center"/>
      <protection/>
    </xf>
    <xf numFmtId="0" fontId="5" fillId="0" borderId="11" xfId="60" applyFont="1" applyBorder="1" applyAlignment="1">
      <alignment horizontal="centerContinuous"/>
      <protection/>
    </xf>
    <xf numFmtId="0" fontId="5" fillId="0" borderId="12" xfId="60" applyFont="1" applyBorder="1" applyAlignment="1">
      <alignment horizontal="centerContinuous"/>
      <protection/>
    </xf>
    <xf numFmtId="0" fontId="5" fillId="0" borderId="0" xfId="60" applyFont="1">
      <alignment/>
      <protection/>
    </xf>
    <xf numFmtId="0" fontId="21" fillId="0" borderId="13" xfId="60" applyFont="1" applyBorder="1" applyAlignment="1">
      <alignment vertical="top"/>
      <protection/>
    </xf>
    <xf numFmtId="0" fontId="5" fillId="0" borderId="15" xfId="60" applyFont="1" applyBorder="1">
      <alignment/>
      <protection/>
    </xf>
    <xf numFmtId="0" fontId="5" fillId="0" borderId="13" xfId="60" applyFont="1" applyBorder="1">
      <alignment/>
      <protection/>
    </xf>
    <xf numFmtId="0" fontId="5" fillId="0" borderId="15" xfId="60" applyFont="1" applyBorder="1" applyAlignment="1">
      <alignment horizontal="centerContinuous"/>
      <protection/>
    </xf>
    <xf numFmtId="0" fontId="5" fillId="0" borderId="14" xfId="60" applyFont="1" applyBorder="1">
      <alignment/>
      <protection/>
    </xf>
    <xf numFmtId="0" fontId="5" fillId="0" borderId="10" xfId="60" applyFont="1" applyBorder="1">
      <alignment/>
      <protection/>
    </xf>
    <xf numFmtId="0" fontId="5" fillId="0" borderId="16" xfId="60" applyFont="1" applyBorder="1">
      <alignment/>
      <protection/>
    </xf>
    <xf numFmtId="0" fontId="15" fillId="0" borderId="13" xfId="60" applyFont="1" applyBorder="1" applyAlignment="1">
      <alignment horizontal="centerContinuous" vertical="center"/>
      <protection/>
    </xf>
    <xf numFmtId="0" fontId="5" fillId="0" borderId="0" xfId="60" applyFont="1" applyAlignment="1">
      <alignment horizontal="centerContinuous"/>
      <protection/>
    </xf>
    <xf numFmtId="0" fontId="5" fillId="0" borderId="0" xfId="60" applyFont="1" applyAlignment="1">
      <alignment horizontal="right"/>
      <protection/>
    </xf>
    <xf numFmtId="0" fontId="10" fillId="0" borderId="0" xfId="60" applyFont="1">
      <alignment/>
      <protection/>
    </xf>
    <xf numFmtId="0" fontId="10" fillId="0" borderId="0" xfId="60" applyFont="1" applyBorder="1">
      <alignment/>
      <protection/>
    </xf>
    <xf numFmtId="0" fontId="5" fillId="0" borderId="0" xfId="60" applyFont="1" applyBorder="1" applyAlignment="1">
      <alignment/>
      <protection/>
    </xf>
    <xf numFmtId="0" fontId="5" fillId="0" borderId="0" xfId="60" applyFont="1" applyBorder="1">
      <alignment/>
      <protection/>
    </xf>
    <xf numFmtId="0" fontId="24" fillId="0" borderId="13" xfId="60" applyFont="1" applyBorder="1">
      <alignment/>
      <protection/>
    </xf>
    <xf numFmtId="0" fontId="24" fillId="0" borderId="13" xfId="60" applyFont="1" applyBorder="1" applyAlignment="1">
      <alignment horizontal="centerContinuous"/>
      <protection/>
    </xf>
    <xf numFmtId="3" fontId="24" fillId="33" borderId="10" xfId="60" applyNumberFormat="1" applyFont="1" applyFill="1" applyBorder="1" applyAlignment="1" applyProtection="1">
      <alignment horizontal="center"/>
      <protection locked="0"/>
    </xf>
    <xf numFmtId="3" fontId="24" fillId="0" borderId="10" xfId="60" applyNumberFormat="1" applyFont="1" applyBorder="1" applyAlignment="1">
      <alignment horizontal="center"/>
      <protection/>
    </xf>
    <xf numFmtId="14" fontId="24" fillId="33" borderId="10" xfId="60" applyNumberFormat="1" applyFont="1" applyFill="1" applyBorder="1" applyAlignment="1" applyProtection="1">
      <alignment horizontal="center"/>
      <protection locked="0"/>
    </xf>
    <xf numFmtId="0" fontId="22" fillId="0" borderId="15" xfId="0" applyFont="1" applyFill="1" applyBorder="1" applyAlignment="1" applyProtection="1">
      <alignment/>
      <protection/>
    </xf>
    <xf numFmtId="0" fontId="30" fillId="0" borderId="10" xfId="0" applyFont="1" applyFill="1" applyBorder="1" applyAlignment="1" applyProtection="1">
      <alignment horizontal="centerContinuous"/>
      <protection/>
    </xf>
    <xf numFmtId="0" fontId="25" fillId="0" borderId="14" xfId="0" applyFont="1" applyFill="1" applyBorder="1" applyAlignment="1" applyProtection="1">
      <alignment horizontal="centerContinuous" vertical="center"/>
      <protection/>
    </xf>
    <xf numFmtId="0" fontId="5" fillId="0" borderId="17" xfId="0" applyFont="1" applyFill="1" applyBorder="1" applyAlignment="1" applyProtection="1">
      <alignment horizontal="centerContinuous"/>
      <protection/>
    </xf>
    <xf numFmtId="0" fontId="5" fillId="0" borderId="19" xfId="0" applyFont="1" applyFill="1" applyBorder="1" applyAlignment="1" applyProtection="1">
      <alignment/>
      <protection/>
    </xf>
    <xf numFmtId="0" fontId="20" fillId="0" borderId="30" xfId="0" applyFont="1" applyFill="1" applyBorder="1" applyAlignment="1" applyProtection="1">
      <alignment horizontal="center"/>
      <protection/>
    </xf>
    <xf numFmtId="0" fontId="20" fillId="0" borderId="13" xfId="0" applyFont="1" applyFill="1" applyBorder="1" applyAlignment="1" applyProtection="1">
      <alignment horizontal="center"/>
      <protection/>
    </xf>
    <xf numFmtId="0" fontId="20" fillId="0" borderId="18" xfId="0" applyFont="1" applyFill="1" applyBorder="1" applyAlignment="1" applyProtection="1">
      <alignment horizontal="center"/>
      <protection/>
    </xf>
    <xf numFmtId="0" fontId="20" fillId="0" borderId="17" xfId="0" applyFont="1" applyFill="1" applyBorder="1" applyAlignment="1" applyProtection="1">
      <alignment horizontal="center"/>
      <protection/>
    </xf>
    <xf numFmtId="0" fontId="20" fillId="0" borderId="14" xfId="0" applyFont="1" applyFill="1" applyBorder="1" applyAlignment="1" applyProtection="1">
      <alignment horizontal="center"/>
      <protection/>
    </xf>
    <xf numFmtId="0" fontId="20" fillId="0" borderId="19" xfId="0" applyFont="1" applyFill="1" applyBorder="1" applyAlignment="1" applyProtection="1">
      <alignment horizontal="center"/>
      <protection/>
    </xf>
    <xf numFmtId="0" fontId="5" fillId="0" borderId="17" xfId="0" applyFont="1" applyFill="1" applyBorder="1" applyAlignment="1" applyProtection="1">
      <alignment horizontal="center"/>
      <protection/>
    </xf>
    <xf numFmtId="0" fontId="9" fillId="0" borderId="0" xfId="0" applyFont="1" applyFill="1" applyBorder="1" applyAlignment="1" applyProtection="1">
      <alignment/>
      <protection/>
    </xf>
    <xf numFmtId="3" fontId="24" fillId="33" borderId="10" xfId="0" applyNumberFormat="1" applyFont="1" applyFill="1" applyBorder="1" applyAlignment="1" applyProtection="1">
      <alignment horizontal="centerContinuous"/>
      <protection locked="0"/>
    </xf>
    <xf numFmtId="171" fontId="24" fillId="0" borderId="10" xfId="0" applyNumberFormat="1" applyFont="1" applyFill="1" applyBorder="1" applyAlignment="1" applyProtection="1">
      <alignment horizontal="centerContinuous"/>
      <protection/>
    </xf>
    <xf numFmtId="0" fontId="24" fillId="33" borderId="14" xfId="0" applyFont="1" applyFill="1" applyBorder="1" applyAlignment="1" applyProtection="1">
      <alignment horizontal="center"/>
      <protection locked="0"/>
    </xf>
    <xf numFmtId="3" fontId="24" fillId="0" borderId="19" xfId="0" applyNumberFormat="1" applyFont="1" applyFill="1" applyBorder="1" applyAlignment="1" applyProtection="1">
      <alignment horizontal="center"/>
      <protection/>
    </xf>
    <xf numFmtId="3" fontId="24" fillId="0" borderId="18" xfId="0" applyNumberFormat="1" applyFont="1" applyFill="1" applyBorder="1" applyAlignment="1" applyProtection="1">
      <alignment horizontal="center"/>
      <protection/>
    </xf>
    <xf numFmtId="0" fontId="4" fillId="0" borderId="31" xfId="0" applyFont="1" applyFill="1" applyBorder="1" applyAlignment="1" applyProtection="1">
      <alignment/>
      <protection/>
    </xf>
    <xf numFmtId="0" fontId="21" fillId="0" borderId="15" xfId="0" applyFont="1" applyFill="1" applyBorder="1" applyAlignment="1" applyProtection="1">
      <alignment vertical="top"/>
      <protection/>
    </xf>
    <xf numFmtId="0" fontId="21" fillId="0" borderId="16" xfId="0" applyFont="1" applyFill="1" applyBorder="1" applyAlignment="1" applyProtection="1">
      <alignment vertical="top"/>
      <protection/>
    </xf>
    <xf numFmtId="5" fontId="10" fillId="0" borderId="0" xfId="0" applyNumberFormat="1" applyFont="1" applyFill="1" applyAlignment="1" applyProtection="1">
      <alignment horizontal="center"/>
      <protection/>
    </xf>
    <xf numFmtId="2" fontId="5" fillId="0" borderId="0" xfId="0" applyNumberFormat="1" applyFont="1" applyFill="1" applyBorder="1" applyAlignment="1" applyProtection="1">
      <alignment horizontal="center"/>
      <protection/>
    </xf>
    <xf numFmtId="0" fontId="14" fillId="0" borderId="0" xfId="0" applyFont="1" applyFill="1" applyAlignment="1" applyProtection="1">
      <alignment/>
      <protection/>
    </xf>
    <xf numFmtId="2" fontId="24" fillId="33" borderId="10" xfId="0" applyNumberFormat="1" applyFont="1" applyFill="1" applyBorder="1" applyAlignment="1" applyProtection="1">
      <alignment horizontal="center"/>
      <protection locked="0"/>
    </xf>
    <xf numFmtId="0" fontId="12" fillId="0" borderId="32" xfId="61" applyFont="1" applyFill="1" applyBorder="1" applyAlignment="1">
      <alignment horizontal="centerContinuous"/>
      <protection/>
    </xf>
    <xf numFmtId="0" fontId="22" fillId="33" borderId="11" xfId="0" applyFont="1" applyFill="1" applyBorder="1" applyAlignment="1" applyProtection="1">
      <alignment horizontal="centerContinuous"/>
      <protection locked="0"/>
    </xf>
    <xf numFmtId="0" fontId="22" fillId="0" borderId="11" xfId="0" applyFont="1" applyFill="1" applyBorder="1" applyAlignment="1" applyProtection="1">
      <alignment horizontal="centerContinuous"/>
      <protection/>
    </xf>
    <xf numFmtId="14" fontId="22" fillId="0" borderId="10" xfId="0" applyNumberFormat="1" applyFont="1" applyFill="1" applyBorder="1" applyAlignment="1" applyProtection="1">
      <alignment horizontal="centerContinuous"/>
      <protection/>
    </xf>
    <xf numFmtId="0" fontId="33" fillId="0" borderId="10" xfId="0" applyFont="1" applyFill="1" applyBorder="1" applyAlignment="1" applyProtection="1">
      <alignment horizontal="left"/>
      <protection/>
    </xf>
    <xf numFmtId="0" fontId="27" fillId="0" borderId="11" xfId="0" applyFont="1" applyFill="1" applyBorder="1" applyAlignment="1" applyProtection="1">
      <alignment/>
      <protection locked="0"/>
    </xf>
    <xf numFmtId="38" fontId="5" fillId="34" borderId="26" xfId="43" applyFont="1" applyFill="1" applyBorder="1" applyAlignment="1" applyProtection="1">
      <alignment horizontal="center" vertical="center"/>
      <protection/>
    </xf>
    <xf numFmtId="38" fontId="5" fillId="34" borderId="27" xfId="43" applyFont="1" applyFill="1" applyBorder="1" applyAlignment="1" applyProtection="1">
      <alignment horizontal="center" vertical="center"/>
      <protection/>
    </xf>
    <xf numFmtId="38" fontId="24" fillId="33" borderId="29" xfId="43" applyFont="1" applyFill="1" applyBorder="1" applyAlignment="1" applyProtection="1">
      <alignment horizontal="center" vertical="center"/>
      <protection locked="0"/>
    </xf>
    <xf numFmtId="5" fontId="22" fillId="0" borderId="14" xfId="62" applyFont="1" applyBorder="1" applyAlignment="1">
      <alignment horizontal="left"/>
      <protection/>
    </xf>
    <xf numFmtId="0" fontId="22" fillId="0" borderId="11" xfId="61" applyFont="1" applyFill="1" applyBorder="1">
      <alignment/>
      <protection/>
    </xf>
    <xf numFmtId="0" fontId="25" fillId="0" borderId="29" xfId="61" applyFont="1" applyFill="1" applyBorder="1" applyAlignment="1">
      <alignment horizontal="center" vertical="center"/>
      <protection/>
    </xf>
    <xf numFmtId="0" fontId="25" fillId="0" borderId="14" xfId="61" applyFont="1" applyFill="1" applyBorder="1" applyAlignment="1">
      <alignment horizontal="center" vertical="center"/>
      <protection/>
    </xf>
    <xf numFmtId="0" fontId="25" fillId="0" borderId="28" xfId="61" applyFont="1" applyFill="1" applyBorder="1" applyAlignment="1">
      <alignment horizontal="center" vertical="center"/>
      <protection/>
    </xf>
    <xf numFmtId="0" fontId="20" fillId="0" borderId="30" xfId="0" applyFont="1" applyFill="1" applyBorder="1" applyAlignment="1" applyProtection="1">
      <alignment horizontal="center" vertical="top"/>
      <protection/>
    </xf>
    <xf numFmtId="0" fontId="20" fillId="0" borderId="13" xfId="0" applyFont="1" applyFill="1" applyBorder="1" applyAlignment="1" applyProtection="1">
      <alignment horizontal="center" vertical="top"/>
      <protection/>
    </xf>
    <xf numFmtId="0" fontId="5" fillId="0" borderId="13" xfId="0" applyFont="1" applyFill="1" applyBorder="1" applyAlignment="1" applyProtection="1">
      <alignment vertical="top"/>
      <protection/>
    </xf>
    <xf numFmtId="0" fontId="20" fillId="0" borderId="18" xfId="0" applyFont="1" applyFill="1" applyBorder="1" applyAlignment="1" applyProtection="1">
      <alignment horizontal="center" vertical="top"/>
      <protection/>
    </xf>
    <xf numFmtId="0" fontId="20" fillId="0" borderId="17" xfId="0" applyFont="1" applyFill="1" applyBorder="1" applyAlignment="1" applyProtection="1">
      <alignment horizontal="center" vertical="top"/>
      <protection/>
    </xf>
    <xf numFmtId="0" fontId="20" fillId="0" borderId="14" xfId="0" applyFont="1" applyFill="1" applyBorder="1" applyAlignment="1" applyProtection="1">
      <alignment horizontal="center" vertical="top"/>
      <protection/>
    </xf>
    <xf numFmtId="0" fontId="20" fillId="0" borderId="19" xfId="0" applyFont="1" applyFill="1" applyBorder="1" applyAlignment="1" applyProtection="1">
      <alignment horizontal="center" vertical="top"/>
      <protection/>
    </xf>
    <xf numFmtId="3" fontId="24" fillId="0" borderId="33" xfId="0" applyNumberFormat="1" applyFont="1" applyFill="1" applyBorder="1" applyAlignment="1" applyProtection="1">
      <alignment horizontal="center"/>
      <protection/>
    </xf>
    <xf numFmtId="0" fontId="5" fillId="0" borderId="22" xfId="0" applyFont="1" applyFill="1" applyBorder="1" applyAlignment="1" applyProtection="1">
      <alignment/>
      <protection/>
    </xf>
    <xf numFmtId="0" fontId="5" fillId="0" borderId="20" xfId="0" applyFont="1" applyFill="1" applyBorder="1" applyAlignment="1" applyProtection="1" quotePrefix="1">
      <alignment/>
      <protection/>
    </xf>
    <xf numFmtId="0" fontId="24" fillId="0" borderId="20" xfId="0" applyFont="1" applyFill="1" applyBorder="1" applyAlignment="1" applyProtection="1">
      <alignment horizontal="centerContinuous"/>
      <protection/>
    </xf>
    <xf numFmtId="0" fontId="24" fillId="0" borderId="23" xfId="0" applyFont="1" applyFill="1" applyBorder="1" applyAlignment="1" applyProtection="1">
      <alignment horizontal="center"/>
      <protection/>
    </xf>
    <xf numFmtId="0" fontId="23" fillId="0" borderId="10" xfId="0" applyFont="1" applyFill="1" applyBorder="1" applyAlignment="1" applyProtection="1">
      <alignment/>
      <protection/>
    </xf>
    <xf numFmtId="0" fontId="10" fillId="0" borderId="10" xfId="0" applyFont="1" applyFill="1" applyBorder="1" applyAlignment="1" applyProtection="1">
      <alignment/>
      <protection/>
    </xf>
    <xf numFmtId="38" fontId="24" fillId="33" borderId="27" xfId="43" applyFont="1" applyFill="1" applyBorder="1" applyAlignment="1" applyProtection="1" quotePrefix="1">
      <alignment horizontal="center" vertical="center"/>
      <protection locked="0"/>
    </xf>
    <xf numFmtId="38" fontId="24" fillId="33" borderId="0" xfId="43" applyFont="1" applyFill="1" applyBorder="1" applyAlignment="1" applyProtection="1" quotePrefix="1">
      <alignment horizontal="centerContinuous" vertical="center"/>
      <protection locked="0"/>
    </xf>
    <xf numFmtId="38" fontId="5" fillId="0" borderId="0" xfId="43" applyFont="1" applyFill="1" applyBorder="1" applyAlignment="1" applyProtection="1" quotePrefix="1">
      <alignment horizontal="centerContinuous" vertical="center"/>
      <protection/>
    </xf>
    <xf numFmtId="38" fontId="24" fillId="0" borderId="27" xfId="43" applyFont="1" applyFill="1" applyBorder="1" applyAlignment="1" applyProtection="1">
      <alignment horizontal="centerContinuous" vertical="center"/>
      <protection/>
    </xf>
    <xf numFmtId="38" fontId="24" fillId="0" borderId="28" xfId="43" applyFont="1" applyFill="1" applyBorder="1" applyAlignment="1" applyProtection="1" quotePrefix="1">
      <alignment horizontal="center" vertical="center"/>
      <protection/>
    </xf>
    <xf numFmtId="38" fontId="24" fillId="0" borderId="10" xfId="43" applyFont="1" applyFill="1" applyBorder="1" applyAlignment="1" applyProtection="1" quotePrefix="1">
      <alignment horizontal="centerContinuous" vertical="center"/>
      <protection/>
    </xf>
    <xf numFmtId="38" fontId="5" fillId="0" borderId="12" xfId="43" applyFont="1" applyFill="1" applyBorder="1" applyAlignment="1" applyProtection="1">
      <alignment horizontal="centerContinuous" vertical="center"/>
      <protection/>
    </xf>
    <xf numFmtId="0" fontId="5" fillId="0" borderId="20" xfId="0" applyFont="1" applyFill="1" applyBorder="1" applyAlignment="1" applyProtection="1">
      <alignment vertical="center"/>
      <protection/>
    </xf>
    <xf numFmtId="38" fontId="24" fillId="0" borderId="26" xfId="0" applyNumberFormat="1" applyFont="1" applyFill="1" applyBorder="1" applyAlignment="1" applyProtection="1">
      <alignment horizontal="center"/>
      <protection/>
    </xf>
    <xf numFmtId="0" fontId="34" fillId="0" borderId="0" xfId="59" applyFont="1">
      <alignment/>
      <protection/>
    </xf>
    <xf numFmtId="0" fontId="34" fillId="0" borderId="10" xfId="59" applyFont="1" applyBorder="1" applyAlignment="1">
      <alignment vertical="center"/>
      <protection/>
    </xf>
    <xf numFmtId="0" fontId="5" fillId="0" borderId="0" xfId="0" applyFont="1" applyFill="1" applyAlignment="1" applyProtection="1">
      <alignment/>
      <protection locked="0"/>
    </xf>
    <xf numFmtId="0" fontId="24" fillId="0" borderId="10" xfId="0" applyFont="1" applyFill="1" applyBorder="1" applyAlignment="1" applyProtection="1">
      <alignment horizontal="center"/>
      <protection/>
    </xf>
    <xf numFmtId="0" fontId="15" fillId="0" borderId="22" xfId="59" applyFont="1" applyBorder="1" applyAlignment="1">
      <alignment horizontal="centerContinuous"/>
      <protection/>
    </xf>
    <xf numFmtId="0" fontId="15" fillId="0" borderId="14" xfId="59" applyFont="1" applyBorder="1" applyAlignment="1">
      <alignment horizontal="centerContinuous"/>
      <protection/>
    </xf>
    <xf numFmtId="0" fontId="15" fillId="0" borderId="10" xfId="59" applyFont="1" applyBorder="1" applyAlignment="1">
      <alignment horizontal="centerContinuous"/>
      <protection/>
    </xf>
    <xf numFmtId="0" fontId="5" fillId="0" borderId="21" xfId="59" applyFont="1" applyBorder="1" applyAlignment="1" applyProtection="1">
      <alignment horizontal="centerContinuous" vertical="center"/>
      <protection/>
    </xf>
    <xf numFmtId="0" fontId="5" fillId="0" borderId="12" xfId="59" applyFont="1" applyBorder="1">
      <alignment/>
      <protection/>
    </xf>
    <xf numFmtId="0" fontId="22" fillId="0" borderId="0" xfId="0" applyFont="1" applyFill="1" applyBorder="1" applyAlignment="1" applyProtection="1">
      <alignment horizontal="right"/>
      <protection/>
    </xf>
    <xf numFmtId="172" fontId="24" fillId="0" borderId="20" xfId="0" applyNumberFormat="1" applyFont="1" applyFill="1" applyBorder="1" applyAlignment="1" applyProtection="1">
      <alignment horizontal="centerContinuous"/>
      <protection/>
    </xf>
    <xf numFmtId="0" fontId="5" fillId="0" borderId="22" xfId="0" applyFont="1" applyFill="1" applyBorder="1" applyAlignment="1" applyProtection="1">
      <alignment horizontal="center"/>
      <protection/>
    </xf>
    <xf numFmtId="0" fontId="24" fillId="0" borderId="22" xfId="0" applyFont="1" applyFill="1" applyBorder="1" applyAlignment="1" applyProtection="1">
      <alignment horizontal="centerContinuous"/>
      <protection/>
    </xf>
    <xf numFmtId="3" fontId="24" fillId="0" borderId="22" xfId="0" applyNumberFormat="1" applyFont="1" applyFill="1" applyBorder="1" applyAlignment="1" applyProtection="1">
      <alignment horizontal="center"/>
      <protection/>
    </xf>
    <xf numFmtId="0" fontId="5" fillId="0" borderId="21" xfId="0" applyFont="1" applyFill="1" applyBorder="1" applyAlignment="1" applyProtection="1">
      <alignment/>
      <protection/>
    </xf>
    <xf numFmtId="0" fontId="5" fillId="0" borderId="11" xfId="0" applyFont="1" applyFill="1" applyBorder="1" applyAlignment="1" applyProtection="1" quotePrefix="1">
      <alignment/>
      <protection/>
    </xf>
    <xf numFmtId="0" fontId="5" fillId="0" borderId="11" xfId="0" applyFont="1" applyFill="1" applyBorder="1" applyAlignment="1" applyProtection="1">
      <alignment/>
      <protection/>
    </xf>
    <xf numFmtId="0" fontId="5" fillId="0" borderId="10" xfId="0" applyFont="1" applyFill="1" applyBorder="1" applyAlignment="1" applyProtection="1" quotePrefix="1">
      <alignment horizontal="right"/>
      <protection/>
    </xf>
    <xf numFmtId="38" fontId="24" fillId="0" borderId="10" xfId="43" applyFont="1" applyFill="1" applyBorder="1" applyAlignment="1" applyProtection="1">
      <alignment horizontal="centerContinuous" vertical="center"/>
      <protection/>
    </xf>
    <xf numFmtId="0" fontId="11" fillId="0" borderId="22" xfId="59" applyFont="1" applyBorder="1" applyAlignment="1">
      <alignment horizontal="centerContinuous"/>
      <protection/>
    </xf>
    <xf numFmtId="0" fontId="12" fillId="0" borderId="23" xfId="59" applyFont="1" applyBorder="1" applyAlignment="1">
      <alignment horizontal="centerContinuous"/>
      <protection/>
    </xf>
    <xf numFmtId="0" fontId="12" fillId="0" borderId="15" xfId="59" applyFont="1" applyBorder="1" applyAlignment="1">
      <alignment horizontal="centerContinuous"/>
      <protection/>
    </xf>
    <xf numFmtId="0" fontId="11" fillId="0" borderId="14" xfId="59" applyFont="1" applyBorder="1" applyAlignment="1">
      <alignment horizontal="centerContinuous"/>
      <protection/>
    </xf>
    <xf numFmtId="0" fontId="12" fillId="0" borderId="16" xfId="59" applyFont="1" applyBorder="1" applyAlignment="1">
      <alignment horizontal="centerContinuous"/>
      <protection/>
    </xf>
    <xf numFmtId="0" fontId="11" fillId="0" borderId="20" xfId="59" applyFont="1" applyBorder="1" applyAlignment="1" applyProtection="1">
      <alignment horizontal="centerContinuous"/>
      <protection/>
    </xf>
    <xf numFmtId="0" fontId="11" fillId="0" borderId="10" xfId="59" applyFont="1" applyBorder="1" applyAlignment="1" applyProtection="1">
      <alignment horizontal="centerContinuous"/>
      <protection/>
    </xf>
    <xf numFmtId="0" fontId="11" fillId="0" borderId="13" xfId="59" applyFont="1" applyFill="1" applyBorder="1" applyAlignment="1" applyProtection="1">
      <alignment horizontal="centerContinuous"/>
      <protection/>
    </xf>
    <xf numFmtId="0" fontId="15" fillId="0" borderId="15" xfId="59" applyFont="1" applyBorder="1" applyAlignment="1" applyProtection="1">
      <alignment horizontal="centerContinuous"/>
      <protection/>
    </xf>
    <xf numFmtId="0" fontId="15" fillId="0" borderId="15" xfId="59" applyFont="1" applyBorder="1" applyAlignment="1">
      <alignment horizontal="centerContinuous"/>
      <protection/>
    </xf>
    <xf numFmtId="0" fontId="15" fillId="0" borderId="16" xfId="59" applyFont="1" applyBorder="1" applyAlignment="1" applyProtection="1">
      <alignment horizontal="centerContinuous"/>
      <protection/>
    </xf>
    <xf numFmtId="0" fontId="0" fillId="0" borderId="14" xfId="59" applyFont="1" applyBorder="1">
      <alignment/>
      <protection/>
    </xf>
    <xf numFmtId="0" fontId="5" fillId="0" borderId="20" xfId="59" applyFont="1" applyBorder="1" applyAlignment="1">
      <alignment horizontal="centerContinuous"/>
      <protection/>
    </xf>
    <xf numFmtId="0" fontId="25" fillId="0" borderId="21" xfId="59" applyFont="1" applyBorder="1" applyAlignment="1">
      <alignment horizontal="centerContinuous" vertical="center"/>
      <protection/>
    </xf>
    <xf numFmtId="0" fontId="24" fillId="34" borderId="0" xfId="0" applyFont="1" applyFill="1" applyBorder="1" applyAlignment="1" applyProtection="1">
      <alignment horizontal="center"/>
      <protection/>
    </xf>
    <xf numFmtId="0" fontId="35" fillId="34" borderId="20" xfId="0" applyFont="1" applyFill="1" applyBorder="1" applyAlignment="1" applyProtection="1">
      <alignment horizontal="center"/>
      <protection/>
    </xf>
    <xf numFmtId="0" fontId="5" fillId="0" borderId="11" xfId="0" applyFont="1" applyFill="1" applyBorder="1" applyAlignment="1" applyProtection="1" quotePrefix="1">
      <alignment vertical="center"/>
      <protection/>
    </xf>
    <xf numFmtId="0" fontId="21" fillId="0" borderId="11" xfId="0" applyFont="1" applyFill="1" applyBorder="1" applyAlignment="1" applyProtection="1">
      <alignment vertical="top"/>
      <protection/>
    </xf>
    <xf numFmtId="0" fontId="15" fillId="0" borderId="11" xfId="0" applyFont="1" applyFill="1" applyBorder="1" applyAlignment="1" applyProtection="1">
      <alignment horizontal="center"/>
      <protection/>
    </xf>
    <xf numFmtId="38" fontId="24" fillId="0" borderId="11" xfId="43" applyFont="1" applyFill="1" applyBorder="1" applyAlignment="1" applyProtection="1">
      <alignment horizontal="center" vertical="center"/>
      <protection/>
    </xf>
    <xf numFmtId="0" fontId="5" fillId="0" borderId="0" xfId="59" applyFont="1" applyBorder="1" applyAlignment="1">
      <alignment horizontal="centerContinuous"/>
      <protection/>
    </xf>
    <xf numFmtId="0" fontId="25" fillId="0" borderId="22" xfId="59" applyFont="1" applyBorder="1" applyAlignment="1">
      <alignment horizontal="centerContinuous"/>
      <protection/>
    </xf>
    <xf numFmtId="0" fontId="25" fillId="0" borderId="13" xfId="59" applyFont="1" applyBorder="1" applyAlignment="1">
      <alignment horizontal="centerContinuous"/>
      <protection/>
    </xf>
    <xf numFmtId="0" fontId="25" fillId="0" borderId="14" xfId="59" applyFont="1" applyBorder="1" applyAlignment="1">
      <alignment horizontal="centerContinuous"/>
      <protection/>
    </xf>
    <xf numFmtId="0" fontId="11" fillId="0" borderId="13" xfId="59" applyFont="1" applyFill="1" applyBorder="1" applyAlignment="1" applyProtection="1">
      <alignment horizontal="centerContinuous" vertical="center"/>
      <protection/>
    </xf>
    <xf numFmtId="0" fontId="12" fillId="0" borderId="0" xfId="0" applyFont="1" applyFill="1" applyAlignment="1" applyProtection="1">
      <alignment horizontal="left"/>
      <protection/>
    </xf>
    <xf numFmtId="201" fontId="24" fillId="33" borderId="10" xfId="0" applyNumberFormat="1" applyFont="1" applyFill="1" applyBorder="1" applyAlignment="1" applyProtection="1">
      <alignment horizontal="centerContinuous"/>
      <protection locked="0"/>
    </xf>
    <xf numFmtId="38" fontId="24" fillId="0" borderId="21" xfId="43" applyFont="1" applyFill="1" applyBorder="1" applyAlignment="1" applyProtection="1">
      <alignment horizontal="centerContinuous" vertical="center"/>
      <protection/>
    </xf>
    <xf numFmtId="0" fontId="17" fillId="0" borderId="10" xfId="0" applyFont="1" applyFill="1" applyBorder="1" applyAlignment="1" applyProtection="1">
      <alignment horizontal="right"/>
      <protection/>
    </xf>
    <xf numFmtId="0" fontId="17" fillId="0" borderId="0" xfId="0" applyFont="1" applyFill="1" applyAlignment="1" applyProtection="1">
      <alignment horizontal="center"/>
      <protection/>
    </xf>
    <xf numFmtId="0" fontId="15" fillId="0" borderId="0" xfId="60" applyFont="1">
      <alignment/>
      <protection/>
    </xf>
    <xf numFmtId="0" fontId="15" fillId="0" borderId="0" xfId="0" applyFont="1" applyFill="1" applyAlignment="1" applyProtection="1">
      <alignment/>
      <protection/>
    </xf>
    <xf numFmtId="0" fontId="15" fillId="0" borderId="0" xfId="0" applyFont="1" applyFill="1" applyAlignment="1" applyProtection="1">
      <alignment vertical="center"/>
      <protection/>
    </xf>
    <xf numFmtId="38" fontId="24" fillId="33" borderId="28" xfId="46" applyNumberFormat="1" applyFont="1" applyFill="1" applyBorder="1" applyAlignment="1" applyProtection="1">
      <alignment horizontal="center"/>
      <protection locked="0"/>
    </xf>
    <xf numFmtId="38" fontId="24" fillId="33" borderId="14" xfId="46" applyNumberFormat="1" applyFont="1" applyFill="1" applyBorder="1" applyAlignment="1" applyProtection="1">
      <alignment horizontal="center"/>
      <protection locked="0"/>
    </xf>
    <xf numFmtId="38" fontId="24" fillId="0" borderId="28" xfId="61" applyNumberFormat="1" applyFont="1" applyFill="1" applyBorder="1" applyAlignment="1" applyProtection="1">
      <alignment horizontal="center"/>
      <protection/>
    </xf>
    <xf numFmtId="38" fontId="24" fillId="33" borderId="13" xfId="46" applyNumberFormat="1" applyFont="1" applyFill="1" applyBorder="1" applyAlignment="1" applyProtection="1">
      <alignment horizontal="center"/>
      <protection locked="0"/>
    </xf>
    <xf numFmtId="38" fontId="24" fillId="0" borderId="24" xfId="46" applyNumberFormat="1" applyFont="1" applyFill="1" applyBorder="1" applyAlignment="1" applyProtection="1">
      <alignment horizontal="center"/>
      <protection/>
    </xf>
    <xf numFmtId="38" fontId="24" fillId="0" borderId="34" xfId="61" applyNumberFormat="1" applyFont="1" applyFill="1" applyBorder="1" applyAlignment="1" applyProtection="1">
      <alignment horizontal="center"/>
      <protection/>
    </xf>
    <xf numFmtId="38" fontId="24" fillId="33" borderId="27" xfId="46" applyNumberFormat="1" applyFont="1" applyFill="1" applyBorder="1" applyAlignment="1" applyProtection="1">
      <alignment horizontal="center"/>
      <protection locked="0"/>
    </xf>
    <xf numFmtId="38" fontId="24" fillId="0" borderId="34" xfId="46" applyNumberFormat="1" applyFont="1" applyFill="1" applyBorder="1" applyAlignment="1" applyProtection="1">
      <alignment horizontal="center"/>
      <protection/>
    </xf>
    <xf numFmtId="0" fontId="5" fillId="0" borderId="10" xfId="0" applyFont="1" applyFill="1" applyBorder="1" applyAlignment="1" applyProtection="1">
      <alignment horizontal="left"/>
      <protection/>
    </xf>
    <xf numFmtId="38" fontId="24" fillId="33" borderId="27" xfId="43" applyFont="1" applyFill="1" applyBorder="1" applyAlignment="1" applyProtection="1">
      <alignment horizontal="center" vertical="center"/>
      <protection locked="0"/>
    </xf>
    <xf numFmtId="38" fontId="24" fillId="33" borderId="0" xfId="43" applyFont="1" applyFill="1" applyBorder="1" applyAlignment="1" applyProtection="1">
      <alignment horizontal="centerContinuous" vertical="center"/>
      <protection locked="0"/>
    </xf>
    <xf numFmtId="0" fontId="17" fillId="0" borderId="0" xfId="60" applyFont="1" applyAlignment="1">
      <alignment horizontal="right"/>
      <protection/>
    </xf>
    <xf numFmtId="0" fontId="15" fillId="0" borderId="14" xfId="0" applyFont="1" applyFill="1" applyBorder="1" applyAlignment="1" applyProtection="1">
      <alignment horizontal="centerContinuous" vertical="top"/>
      <protection/>
    </xf>
    <xf numFmtId="0" fontId="17" fillId="0" borderId="0" xfId="60" applyFont="1">
      <alignment/>
      <protection/>
    </xf>
    <xf numFmtId="0" fontId="24" fillId="0" borderId="19" xfId="0" applyFont="1" applyFill="1" applyBorder="1" applyAlignment="1" applyProtection="1">
      <alignment horizontal="center"/>
      <protection/>
    </xf>
    <xf numFmtId="0" fontId="12" fillId="0" borderId="14" xfId="0" applyFont="1" applyFill="1" applyBorder="1" applyAlignment="1" applyProtection="1">
      <alignment/>
      <protection/>
    </xf>
    <xf numFmtId="0" fontId="5" fillId="0" borderId="23" xfId="0" applyFont="1" applyFill="1" applyBorder="1" applyAlignment="1" applyProtection="1">
      <alignment/>
      <protection/>
    </xf>
    <xf numFmtId="0" fontId="12" fillId="0" borderId="0" xfId="0" applyFont="1" applyAlignment="1" applyProtection="1">
      <alignment horizontal="left"/>
      <protection/>
    </xf>
    <xf numFmtId="0" fontId="12" fillId="0" borderId="0" xfId="0" applyFont="1" applyBorder="1" applyAlignment="1" applyProtection="1">
      <alignment horizontal="left" vertical="top"/>
      <protection/>
    </xf>
    <xf numFmtId="0" fontId="12" fillId="0" borderId="0" xfId="0" applyFont="1" applyBorder="1" applyAlignment="1" applyProtection="1">
      <alignment horizontal="left"/>
      <protection/>
    </xf>
    <xf numFmtId="0" fontId="38" fillId="0" borderId="0" xfId="0" applyFont="1" applyFill="1" applyAlignment="1" applyProtection="1">
      <alignment/>
      <protection/>
    </xf>
    <xf numFmtId="3" fontId="24" fillId="0" borderId="0" xfId="0" applyNumberFormat="1" applyFont="1" applyFill="1" applyBorder="1" applyAlignment="1" applyProtection="1">
      <alignment horizontal="center"/>
      <protection/>
    </xf>
    <xf numFmtId="49" fontId="24" fillId="33" borderId="10" xfId="0" applyNumberFormat="1" applyFont="1" applyFill="1" applyBorder="1" applyAlignment="1" applyProtection="1">
      <alignment horizontal="centerContinuous"/>
      <protection locked="0"/>
    </xf>
    <xf numFmtId="0" fontId="21" fillId="0" borderId="20" xfId="0" applyFont="1" applyFill="1" applyBorder="1" applyAlignment="1" applyProtection="1">
      <alignment horizontal="center" vertical="top"/>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0]_J0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G05" xfId="56"/>
    <cellStyle name="Normal_G06" xfId="57"/>
    <cellStyle name="Normal_G07" xfId="58"/>
    <cellStyle name="Normal_G08" xfId="59"/>
    <cellStyle name="Normal_G13" xfId="60"/>
    <cellStyle name="Normal_J02" xfId="61"/>
    <cellStyle name="Normal_J-ADD'T COSTS" xfId="62"/>
    <cellStyle name="Normal_PDE Use Only_1"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28</xdr:row>
      <xdr:rowOff>57150</xdr:rowOff>
    </xdr:from>
    <xdr:to>
      <xdr:col>3</xdr:col>
      <xdr:colOff>0</xdr:colOff>
      <xdr:row>32</xdr:row>
      <xdr:rowOff>0</xdr:rowOff>
    </xdr:to>
    <xdr:sp>
      <xdr:nvSpPr>
        <xdr:cNvPr id="1" name="Text Box 1"/>
        <xdr:cNvSpPr txBox="1">
          <a:spLocks noChangeArrowheads="1"/>
        </xdr:cNvSpPr>
      </xdr:nvSpPr>
      <xdr:spPr>
        <a:xfrm>
          <a:off x="104775" y="4543425"/>
          <a:ext cx="4905375" cy="8477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MS Sans Serif"/>
              <a:ea typeface="MS Sans Serif"/>
              <a:cs typeface="MS Sans Serif"/>
            </a:rPr>
            <a:t>Site Development (including rough grading to receive the  building, excavation, grouting or shoring, sedimentation control, landscaping, paving for sidewalks, parking lots and driveways, construction  of playgrounds and athletic fields, street and  parking lot lighting, access or vehicular roads,  utilities on site, and extension of utilities to site).   Also refer to Part G Instructions for Page G04 for definition for Site Development.</a:t>
          </a:r>
        </a:p>
      </xdr:txBody>
    </xdr:sp>
    <xdr:clientData/>
  </xdr:twoCellAnchor>
  <xdr:twoCellAnchor>
    <xdr:from>
      <xdr:col>0</xdr:col>
      <xdr:colOff>104775</xdr:colOff>
      <xdr:row>33</xdr:row>
      <xdr:rowOff>28575</xdr:rowOff>
    </xdr:from>
    <xdr:to>
      <xdr:col>2</xdr:col>
      <xdr:colOff>1895475</xdr:colOff>
      <xdr:row>38</xdr:row>
      <xdr:rowOff>0</xdr:rowOff>
    </xdr:to>
    <xdr:sp>
      <xdr:nvSpPr>
        <xdr:cNvPr id="2" name="Text Box 2"/>
        <xdr:cNvSpPr txBox="1">
          <a:spLocks noChangeArrowheads="1"/>
        </xdr:cNvSpPr>
      </xdr:nvSpPr>
      <xdr:spPr>
        <a:xfrm>
          <a:off x="104775" y="5476875"/>
          <a:ext cx="4886325" cy="7143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MS Sans Serif"/>
              <a:ea typeface="MS Sans Serif"/>
              <a:cs typeface="MS Sans Serif"/>
            </a:rPr>
            <a:t>Sanitary Sewage Disposal (excluding tap-in fee and  reserve capacity charges).  Sanitary sewage disposal  is defined as a new sewage system or plant, the  modification or replacement of an existing system or  plant, or the extension of sanitary sewer lines from  five feet outside the project building to connect to  a DEP-approved municipal system.</a:t>
          </a:r>
        </a:p>
      </xdr:txBody>
    </xdr:sp>
    <xdr:clientData/>
  </xdr:twoCellAnchor>
  <xdr:twoCellAnchor>
    <xdr:from>
      <xdr:col>0</xdr:col>
      <xdr:colOff>76200</xdr:colOff>
      <xdr:row>28</xdr:row>
      <xdr:rowOff>0</xdr:rowOff>
    </xdr:from>
    <xdr:to>
      <xdr:col>2</xdr:col>
      <xdr:colOff>1743075</xdr:colOff>
      <xdr:row>28</xdr:row>
      <xdr:rowOff>0</xdr:rowOff>
    </xdr:to>
    <xdr:sp>
      <xdr:nvSpPr>
        <xdr:cNvPr id="3" name="Text Box 3"/>
        <xdr:cNvSpPr txBox="1">
          <a:spLocks noChangeArrowheads="1"/>
        </xdr:cNvSpPr>
      </xdr:nvSpPr>
      <xdr:spPr>
        <a:xfrm>
          <a:off x="76200" y="4486275"/>
          <a:ext cx="47625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MS Sans Serif"/>
              <a:ea typeface="MS Sans Serif"/>
              <a:cs typeface="MS Sans Serif"/>
            </a:rPr>
            <a:t>Non-Reimbursable Construction (bid as part of this project and identified by Architect in bid form document; NEW plus EXIST must equal total reported above)</a:t>
          </a:r>
        </a:p>
      </xdr:txBody>
    </xdr:sp>
    <xdr:clientData/>
  </xdr:twoCellAnchor>
  <xdr:twoCellAnchor>
    <xdr:from>
      <xdr:col>0</xdr:col>
      <xdr:colOff>38100</xdr:colOff>
      <xdr:row>24</xdr:row>
      <xdr:rowOff>66675</xdr:rowOff>
    </xdr:from>
    <xdr:to>
      <xdr:col>2</xdr:col>
      <xdr:colOff>1876425</xdr:colOff>
      <xdr:row>27</xdr:row>
      <xdr:rowOff>66675</xdr:rowOff>
    </xdr:to>
    <xdr:sp>
      <xdr:nvSpPr>
        <xdr:cNvPr id="4" name="Text Box 4"/>
        <xdr:cNvSpPr txBox="1">
          <a:spLocks noChangeArrowheads="1"/>
        </xdr:cNvSpPr>
      </xdr:nvSpPr>
      <xdr:spPr>
        <a:xfrm>
          <a:off x="38100" y="3895725"/>
          <a:ext cx="4933950" cy="542925"/>
        </a:xfrm>
        <a:prstGeom prst="rect">
          <a:avLst/>
        </a:prstGeom>
        <a:solidFill>
          <a:srgbClr val="FFFFFF"/>
        </a:solidFill>
        <a:ln w="9525" cmpd="sng">
          <a:noFill/>
        </a:ln>
      </xdr:spPr>
      <xdr:txBody>
        <a:bodyPr vertOverflow="clip" wrap="square" lIns="27432" tIns="18288" rIns="0" bIns="0"/>
        <a:p>
          <a:pPr algn="l">
            <a:defRPr/>
          </a:pPr>
          <a:r>
            <a:rPr lang="en-US" cap="none" sz="800" b="1" i="0" u="none" baseline="0">
              <a:solidFill>
                <a:srgbClr val="000000"/>
              </a:solidFill>
              <a:latin typeface="Courier New"/>
              <a:ea typeface="Courier New"/>
              <a:cs typeface="Courier New"/>
            </a:rPr>
            <a:t>TO DETERMINE THIS PROJECT'S COMPLIANCE WITH APPLICABLE REQUIREMENTS AND ACCURATELY CALCULATE STATE REIMBURSEMENT, THE FOLLOWING CRITICAL INFORMATION MUST BE PROVIDED.  ONLY REPORT IF INCLUDED IN LINES A OR B ABOVE.</a:t>
          </a:r>
          <a:r>
            <a:rPr lang="en-US" cap="none" sz="900" b="1" i="0" u="none" baseline="0">
              <a:solidFill>
                <a:srgbClr val="000000"/>
              </a:solidFill>
              <a:latin typeface="Courier New"/>
              <a:ea typeface="Courier New"/>
              <a:cs typeface="Courier New"/>
            </a:rPr>
            <a:t>
</a:t>
          </a:r>
        </a:p>
      </xdr:txBody>
    </xdr:sp>
    <xdr:clientData/>
  </xdr:twoCellAnchor>
  <xdr:twoCellAnchor>
    <xdr:from>
      <xdr:col>0</xdr:col>
      <xdr:colOff>95250</xdr:colOff>
      <xdr:row>39</xdr:row>
      <xdr:rowOff>28575</xdr:rowOff>
    </xdr:from>
    <xdr:to>
      <xdr:col>2</xdr:col>
      <xdr:colOff>1733550</xdr:colOff>
      <xdr:row>41</xdr:row>
      <xdr:rowOff>123825</xdr:rowOff>
    </xdr:to>
    <xdr:sp>
      <xdr:nvSpPr>
        <xdr:cNvPr id="5" name="Text Box 5"/>
        <xdr:cNvSpPr txBox="1">
          <a:spLocks noChangeArrowheads="1"/>
        </xdr:cNvSpPr>
      </xdr:nvSpPr>
      <xdr:spPr>
        <a:xfrm>
          <a:off x="95250" y="6276975"/>
          <a:ext cx="4733925" cy="3048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MS Sans Serif"/>
              <a:ea typeface="MS Sans Serif"/>
              <a:cs typeface="MS Sans Serif"/>
            </a:rPr>
            <a:t>Tap-In Fee and/or Reserve Capacity Charges for Sanitary Sewage Disposal (if included in total contract amount)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49</xdr:row>
      <xdr:rowOff>85725</xdr:rowOff>
    </xdr:from>
    <xdr:to>
      <xdr:col>10</xdr:col>
      <xdr:colOff>419100</xdr:colOff>
      <xdr:row>58</xdr:row>
      <xdr:rowOff>38100</xdr:rowOff>
    </xdr:to>
    <xdr:sp fLocksText="0">
      <xdr:nvSpPr>
        <xdr:cNvPr id="1" name="Text 3"/>
        <xdr:cNvSpPr txBox="1">
          <a:spLocks noChangeArrowheads="1"/>
        </xdr:cNvSpPr>
      </xdr:nvSpPr>
      <xdr:spPr>
        <a:xfrm>
          <a:off x="114300" y="7553325"/>
          <a:ext cx="6486525" cy="1343025"/>
        </a:xfrm>
        <a:prstGeom prst="rect">
          <a:avLst/>
        </a:prstGeom>
        <a:solidFill>
          <a:srgbClr val="CCFFCC"/>
        </a:solidFill>
        <a:ln w="1" cmpd="sng">
          <a:noFill/>
        </a:ln>
      </xdr:spPr>
      <xdr:txBody>
        <a:bodyPr vertOverflow="clip" wrap="square" lIns="27432" tIns="22860" rIns="0" bIns="0"/>
        <a:p>
          <a:pPr algn="l">
            <a:defRPr/>
          </a:pPr>
          <a:r>
            <a:rPr lang="en-US" cap="none" sz="900" b="0" i="0" u="none" baseline="0">
              <a:solidFill>
                <a:srgbClr val="000000"/>
              </a:solidFil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19</xdr:row>
      <xdr:rowOff>114300</xdr:rowOff>
    </xdr:from>
    <xdr:to>
      <xdr:col>7</xdr:col>
      <xdr:colOff>28575</xdr:colOff>
      <xdr:row>23</xdr:row>
      <xdr:rowOff>800100</xdr:rowOff>
    </xdr:to>
    <xdr:sp>
      <xdr:nvSpPr>
        <xdr:cNvPr id="1" name="Text Box 1"/>
        <xdr:cNvSpPr txBox="1">
          <a:spLocks noChangeArrowheads="1"/>
        </xdr:cNvSpPr>
      </xdr:nvSpPr>
      <xdr:spPr>
        <a:xfrm>
          <a:off x="161925" y="3371850"/>
          <a:ext cx="5591175" cy="2514600"/>
        </a:xfrm>
        <a:prstGeom prst="rect">
          <a:avLst/>
        </a:prstGeom>
        <a:solidFill>
          <a:srgbClr val="FFFFFF"/>
        </a:solidFill>
        <a:ln w="9525" cmpd="sng">
          <a:noFill/>
        </a:ln>
      </xdr:spPr>
      <xdr:txBody>
        <a:bodyPr vertOverflow="clip" wrap="square" lIns="27432" tIns="27432" rIns="0" bIns="0"/>
        <a:p>
          <a:pPr algn="l">
            <a:defRPr/>
          </a:pPr>
          <a:r>
            <a:rPr lang="en-US" cap="none" sz="1000" b="1" i="0" u="none" baseline="0">
              <a:solidFill>
                <a:srgbClr val="000000"/>
              </a:solidFill>
              <a:latin typeface="Courier New"/>
              <a:ea typeface="Courier New"/>
              <a:cs typeface="Courier New"/>
            </a:rPr>
            <a:t>IF THE MAXIMUM BUILDING CONSTRUCTION COST BASED ON BIDS (LINE C) IS EQUAL TO OR GREATER THAN THE MAXIMUM BUILDING CONSTRUCTION COST BASED ON ESTIMATES PLUS EIGHT PERCENT (LINE B), A SECOND PUBLIC HEARING IS REQUIRED </a:t>
          </a:r>
          <a:r>
            <a:rPr lang="en-US" cap="none" sz="1000" b="1" i="0" u="sng" baseline="0">
              <a:solidFill>
                <a:srgbClr val="000000"/>
              </a:solidFill>
              <a:latin typeface="Courier New"/>
              <a:ea typeface="Courier New"/>
              <a:cs typeface="Courier New"/>
            </a:rPr>
            <a:t>BEFORE</a:t>
          </a:r>
          <a:r>
            <a:rPr lang="en-US" cap="none" sz="1000" b="1" i="0" u="none" baseline="0">
              <a:solidFill>
                <a:srgbClr val="000000"/>
              </a:solidFill>
              <a:latin typeface="Courier New"/>
              <a:ea typeface="Courier New"/>
              <a:cs typeface="Courier New"/>
            </a:rPr>
            <a:t> ENTERING INTO CONTRACTS AND STARTING CONSTRUCTION ON THE PLANNED WORK.
</a:t>
          </a:r>
          <a:r>
            <a:rPr lang="en-US" cap="none" sz="1000" b="1" i="0" u="none" baseline="0">
              <a:solidFill>
                <a:srgbClr val="000000"/>
              </a:solidFill>
              <a:latin typeface="Courier New"/>
              <a:ea typeface="Courier New"/>
              <a:cs typeface="Courier New"/>
            </a:rPr>
            <a:t>
</a:t>
          </a:r>
          <a:r>
            <a:rPr lang="en-US" cap="none" sz="1000" b="1" i="0" u="none" baseline="0">
              <a:solidFill>
                <a:srgbClr val="000000"/>
              </a:solidFill>
              <a:latin typeface="Courier New"/>
              <a:ea typeface="Courier New"/>
              <a:cs typeface="Courier New"/>
            </a:rPr>
            <a:t>IF THE MAXIMUM BUILDING CONSTRUCTION COST BASED ON BIDS (LINE C) IS LESS THAN THE MAXIMUM BUILDING CONSTRUCTION COST BASED ON ESTIMATES PLUS EIGHT PERCENT (LINE B), THEN THE DISTRICT/AVTS MUST MONITOR THIS DURING CONSTRUCTION.  A SECOND ACT 34 HEARING MUST BE HELD </a:t>
          </a:r>
          <a:r>
            <a:rPr lang="en-US" cap="none" sz="1000" b="1" i="0" u="sng" baseline="0">
              <a:solidFill>
                <a:srgbClr val="000000"/>
              </a:solidFill>
              <a:latin typeface="Courier New"/>
              <a:ea typeface="Courier New"/>
              <a:cs typeface="Courier New"/>
            </a:rPr>
            <a:t>BEFORE</a:t>
          </a:r>
          <a:r>
            <a:rPr lang="en-US" cap="none" sz="1000" b="1" i="0" u="none" baseline="0">
              <a:solidFill>
                <a:srgbClr val="000000"/>
              </a:solidFill>
              <a:latin typeface="Courier New"/>
              <a:ea typeface="Courier New"/>
              <a:cs typeface="Courier New"/>
            </a:rPr>
            <a:t> THE ISSUANCE OF ANY CHANGE ORDER OR SUPPLEMENTAL CONTRACT THAT WOULD RESULT IN THE MAXIMUM BUILDING CONSTRUCTION COST EXCEEDING LINE B.
</a:t>
          </a:r>
          <a:r>
            <a:rPr lang="en-US" cap="none" sz="1000" b="1" i="0" u="none" baseline="0">
              <a:solidFill>
                <a:srgbClr val="000000"/>
              </a:solidFill>
              <a:latin typeface="Courier New"/>
              <a:ea typeface="Courier New"/>
              <a:cs typeface="Courier New"/>
            </a:rPr>
            <a:t>
</a:t>
          </a:r>
          <a:r>
            <a:rPr lang="en-US" cap="none" sz="1000" b="1" i="0" u="none" baseline="0">
              <a:solidFill>
                <a:srgbClr val="000000"/>
              </a:solidFill>
              <a:latin typeface="Courier New"/>
              <a:ea typeface="Courier New"/>
              <a:cs typeface="Courier New"/>
            </a:rPr>
            <a:t>CHANGE ORDERS AND SUPPLEMENTAL CONTRACTS </a:t>
          </a:r>
          <a:r>
            <a:rPr lang="en-US" cap="none" sz="1000" b="1" i="0" u="sng" baseline="0">
              <a:solidFill>
                <a:srgbClr val="000000"/>
              </a:solidFill>
              <a:latin typeface="Courier New"/>
              <a:ea typeface="Courier New"/>
              <a:cs typeface="Courier New"/>
            </a:rPr>
            <a:t>TOTALING</a:t>
          </a:r>
          <a:r>
            <a:rPr lang="en-US" cap="none" sz="1000" b="1" i="0" u="none" baseline="0">
              <a:solidFill>
                <a:srgbClr val="000000"/>
              </a:solidFill>
              <a:latin typeface="Courier New"/>
              <a:ea typeface="Courier New"/>
              <a:cs typeface="Courier New"/>
            </a:rPr>
            <a:t> LESS THAN LINE D MAY BE ISSUED WITHOUT A SECOND ACT 34 HEARING BEING REQUIRED.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7</xdr:row>
      <xdr:rowOff>85725</xdr:rowOff>
    </xdr:from>
    <xdr:to>
      <xdr:col>10</xdr:col>
      <xdr:colOff>476250</xdr:colOff>
      <xdr:row>7</xdr:row>
      <xdr:rowOff>85725</xdr:rowOff>
    </xdr:to>
    <xdr:sp>
      <xdr:nvSpPr>
        <xdr:cNvPr id="1" name="Line 2"/>
        <xdr:cNvSpPr>
          <a:spLocks/>
        </xdr:cNvSpPr>
      </xdr:nvSpPr>
      <xdr:spPr>
        <a:xfrm>
          <a:off x="5200650" y="1095375"/>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10</xdr:col>
      <xdr:colOff>228600</xdr:colOff>
      <xdr:row>8</xdr:row>
      <xdr:rowOff>200025</xdr:rowOff>
    </xdr:from>
    <xdr:to>
      <xdr:col>10</xdr:col>
      <xdr:colOff>476250</xdr:colOff>
      <xdr:row>9</xdr:row>
      <xdr:rowOff>85725</xdr:rowOff>
    </xdr:to>
    <xdr:sp>
      <xdr:nvSpPr>
        <xdr:cNvPr id="2" name="Line 3"/>
        <xdr:cNvSpPr>
          <a:spLocks/>
        </xdr:cNvSpPr>
      </xdr:nvSpPr>
      <xdr:spPr>
        <a:xfrm>
          <a:off x="5229225" y="1381125"/>
          <a:ext cx="24765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45</xdr:row>
      <xdr:rowOff>142875</xdr:rowOff>
    </xdr:from>
    <xdr:to>
      <xdr:col>9</xdr:col>
      <xdr:colOff>57150</xdr:colOff>
      <xdr:row>50</xdr:row>
      <xdr:rowOff>0</xdr:rowOff>
    </xdr:to>
    <xdr:sp>
      <xdr:nvSpPr>
        <xdr:cNvPr id="1" name="Text Box 3"/>
        <xdr:cNvSpPr txBox="1">
          <a:spLocks noChangeArrowheads="1"/>
        </xdr:cNvSpPr>
      </xdr:nvSpPr>
      <xdr:spPr>
        <a:xfrm>
          <a:off x="114300" y="7896225"/>
          <a:ext cx="5905500" cy="847725"/>
        </a:xfrm>
        <a:prstGeom prst="rect">
          <a:avLst/>
        </a:prstGeom>
        <a:solidFill>
          <a:srgbClr val="FFFFFF"/>
        </a:solidFill>
        <a:ln w="9525" cmpd="sng">
          <a:noFill/>
        </a:ln>
      </xdr:spPr>
      <xdr:txBody>
        <a:bodyPr vertOverflow="clip" wrap="square" lIns="36576" tIns="32004" rIns="0" bIns="0"/>
        <a:p>
          <a:pPr algn="l">
            <a:defRPr/>
          </a:pPr>
          <a:r>
            <a:rPr lang="en-US" cap="none" sz="1000" b="1" i="0" u="sng" baseline="0">
              <a:solidFill>
                <a:srgbClr val="000000"/>
              </a:solidFill>
              <a:latin typeface="Courier New"/>
              <a:ea typeface="Courier New"/>
              <a:cs typeface="Courier New"/>
            </a:rPr>
            <a:t>IF THE ACT 34 MAXIMUM BUILDING CONSTRUCTION COST (Line F) EXCEEDS THE AGGREGATE BUILDING EXPENDITURE STANDARD (Line E), THIS PROJECT REQUIRES A REFERENDUM.
</a:t>
          </a:r>
          <a:r>
            <a:rPr lang="en-US" cap="none" sz="1000" b="1" i="0" u="sng" baseline="0">
              <a:solidFill>
                <a:srgbClr val="000000"/>
              </a:solidFill>
              <a:latin typeface="Courier New"/>
              <a:ea typeface="Courier New"/>
              <a:cs typeface="Courier New"/>
            </a:rPr>
            <a:t>AN ACT 34 REFERENDUM MUST BE HELD BEFORE THE ISSUANCE OF ANY CHANGE ORDER OR SUPPLEMENTAL CONTRACT THAT WOULD RESULT IN THE MAXIMUM BUILDING CONSTRUCTION COST EXCEEDING LINE 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bhanft\AppData\Local\Microsoft\Windows\Temporary%20Internet%20Files\Content.Outlook\2CXC2E34\PlanCon_Part_G_Forms_FY_2010-2012_Revis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01"/>
      <sheetName val="G02"/>
      <sheetName val="G03"/>
      <sheetName val="G-ADD'T COSTS"/>
      <sheetName val="G04(a)"/>
      <sheetName val="G04(b)"/>
      <sheetName val="G05"/>
      <sheetName val="G06"/>
      <sheetName val="G07"/>
      <sheetName val="G08"/>
      <sheetName val="G09"/>
      <sheetName val="G10"/>
      <sheetName val="G11"/>
      <sheetName val="ACT 34"/>
      <sheetName val="G12"/>
      <sheetName val="G13"/>
      <sheetName val="G14"/>
      <sheetName val="G15"/>
      <sheetName val="G16"/>
      <sheetName val="PDE Use Only"/>
      <sheetName val="Macros"/>
    </sheetNames>
    <sheetDataSet>
      <sheetData sheetId="0">
        <row r="1">
          <cell r="P1" t="str">
            <v>REVISED September 13, 2013</v>
          </cell>
        </row>
        <row r="2">
          <cell r="P2" t="str">
            <v>FORM EXPIRES 6-30-15</v>
          </cell>
        </row>
        <row r="3">
          <cell r="P3" t="str">
            <v>REVISED September 13, 2013</v>
          </cell>
        </row>
        <row r="7">
          <cell r="P7" t="str">
            <v>2010-2011</v>
          </cell>
        </row>
        <row r="8">
          <cell r="P8" t="str">
            <v>2011-2012</v>
          </cell>
        </row>
        <row r="9">
          <cell r="P9" t="str">
            <v>2012-2013</v>
          </cell>
        </row>
        <row r="10">
          <cell r="P10" t="str">
            <v>2013-2014</v>
          </cell>
        </row>
        <row r="11">
          <cell r="P11" t="str">
            <v>2014-2015</v>
          </cell>
        </row>
        <row r="12">
          <cell r="P12" t="str">
            <v>2015-2016</v>
          </cell>
        </row>
        <row r="13">
          <cell r="P13" t="str">
            <v>2016-2017</v>
          </cell>
        </row>
      </sheetData>
      <sheetData sheetId="2">
        <row r="43">
          <cell r="O4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68"/>
  <sheetViews>
    <sheetView showGridLines="0" tabSelected="1" zoomScale="108" zoomScaleNormal="108" zoomScalePageLayoutView="0" workbookViewId="0" topLeftCell="A1">
      <selection activeCell="D3" sqref="D3"/>
    </sheetView>
  </sheetViews>
  <sheetFormatPr defaultColWidth="9.140625" defaultRowHeight="12.75"/>
  <cols>
    <col min="1" max="1" width="6.7109375" style="53" customWidth="1"/>
    <col min="2" max="2" width="3.7109375" style="53" customWidth="1"/>
    <col min="3" max="3" width="8.7109375" style="53" customWidth="1"/>
    <col min="4" max="4" width="3.7109375" style="53" customWidth="1"/>
    <col min="5" max="5" width="8.7109375" style="53" customWidth="1"/>
    <col min="6" max="6" width="6.7109375" style="53" customWidth="1"/>
    <col min="7" max="7" width="7.7109375" style="53" customWidth="1"/>
    <col min="8" max="8" width="6.7109375" style="53" customWidth="1"/>
    <col min="9" max="9" width="15.7109375" style="53" customWidth="1"/>
    <col min="10" max="11" width="6.7109375" style="53" customWidth="1"/>
    <col min="12" max="12" width="4.7109375" style="53" customWidth="1"/>
    <col min="13" max="13" width="8.8515625" style="53" customWidth="1"/>
    <col min="14" max="14" width="2.7109375" style="53" customWidth="1"/>
    <col min="15" max="15" width="25.28125" style="53" customWidth="1"/>
    <col min="16" max="16384" width="9.140625" style="53" customWidth="1"/>
  </cols>
  <sheetData>
    <row r="1" spans="1:16" ht="13.5">
      <c r="A1" s="52" t="s">
        <v>0</v>
      </c>
      <c r="B1" s="38"/>
      <c r="C1" s="38"/>
      <c r="D1" s="38"/>
      <c r="E1" s="38"/>
      <c r="F1" s="38"/>
      <c r="G1" s="38"/>
      <c r="H1" s="38"/>
      <c r="I1" s="52"/>
      <c r="J1" s="38"/>
      <c r="K1" s="38"/>
      <c r="L1" s="38"/>
      <c r="M1" s="38"/>
      <c r="N1" s="38"/>
      <c r="O1" s="30"/>
      <c r="P1" s="30" t="s">
        <v>606</v>
      </c>
    </row>
    <row r="2" spans="1:16" ht="13.5">
      <c r="A2" s="52" t="s">
        <v>1</v>
      </c>
      <c r="B2" s="38"/>
      <c r="C2" s="38"/>
      <c r="D2" s="38"/>
      <c r="E2" s="38"/>
      <c r="F2" s="38"/>
      <c r="G2" s="38"/>
      <c r="H2" s="38"/>
      <c r="I2" s="52"/>
      <c r="J2" s="38"/>
      <c r="K2" s="38"/>
      <c r="L2" s="38"/>
      <c r="M2" s="38"/>
      <c r="N2" s="38"/>
      <c r="O2" s="30"/>
      <c r="P2" s="54" t="s">
        <v>607</v>
      </c>
    </row>
    <row r="3" spans="1:16" ht="16.5" customHeight="1">
      <c r="A3" s="30" t="s">
        <v>588</v>
      </c>
      <c r="B3" s="30"/>
      <c r="C3" s="30"/>
      <c r="D3" s="76"/>
      <c r="E3" s="31"/>
      <c r="F3" s="31"/>
      <c r="G3" s="31"/>
      <c r="H3" s="31"/>
      <c r="I3" s="31"/>
      <c r="J3" s="73" t="s">
        <v>2</v>
      </c>
      <c r="K3" s="77"/>
      <c r="L3" s="55"/>
      <c r="M3" s="55"/>
      <c r="N3" s="55"/>
      <c r="O3" s="56" t="s">
        <v>3</v>
      </c>
      <c r="P3" s="30" t="s">
        <v>606</v>
      </c>
    </row>
    <row r="4" spans="1:16" ht="13.5">
      <c r="A4" s="30" t="s">
        <v>4</v>
      </c>
      <c r="B4" s="30"/>
      <c r="C4" s="30"/>
      <c r="D4" s="77"/>
      <c r="E4" s="55"/>
      <c r="F4" s="55"/>
      <c r="G4" s="55"/>
      <c r="H4" s="55"/>
      <c r="I4" s="55"/>
      <c r="J4" s="30"/>
      <c r="K4" s="73" t="s">
        <v>5</v>
      </c>
      <c r="L4" s="514"/>
      <c r="M4" s="515"/>
      <c r="N4" s="515"/>
      <c r="O4" s="30"/>
      <c r="P4" s="33"/>
    </row>
    <row r="5" spans="1:16" ht="15.75" customHeight="1">
      <c r="A5" s="58" t="s">
        <v>6</v>
      </c>
      <c r="B5" s="59"/>
      <c r="C5" s="60" t="s">
        <v>7</v>
      </c>
      <c r="D5" s="59"/>
      <c r="E5" s="30"/>
      <c r="F5" s="59"/>
      <c r="G5" s="30"/>
      <c r="H5" s="30"/>
      <c r="I5" s="30"/>
      <c r="J5" s="30"/>
      <c r="K5" s="30"/>
      <c r="L5" s="30"/>
      <c r="M5" s="30"/>
      <c r="N5" s="30"/>
      <c r="O5" s="30"/>
      <c r="P5" s="30" t="s">
        <v>506</v>
      </c>
    </row>
    <row r="6" spans="1:16" ht="5.25" customHeight="1">
      <c r="A6" s="30"/>
      <c r="B6" s="30"/>
      <c r="C6" s="30"/>
      <c r="D6" s="30"/>
      <c r="E6" s="30"/>
      <c r="F6" s="30"/>
      <c r="G6" s="30"/>
      <c r="H6" s="30"/>
      <c r="I6" s="30"/>
      <c r="J6" s="30"/>
      <c r="K6" s="30"/>
      <c r="L6" s="30"/>
      <c r="M6" s="30"/>
      <c r="N6" s="30"/>
      <c r="O6" s="30"/>
      <c r="P6" s="33"/>
    </row>
    <row r="7" spans="1:16" ht="12.75" customHeight="1">
      <c r="A7" s="78"/>
      <c r="B7" s="30"/>
      <c r="C7" s="62" t="s">
        <v>8</v>
      </c>
      <c r="D7" s="30"/>
      <c r="E7" s="30" t="s">
        <v>9</v>
      </c>
      <c r="F7" s="62"/>
      <c r="G7" s="30"/>
      <c r="H7" s="30"/>
      <c r="I7" s="30"/>
      <c r="J7" s="30"/>
      <c r="K7" s="30"/>
      <c r="L7" s="30"/>
      <c r="M7" s="30"/>
      <c r="N7" s="30"/>
      <c r="O7" s="30"/>
      <c r="P7" s="30" t="s">
        <v>507</v>
      </c>
    </row>
    <row r="8" spans="1:16" ht="12.75" customHeight="1">
      <c r="A8" s="78"/>
      <c r="B8" s="30"/>
      <c r="C8" s="64" t="s">
        <v>10</v>
      </c>
      <c r="D8" s="30"/>
      <c r="E8" s="70" t="s">
        <v>11</v>
      </c>
      <c r="F8" s="62"/>
      <c r="G8" s="30"/>
      <c r="H8" s="30"/>
      <c r="I8" s="30"/>
      <c r="J8" s="30"/>
      <c r="K8" s="30"/>
      <c r="L8" s="30"/>
      <c r="M8" s="30"/>
      <c r="N8" s="30"/>
      <c r="O8" s="30"/>
      <c r="P8" s="30" t="s">
        <v>508</v>
      </c>
    </row>
    <row r="9" spans="1:16" ht="12.75" customHeight="1">
      <c r="A9" s="78"/>
      <c r="B9" s="30"/>
      <c r="C9" s="62" t="s">
        <v>560</v>
      </c>
      <c r="D9" s="30"/>
      <c r="E9" s="30" t="s">
        <v>12</v>
      </c>
      <c r="F9" s="62"/>
      <c r="G9" s="30"/>
      <c r="H9" s="30"/>
      <c r="I9" s="30"/>
      <c r="J9" s="30"/>
      <c r="K9" s="30"/>
      <c r="L9" s="30"/>
      <c r="M9" s="30"/>
      <c r="N9" s="30"/>
      <c r="O9" s="30"/>
      <c r="P9" s="30" t="s">
        <v>589</v>
      </c>
    </row>
    <row r="10" spans="1:16" ht="12.75" customHeight="1">
      <c r="A10" s="78"/>
      <c r="B10" s="30"/>
      <c r="C10" s="62" t="s">
        <v>13</v>
      </c>
      <c r="D10" s="30"/>
      <c r="E10" s="30" t="s">
        <v>14</v>
      </c>
      <c r="F10" s="62"/>
      <c r="G10" s="30"/>
      <c r="H10" s="30"/>
      <c r="I10" s="30"/>
      <c r="J10" s="30"/>
      <c r="K10" s="30"/>
      <c r="L10" s="30"/>
      <c r="M10" s="30"/>
      <c r="N10" s="30"/>
      <c r="O10" s="30"/>
      <c r="P10" s="30" t="s">
        <v>595</v>
      </c>
    </row>
    <row r="11" spans="1:16" ht="12.75" customHeight="1">
      <c r="A11" s="78"/>
      <c r="B11" s="30"/>
      <c r="C11" s="62" t="s">
        <v>15</v>
      </c>
      <c r="D11" s="30"/>
      <c r="E11" s="30" t="s">
        <v>16</v>
      </c>
      <c r="F11" s="62"/>
      <c r="G11" s="30"/>
      <c r="H11" s="30"/>
      <c r="I11" s="30"/>
      <c r="J11" s="30"/>
      <c r="K11" s="30"/>
      <c r="L11" s="30"/>
      <c r="M11" s="30"/>
      <c r="N11" s="30"/>
      <c r="O11" s="30"/>
      <c r="P11" s="30" t="s">
        <v>608</v>
      </c>
    </row>
    <row r="12" spans="1:16" ht="12.75" customHeight="1">
      <c r="A12" s="78"/>
      <c r="B12" s="30"/>
      <c r="C12" s="62" t="s">
        <v>17</v>
      </c>
      <c r="D12" s="30"/>
      <c r="E12" s="30" t="s">
        <v>18</v>
      </c>
      <c r="F12" s="62"/>
      <c r="G12" s="30"/>
      <c r="H12" s="30"/>
      <c r="I12" s="30"/>
      <c r="J12" s="30"/>
      <c r="K12" s="30"/>
      <c r="L12" s="30"/>
      <c r="M12" s="30"/>
      <c r="N12" s="30"/>
      <c r="O12" s="30"/>
      <c r="P12" s="30" t="s">
        <v>609</v>
      </c>
    </row>
    <row r="13" spans="1:16" ht="12.75" customHeight="1">
      <c r="A13" s="78"/>
      <c r="B13" s="30"/>
      <c r="C13" s="62" t="s">
        <v>19</v>
      </c>
      <c r="D13" s="30"/>
      <c r="E13" s="30" t="s">
        <v>20</v>
      </c>
      <c r="F13" s="30"/>
      <c r="G13" s="30"/>
      <c r="H13" s="30"/>
      <c r="I13" s="30"/>
      <c r="J13" s="30"/>
      <c r="K13" s="30"/>
      <c r="L13" s="30"/>
      <c r="M13" s="30"/>
      <c r="N13" s="30"/>
      <c r="O13" s="30"/>
      <c r="P13" s="30" t="s">
        <v>610</v>
      </c>
    </row>
    <row r="14" spans="1:16" ht="12.75" customHeight="1">
      <c r="A14" s="78"/>
      <c r="B14" s="30"/>
      <c r="C14" s="62" t="s">
        <v>21</v>
      </c>
      <c r="D14" s="30"/>
      <c r="E14" s="30" t="s">
        <v>22</v>
      </c>
      <c r="F14" s="62"/>
      <c r="G14" s="30"/>
      <c r="H14" s="30"/>
      <c r="I14" s="30"/>
      <c r="J14" s="30"/>
      <c r="K14" s="30"/>
      <c r="L14" s="30"/>
      <c r="M14" s="30"/>
      <c r="N14" s="30"/>
      <c r="O14" s="30"/>
      <c r="P14" s="30"/>
    </row>
    <row r="15" spans="1:16" ht="12.75" customHeight="1">
      <c r="A15" s="78"/>
      <c r="B15" s="30"/>
      <c r="C15" s="62"/>
      <c r="D15" s="30"/>
      <c r="E15" s="30" t="s">
        <v>23</v>
      </c>
      <c r="F15" s="62"/>
      <c r="G15" s="30"/>
      <c r="H15" s="30"/>
      <c r="I15" s="30"/>
      <c r="J15" s="30"/>
      <c r="K15" s="30"/>
      <c r="L15" s="30"/>
      <c r="M15" s="30"/>
      <c r="N15" s="30"/>
      <c r="O15" s="30"/>
      <c r="P15" s="30"/>
    </row>
    <row r="16" spans="1:16" ht="12.75" customHeight="1">
      <c r="A16" s="78"/>
      <c r="B16" s="30"/>
      <c r="C16" s="30"/>
      <c r="D16" s="30"/>
      <c r="E16" s="30" t="s">
        <v>24</v>
      </c>
      <c r="F16" s="30"/>
      <c r="G16" s="30"/>
      <c r="H16" s="30"/>
      <c r="I16" s="30"/>
      <c r="J16" s="30"/>
      <c r="K16" s="30"/>
      <c r="L16" s="30"/>
      <c r="M16" s="30"/>
      <c r="N16" s="30"/>
      <c r="O16" s="30"/>
      <c r="P16" s="30"/>
    </row>
    <row r="17" spans="1:16" ht="12.75" customHeight="1">
      <c r="A17" s="78"/>
      <c r="B17" s="30"/>
      <c r="C17" s="30"/>
      <c r="D17" s="30"/>
      <c r="E17" s="30" t="s">
        <v>486</v>
      </c>
      <c r="F17" s="30"/>
      <c r="G17" s="30"/>
      <c r="H17" s="30"/>
      <c r="I17" s="30"/>
      <c r="J17" s="30"/>
      <c r="K17" s="30"/>
      <c r="L17" s="30"/>
      <c r="M17" s="30"/>
      <c r="N17" s="30"/>
      <c r="O17" s="30"/>
      <c r="P17" s="30"/>
    </row>
    <row r="18" spans="1:16" ht="10.5" customHeight="1">
      <c r="A18" s="30"/>
      <c r="B18" s="30"/>
      <c r="C18" s="30"/>
      <c r="D18" s="30"/>
      <c r="E18" s="30" t="s">
        <v>488</v>
      </c>
      <c r="F18" s="30"/>
      <c r="G18" s="30"/>
      <c r="H18" s="30"/>
      <c r="I18" s="30"/>
      <c r="J18" s="30"/>
      <c r="K18" s="30"/>
      <c r="L18" s="30"/>
      <c r="M18" s="30"/>
      <c r="N18" s="30"/>
      <c r="O18" s="30"/>
      <c r="P18" s="30"/>
    </row>
    <row r="19" spans="1:16" ht="10.5" customHeight="1">
      <c r="A19" s="30"/>
      <c r="B19" s="30"/>
      <c r="C19" s="30"/>
      <c r="D19" s="30"/>
      <c r="E19" s="30" t="s">
        <v>487</v>
      </c>
      <c r="F19" s="30"/>
      <c r="G19" s="30"/>
      <c r="H19" s="30"/>
      <c r="I19" s="30"/>
      <c r="J19" s="30"/>
      <c r="K19" s="30"/>
      <c r="L19" s="30"/>
      <c r="M19" s="30"/>
      <c r="N19" s="30"/>
      <c r="O19" s="30"/>
      <c r="P19" s="30"/>
    </row>
    <row r="20" spans="1:16" ht="8.25" customHeight="1">
      <c r="A20" s="62"/>
      <c r="B20" s="30"/>
      <c r="C20" s="62"/>
      <c r="D20" s="30"/>
      <c r="E20" s="30"/>
      <c r="F20" s="62"/>
      <c r="G20" s="30"/>
      <c r="H20" s="30"/>
      <c r="I20" s="30"/>
      <c r="J20" s="30"/>
      <c r="K20" s="30"/>
      <c r="L20" s="30"/>
      <c r="M20" s="30"/>
      <c r="N20" s="30"/>
      <c r="O20" s="30"/>
      <c r="P20" s="30"/>
    </row>
    <row r="21" spans="1:16" ht="12.75" customHeight="1">
      <c r="A21" s="38"/>
      <c r="B21" s="38"/>
      <c r="C21" s="38"/>
      <c r="D21" s="38"/>
      <c r="E21" s="30" t="s">
        <v>25</v>
      </c>
      <c r="F21" s="38"/>
      <c r="G21" s="38"/>
      <c r="H21" s="38"/>
      <c r="I21" s="38"/>
      <c r="J21" s="38"/>
      <c r="K21" s="38"/>
      <c r="L21" s="38"/>
      <c r="M21" s="38"/>
      <c r="N21" s="38"/>
      <c r="O21" s="30"/>
      <c r="P21" s="30"/>
    </row>
    <row r="22" spans="1:16" ht="3" customHeight="1">
      <c r="A22" s="63"/>
      <c r="B22" s="30"/>
      <c r="C22" s="62"/>
      <c r="D22" s="30"/>
      <c r="E22" s="30"/>
      <c r="F22" s="62"/>
      <c r="G22" s="30"/>
      <c r="H22" s="30"/>
      <c r="I22" s="30"/>
      <c r="J22" s="30"/>
      <c r="K22" s="30"/>
      <c r="L22" s="30"/>
      <c r="M22" s="30"/>
      <c r="N22" s="30"/>
      <c r="O22" s="30"/>
      <c r="P22" s="30"/>
    </row>
    <row r="23" spans="1:16" ht="12.75" customHeight="1">
      <c r="A23" s="78"/>
      <c r="B23" s="30"/>
      <c r="C23" s="62"/>
      <c r="D23" s="30"/>
      <c r="E23" s="30" t="s">
        <v>26</v>
      </c>
      <c r="F23" s="62"/>
      <c r="G23" s="30"/>
      <c r="H23" s="30"/>
      <c r="I23" s="30"/>
      <c r="J23" s="30"/>
      <c r="K23" s="30"/>
      <c r="L23" s="30"/>
      <c r="M23" s="30"/>
      <c r="N23" s="30"/>
      <c r="O23" s="30"/>
      <c r="P23" s="30"/>
    </row>
    <row r="24" spans="1:16" ht="12.75" customHeight="1">
      <c r="A24" s="78"/>
      <c r="B24" s="30"/>
      <c r="C24" s="62"/>
      <c r="D24" s="30"/>
      <c r="E24" s="30" t="s">
        <v>27</v>
      </c>
      <c r="F24" s="62"/>
      <c r="G24" s="30"/>
      <c r="H24" s="30"/>
      <c r="I24" s="30"/>
      <c r="J24" s="30"/>
      <c r="K24" s="30"/>
      <c r="L24" s="30"/>
      <c r="M24" s="30"/>
      <c r="N24" s="30"/>
      <c r="O24" s="30"/>
      <c r="P24" s="30"/>
    </row>
    <row r="25" spans="1:16" ht="10.5" customHeight="1">
      <c r="A25" s="62"/>
      <c r="B25" s="30"/>
      <c r="C25" s="30"/>
      <c r="D25" s="30"/>
      <c r="E25" s="30" t="s">
        <v>28</v>
      </c>
      <c r="F25" s="30"/>
      <c r="G25" s="30"/>
      <c r="H25" s="30"/>
      <c r="I25" s="30"/>
      <c r="J25" s="30"/>
      <c r="K25" s="30"/>
      <c r="L25" s="30"/>
      <c r="M25" s="30"/>
      <c r="N25" s="30"/>
      <c r="O25" s="30"/>
      <c r="P25" s="30"/>
    </row>
    <row r="26" spans="1:16" ht="12.75" customHeight="1">
      <c r="A26" s="78"/>
      <c r="B26" s="30"/>
      <c r="C26" s="62"/>
      <c r="D26" s="30"/>
      <c r="E26" s="30" t="s">
        <v>29</v>
      </c>
      <c r="F26" s="62"/>
      <c r="G26" s="30"/>
      <c r="H26" s="30"/>
      <c r="I26" s="30"/>
      <c r="J26" s="30"/>
      <c r="K26" s="30"/>
      <c r="L26" s="30"/>
      <c r="M26" s="30"/>
      <c r="N26" s="30"/>
      <c r="O26" s="30"/>
      <c r="P26" s="30"/>
    </row>
    <row r="27" spans="1:16" ht="12.75" customHeight="1">
      <c r="A27" s="78"/>
      <c r="B27" s="30"/>
      <c r="C27" s="30"/>
      <c r="D27" s="30"/>
      <c r="E27" s="30" t="s">
        <v>30</v>
      </c>
      <c r="F27" s="30"/>
      <c r="G27" s="30"/>
      <c r="H27" s="30"/>
      <c r="I27" s="30"/>
      <c r="J27" s="30"/>
      <c r="K27" s="30"/>
      <c r="L27" s="30"/>
      <c r="M27" s="30"/>
      <c r="N27" s="30"/>
      <c r="O27" s="30"/>
      <c r="P27" s="30"/>
    </row>
    <row r="28" spans="1:16" ht="12.75" customHeight="1">
      <c r="A28" s="78"/>
      <c r="B28" s="30"/>
      <c r="C28" s="62"/>
      <c r="D28" s="30"/>
      <c r="E28" s="30" t="s">
        <v>31</v>
      </c>
      <c r="F28" s="62"/>
      <c r="G28" s="30"/>
      <c r="H28" s="30"/>
      <c r="I28" s="30"/>
      <c r="J28" s="30"/>
      <c r="K28" s="30"/>
      <c r="L28" s="30"/>
      <c r="M28" s="30"/>
      <c r="N28" s="30"/>
      <c r="O28" s="30"/>
      <c r="P28" s="30"/>
    </row>
    <row r="29" spans="1:16" ht="8.25" customHeight="1">
      <c r="A29" s="63"/>
      <c r="B29" s="30"/>
      <c r="C29" s="62"/>
      <c r="D29" s="30"/>
      <c r="E29" s="30"/>
      <c r="F29" s="62"/>
      <c r="G29" s="30"/>
      <c r="H29" s="30"/>
      <c r="I29" s="30"/>
      <c r="J29" s="30"/>
      <c r="K29" s="30"/>
      <c r="L29" s="30"/>
      <c r="M29" s="30"/>
      <c r="N29" s="30"/>
      <c r="O29" s="30"/>
      <c r="P29" s="30"/>
    </row>
    <row r="30" spans="1:16" ht="12.75" customHeight="1">
      <c r="A30" s="38"/>
      <c r="B30" s="38"/>
      <c r="C30" s="38"/>
      <c r="D30" s="38"/>
      <c r="E30" s="30" t="s">
        <v>32</v>
      </c>
      <c r="F30" s="38"/>
      <c r="G30" s="38"/>
      <c r="H30" s="38"/>
      <c r="I30" s="38"/>
      <c r="J30" s="38"/>
      <c r="K30" s="38"/>
      <c r="L30" s="38"/>
      <c r="M30" s="38"/>
      <c r="N30" s="38"/>
      <c r="O30" s="30"/>
      <c r="P30" s="30"/>
    </row>
    <row r="31" spans="1:16" ht="3" customHeight="1">
      <c r="A31" s="38"/>
      <c r="B31" s="38"/>
      <c r="C31" s="38"/>
      <c r="D31" s="38"/>
      <c r="E31" s="30"/>
      <c r="F31" s="38"/>
      <c r="G31" s="38"/>
      <c r="H31" s="38"/>
      <c r="I31" s="52"/>
      <c r="J31" s="38"/>
      <c r="K31" s="38"/>
      <c r="L31" s="38"/>
      <c r="M31" s="38"/>
      <c r="N31" s="38"/>
      <c r="O31" s="30"/>
      <c r="P31" s="30"/>
    </row>
    <row r="32" spans="1:16" ht="12.75" customHeight="1">
      <c r="A32" s="78"/>
      <c r="B32" s="30"/>
      <c r="C32" s="62" t="s">
        <v>33</v>
      </c>
      <c r="D32" s="30"/>
      <c r="E32" s="30" t="s">
        <v>34</v>
      </c>
      <c r="F32" s="62"/>
      <c r="G32" s="30"/>
      <c r="H32" s="30"/>
      <c r="I32" s="30"/>
      <c r="J32" s="30"/>
      <c r="K32" s="30"/>
      <c r="L32" s="30"/>
      <c r="M32" s="30"/>
      <c r="N32" s="30"/>
      <c r="O32" s="30"/>
      <c r="P32" s="30"/>
    </row>
    <row r="33" spans="1:16" ht="12.75" customHeight="1">
      <c r="A33" s="78"/>
      <c r="B33" s="30"/>
      <c r="C33" s="62" t="s">
        <v>35</v>
      </c>
      <c r="D33" s="30"/>
      <c r="E33" s="30" t="s">
        <v>36</v>
      </c>
      <c r="F33" s="62"/>
      <c r="G33" s="30"/>
      <c r="H33" s="30"/>
      <c r="I33" s="30"/>
      <c r="J33" s="30"/>
      <c r="K33" s="30"/>
      <c r="L33" s="30"/>
      <c r="M33" s="30"/>
      <c r="N33" s="30"/>
      <c r="O33" s="30"/>
      <c r="P33" s="30"/>
    </row>
    <row r="34" spans="1:16" ht="12.75" customHeight="1">
      <c r="A34" s="78"/>
      <c r="B34" s="30"/>
      <c r="C34" s="62" t="s">
        <v>37</v>
      </c>
      <c r="D34" s="30"/>
      <c r="E34" s="30" t="s">
        <v>38</v>
      </c>
      <c r="F34" s="62"/>
      <c r="G34" s="30"/>
      <c r="H34" s="30"/>
      <c r="I34" s="30"/>
      <c r="J34" s="30"/>
      <c r="K34" s="30"/>
      <c r="L34" s="30"/>
      <c r="M34" s="30"/>
      <c r="N34" s="30"/>
      <c r="O34" s="30"/>
      <c r="P34" s="30"/>
    </row>
    <row r="35" spans="1:16" ht="12.75" customHeight="1">
      <c r="A35" s="78"/>
      <c r="B35" s="30"/>
      <c r="C35" s="62" t="s">
        <v>39</v>
      </c>
      <c r="D35" s="30"/>
      <c r="E35" s="30" t="s">
        <v>40</v>
      </c>
      <c r="F35" s="62"/>
      <c r="G35" s="30"/>
      <c r="H35" s="30"/>
      <c r="I35" s="30"/>
      <c r="J35" s="30"/>
      <c r="K35" s="30"/>
      <c r="L35" s="30"/>
      <c r="M35" s="30"/>
      <c r="N35" s="30"/>
      <c r="O35" s="30"/>
      <c r="P35" s="30"/>
    </row>
    <row r="36" spans="1:16" ht="12.75" customHeight="1">
      <c r="A36" s="78"/>
      <c r="B36" s="30"/>
      <c r="C36" s="30"/>
      <c r="D36" s="30"/>
      <c r="E36" s="30" t="s">
        <v>621</v>
      </c>
      <c r="F36" s="30"/>
      <c r="G36" s="30"/>
      <c r="H36" s="30"/>
      <c r="I36" s="30"/>
      <c r="J36" s="30"/>
      <c r="K36" s="30"/>
      <c r="L36" s="30"/>
      <c r="M36" s="30"/>
      <c r="N36" s="30"/>
      <c r="O36" s="30"/>
      <c r="P36" s="30"/>
    </row>
    <row r="37" spans="1:16" ht="12.75" customHeight="1">
      <c r="A37" s="78"/>
      <c r="B37" s="30"/>
      <c r="C37" s="30"/>
      <c r="D37" s="30"/>
      <c r="E37" s="30" t="s">
        <v>41</v>
      </c>
      <c r="F37" s="30"/>
      <c r="G37" s="30"/>
      <c r="H37" s="30"/>
      <c r="I37" s="30"/>
      <c r="J37" s="30"/>
      <c r="K37" s="30"/>
      <c r="L37" s="30"/>
      <c r="M37" s="30"/>
      <c r="N37" s="30"/>
      <c r="O37" s="30"/>
      <c r="P37" s="30"/>
    </row>
    <row r="38" spans="1:16" ht="12.75" customHeight="1">
      <c r="A38" s="78"/>
      <c r="B38" s="30"/>
      <c r="C38" s="30"/>
      <c r="D38" s="30"/>
      <c r="E38" s="30" t="s">
        <v>622</v>
      </c>
      <c r="F38" s="30"/>
      <c r="G38" s="30"/>
      <c r="H38" s="30"/>
      <c r="I38" s="30"/>
      <c r="J38" s="30"/>
      <c r="K38" s="30"/>
      <c r="L38" s="30"/>
      <c r="M38" s="30"/>
      <c r="N38" s="30"/>
      <c r="O38" s="30"/>
      <c r="P38" s="30"/>
    </row>
    <row r="39" spans="1:16" ht="10.5" customHeight="1">
      <c r="A39" s="30"/>
      <c r="B39" s="30"/>
      <c r="C39" s="30"/>
      <c r="D39" s="30"/>
      <c r="E39" s="30" t="s">
        <v>42</v>
      </c>
      <c r="F39" s="30"/>
      <c r="G39" s="30"/>
      <c r="H39" s="30"/>
      <c r="I39" s="30"/>
      <c r="J39" s="30"/>
      <c r="K39" s="30"/>
      <c r="L39" s="30"/>
      <c r="M39" s="30"/>
      <c r="N39" s="30"/>
      <c r="O39" s="30"/>
      <c r="P39" s="30"/>
    </row>
    <row r="40" spans="1:16" ht="12.75" customHeight="1">
      <c r="A40" s="78"/>
      <c r="B40" s="30"/>
      <c r="C40" s="30"/>
      <c r="D40" s="30"/>
      <c r="E40" s="30" t="s">
        <v>43</v>
      </c>
      <c r="F40" s="30"/>
      <c r="G40" s="30"/>
      <c r="H40" s="30"/>
      <c r="I40" s="30"/>
      <c r="J40" s="30"/>
      <c r="K40" s="30"/>
      <c r="L40" s="30"/>
      <c r="M40" s="30"/>
      <c r="N40" s="30"/>
      <c r="O40" s="30"/>
      <c r="P40" s="30"/>
    </row>
    <row r="41" spans="1:16" ht="12.75" customHeight="1">
      <c r="A41" s="78"/>
      <c r="B41" s="30"/>
      <c r="C41" s="30"/>
      <c r="D41" s="30"/>
      <c r="E41" s="30" t="s">
        <v>44</v>
      </c>
      <c r="F41" s="30"/>
      <c r="G41" s="30"/>
      <c r="H41" s="30"/>
      <c r="I41" s="30"/>
      <c r="J41" s="30"/>
      <c r="K41" s="30"/>
      <c r="L41" s="30"/>
      <c r="M41" s="30"/>
      <c r="N41" s="30"/>
      <c r="O41" s="30"/>
      <c r="P41" s="30"/>
    </row>
    <row r="42" spans="1:16" ht="13.5">
      <c r="A42" s="30"/>
      <c r="B42" s="30"/>
      <c r="C42" s="30"/>
      <c r="D42" s="30"/>
      <c r="E42" s="30"/>
      <c r="F42" s="30"/>
      <c r="G42" s="30"/>
      <c r="H42" s="30"/>
      <c r="I42" s="30"/>
      <c r="J42" s="30"/>
      <c r="K42" s="30"/>
      <c r="L42" s="30"/>
      <c r="M42" s="30"/>
      <c r="N42" s="30"/>
      <c r="O42" s="30"/>
      <c r="P42" s="30"/>
    </row>
    <row r="43" spans="1:16" ht="12" customHeight="1">
      <c r="A43" s="30" t="s">
        <v>45</v>
      </c>
      <c r="B43" s="30"/>
      <c r="C43" s="30"/>
      <c r="D43" s="30"/>
      <c r="E43" s="30"/>
      <c r="F43" s="30"/>
      <c r="G43" s="30"/>
      <c r="H43" s="30"/>
      <c r="I43" s="77"/>
      <c r="J43" s="55"/>
      <c r="K43" s="55"/>
      <c r="L43" s="55"/>
      <c r="M43" s="55"/>
      <c r="N43" s="55"/>
      <c r="O43" s="30"/>
      <c r="P43" s="30"/>
    </row>
    <row r="44" spans="1:16" ht="3.75" customHeight="1">
      <c r="A44" s="30"/>
      <c r="B44" s="30"/>
      <c r="C44" s="30"/>
      <c r="D44" s="30"/>
      <c r="E44" s="30"/>
      <c r="F44" s="30"/>
      <c r="G44" s="30"/>
      <c r="H44" s="30"/>
      <c r="I44" s="30"/>
      <c r="J44" s="30"/>
      <c r="K44" s="30"/>
      <c r="L44" s="30"/>
      <c r="M44" s="30"/>
      <c r="N44" s="30"/>
      <c r="O44" s="30"/>
      <c r="P44" s="30"/>
    </row>
    <row r="45" spans="1:16" ht="15" customHeight="1">
      <c r="A45" s="30" t="s">
        <v>46</v>
      </c>
      <c r="B45" s="30"/>
      <c r="C45" s="30"/>
      <c r="D45" s="30"/>
      <c r="E45" s="30"/>
      <c r="F45" s="30"/>
      <c r="G45" s="30"/>
      <c r="H45" s="30"/>
      <c r="I45" s="30"/>
      <c r="J45" s="30"/>
      <c r="K45" s="54"/>
      <c r="L45" s="57"/>
      <c r="M45" s="57"/>
      <c r="N45" s="57"/>
      <c r="O45" s="30"/>
      <c r="P45" s="30"/>
    </row>
    <row r="46" spans="1:16" ht="16.5" customHeight="1">
      <c r="A46" s="80"/>
      <c r="B46" s="55"/>
      <c r="C46" s="65"/>
      <c r="D46" s="55"/>
      <c r="E46" s="55"/>
      <c r="F46" s="55"/>
      <c r="G46" s="55"/>
      <c r="H46" s="57"/>
      <c r="I46" s="79"/>
      <c r="J46" s="30"/>
      <c r="K46" s="79"/>
      <c r="L46" s="66"/>
      <c r="M46" s="66"/>
      <c r="N46" s="30"/>
      <c r="O46" s="30"/>
      <c r="P46" s="30"/>
    </row>
    <row r="47" spans="1:16" ht="13.5">
      <c r="A47" s="67" t="s">
        <v>47</v>
      </c>
      <c r="B47" s="38"/>
      <c r="C47" s="68"/>
      <c r="D47" s="38"/>
      <c r="E47" s="38"/>
      <c r="F47" s="38"/>
      <c r="G47" s="38"/>
      <c r="H47" s="61"/>
      <c r="I47" s="67" t="s">
        <v>48</v>
      </c>
      <c r="J47" s="67"/>
      <c r="K47" s="69" t="s">
        <v>49</v>
      </c>
      <c r="L47" s="30"/>
      <c r="M47" s="38"/>
      <c r="N47" s="38"/>
      <c r="O47" s="30"/>
      <c r="P47" s="30"/>
    </row>
    <row r="48" spans="1:16" ht="12" customHeight="1">
      <c r="A48" s="30" t="s">
        <v>509</v>
      </c>
      <c r="B48" s="30"/>
      <c r="C48" s="30"/>
      <c r="D48" s="30"/>
      <c r="E48" s="30"/>
      <c r="F48" s="30"/>
      <c r="G48" s="30"/>
      <c r="H48" s="77"/>
      <c r="I48" s="66"/>
      <c r="J48" s="71"/>
      <c r="K48" s="71"/>
      <c r="L48" s="71"/>
      <c r="M48" s="66"/>
      <c r="N48" s="66"/>
      <c r="O48" s="30"/>
      <c r="P48" s="30"/>
    </row>
    <row r="49" spans="1:16" ht="3.75" customHeight="1">
      <c r="A49" s="30"/>
      <c r="B49" s="30"/>
      <c r="C49" s="30"/>
      <c r="D49" s="30"/>
      <c r="E49" s="30"/>
      <c r="F49" s="30"/>
      <c r="G49" s="30"/>
      <c r="H49" s="30"/>
      <c r="I49" s="30"/>
      <c r="J49" s="30"/>
      <c r="K49" s="30"/>
      <c r="L49" s="30"/>
      <c r="M49" s="30"/>
      <c r="N49" s="30"/>
      <c r="O49" s="30"/>
      <c r="P49" s="30"/>
    </row>
    <row r="50" spans="1:16" ht="12" customHeight="1">
      <c r="A50" s="30" t="s">
        <v>50</v>
      </c>
      <c r="B50" s="30"/>
      <c r="C50" s="30"/>
      <c r="D50" s="30"/>
      <c r="E50" s="30"/>
      <c r="F50" s="30"/>
      <c r="G50" s="30"/>
      <c r="H50" s="77"/>
      <c r="I50" s="66"/>
      <c r="J50" s="71"/>
      <c r="K50" s="71"/>
      <c r="L50" s="71"/>
      <c r="M50" s="66"/>
      <c r="N50" s="66"/>
      <c r="O50" s="30"/>
      <c r="P50" s="30"/>
    </row>
    <row r="51" spans="1:16" ht="3.75" customHeight="1">
      <c r="A51" s="30"/>
      <c r="B51" s="30"/>
      <c r="C51" s="30"/>
      <c r="D51" s="30"/>
      <c r="E51" s="30"/>
      <c r="F51" s="30"/>
      <c r="G51" s="30"/>
      <c r="H51" s="30"/>
      <c r="I51" s="30"/>
      <c r="J51" s="30"/>
      <c r="K51" s="30"/>
      <c r="L51" s="30"/>
      <c r="M51" s="30"/>
      <c r="N51" s="30"/>
      <c r="O51" s="30"/>
      <c r="P51" s="30"/>
    </row>
    <row r="52" spans="1:16" ht="12.75" customHeight="1">
      <c r="A52" s="30" t="s">
        <v>51</v>
      </c>
      <c r="B52" s="57"/>
      <c r="C52" s="57"/>
      <c r="D52" s="57"/>
      <c r="E52" s="57"/>
      <c r="F52" s="57"/>
      <c r="G52" s="57"/>
      <c r="H52" s="57"/>
      <c r="I52" s="57"/>
      <c r="J52" s="57"/>
      <c r="K52" s="57"/>
      <c r="L52" s="57"/>
      <c r="M52" s="57"/>
      <c r="N52" s="57"/>
      <c r="O52" s="30"/>
      <c r="P52" s="30"/>
    </row>
    <row r="53" spans="1:16" ht="12.75" customHeight="1">
      <c r="A53" s="80"/>
      <c r="B53" s="55"/>
      <c r="C53" s="65"/>
      <c r="D53" s="55"/>
      <c r="E53" s="55"/>
      <c r="F53" s="55"/>
      <c r="G53" s="55"/>
      <c r="H53" s="57"/>
      <c r="I53" s="79"/>
      <c r="J53" s="30"/>
      <c r="K53" s="79"/>
      <c r="L53" s="66"/>
      <c r="M53" s="66"/>
      <c r="N53" s="30"/>
      <c r="O53" s="30"/>
      <c r="P53" s="30"/>
    </row>
    <row r="54" spans="1:16" ht="13.5" customHeight="1">
      <c r="A54" s="67" t="s">
        <v>600</v>
      </c>
      <c r="B54" s="38"/>
      <c r="C54" s="68"/>
      <c r="D54" s="38"/>
      <c r="E54" s="38"/>
      <c r="F54" s="38"/>
      <c r="G54" s="38"/>
      <c r="H54" s="61"/>
      <c r="I54" s="67" t="s">
        <v>48</v>
      </c>
      <c r="J54" s="67"/>
      <c r="K54" s="69" t="s">
        <v>49</v>
      </c>
      <c r="L54" s="30"/>
      <c r="M54" s="38"/>
      <c r="N54" s="38"/>
      <c r="O54" s="30"/>
      <c r="P54" s="30"/>
    </row>
    <row r="55" spans="1:16" ht="12" customHeight="1">
      <c r="A55" s="30" t="s">
        <v>601</v>
      </c>
      <c r="B55" s="30"/>
      <c r="C55" s="30"/>
      <c r="D55" s="30"/>
      <c r="E55" s="30"/>
      <c r="F55" s="30"/>
      <c r="G55" s="30"/>
      <c r="H55" s="61"/>
      <c r="I55" s="77"/>
      <c r="J55" s="71"/>
      <c r="K55" s="71"/>
      <c r="L55" s="71"/>
      <c r="M55" s="66"/>
      <c r="N55" s="66"/>
      <c r="O55" s="30"/>
      <c r="P55" s="30"/>
    </row>
    <row r="56" spans="1:16" ht="3.75" customHeight="1">
      <c r="A56" s="30"/>
      <c r="B56" s="30"/>
      <c r="C56" s="30"/>
      <c r="D56" s="30"/>
      <c r="E56" s="30"/>
      <c r="F56" s="30"/>
      <c r="G56" s="30"/>
      <c r="H56" s="30"/>
      <c r="I56" s="30"/>
      <c r="J56" s="30"/>
      <c r="K56" s="30"/>
      <c r="L56" s="30"/>
      <c r="M56" s="30"/>
      <c r="N56" s="30"/>
      <c r="O56" s="30"/>
      <c r="P56" s="30"/>
    </row>
    <row r="57" spans="1:16" ht="13.5">
      <c r="A57" s="30" t="s">
        <v>52</v>
      </c>
      <c r="B57" s="30"/>
      <c r="C57" s="30"/>
      <c r="D57" s="30"/>
      <c r="E57" s="30"/>
      <c r="F57" s="30"/>
      <c r="G57" s="30"/>
      <c r="H57" s="30"/>
      <c r="I57" s="30"/>
      <c r="J57" s="30"/>
      <c r="K57" s="30"/>
      <c r="L57" s="30"/>
      <c r="M57" s="30"/>
      <c r="N57" s="30"/>
      <c r="O57" s="30"/>
      <c r="P57" s="30"/>
    </row>
    <row r="58" spans="1:16" ht="12" customHeight="1">
      <c r="A58" s="30" t="s">
        <v>53</v>
      </c>
      <c r="B58" s="30"/>
      <c r="C58" s="30"/>
      <c r="D58" s="30"/>
      <c r="E58" s="30"/>
      <c r="F58" s="30"/>
      <c r="G58" s="30"/>
      <c r="H58" s="30"/>
      <c r="I58" s="30"/>
      <c r="J58" s="30"/>
      <c r="K58" s="30"/>
      <c r="L58" s="30"/>
      <c r="M58" s="30"/>
      <c r="N58" s="30"/>
      <c r="O58" s="30"/>
      <c r="P58" s="30"/>
    </row>
    <row r="59" spans="1:16" ht="9.75" customHeight="1">
      <c r="A59" s="30"/>
      <c r="B59" s="30"/>
      <c r="C59" s="30"/>
      <c r="D59" s="30"/>
      <c r="E59" s="30"/>
      <c r="F59" s="30"/>
      <c r="G59" s="30"/>
      <c r="H59" s="30"/>
      <c r="I59" s="30"/>
      <c r="J59" s="30"/>
      <c r="K59" s="30"/>
      <c r="L59" s="30"/>
      <c r="M59" s="30"/>
      <c r="N59" s="30"/>
      <c r="O59" s="30"/>
      <c r="P59" s="30"/>
    </row>
    <row r="60" spans="1:16" ht="13.5">
      <c r="A60" s="61"/>
      <c r="B60" s="61"/>
      <c r="C60" s="61"/>
      <c r="D60" s="61"/>
      <c r="E60" s="61"/>
      <c r="F60" s="30"/>
      <c r="G60" s="61"/>
      <c r="H60" s="73" t="s">
        <v>54</v>
      </c>
      <c r="I60" s="81"/>
      <c r="J60" s="30"/>
      <c r="K60" s="30"/>
      <c r="L60" s="30"/>
      <c r="M60" s="72"/>
      <c r="N60" s="61"/>
      <c r="O60" s="30"/>
      <c r="P60" s="30"/>
    </row>
    <row r="61" spans="1:16" ht="5.25" customHeight="1">
      <c r="A61" s="30"/>
      <c r="B61" s="30"/>
      <c r="C61" s="30"/>
      <c r="D61" s="30"/>
      <c r="E61" s="30"/>
      <c r="F61" s="30"/>
      <c r="G61" s="30"/>
      <c r="H61" s="30"/>
      <c r="I61" s="30"/>
      <c r="J61" s="30"/>
      <c r="K61" s="30"/>
      <c r="L61" s="30"/>
      <c r="M61" s="30"/>
      <c r="N61" s="30"/>
      <c r="O61" s="30"/>
      <c r="P61" s="30"/>
    </row>
    <row r="62" spans="1:16" ht="13.5">
      <c r="A62" s="30"/>
      <c r="B62" s="30"/>
      <c r="C62" s="30"/>
      <c r="D62" s="73" t="s">
        <v>55</v>
      </c>
      <c r="E62" s="73" t="s">
        <v>56</v>
      </c>
      <c r="F62" s="78"/>
      <c r="G62" s="73" t="s">
        <v>57</v>
      </c>
      <c r="H62" s="78"/>
      <c r="I62" s="73" t="s">
        <v>58</v>
      </c>
      <c r="J62" s="78"/>
      <c r="K62" s="30"/>
      <c r="L62" s="73" t="s">
        <v>59</v>
      </c>
      <c r="M62" s="78"/>
      <c r="N62" s="30"/>
      <c r="O62" s="30"/>
      <c r="P62" s="30"/>
    </row>
    <row r="63" spans="1:16" ht="5.25" customHeight="1">
      <c r="A63" s="30"/>
      <c r="B63" s="30"/>
      <c r="C63" s="30"/>
      <c r="D63" s="30"/>
      <c r="E63" s="30"/>
      <c r="F63" s="30"/>
      <c r="G63" s="30"/>
      <c r="H63" s="30"/>
      <c r="I63" s="30"/>
      <c r="J63" s="30"/>
      <c r="K63" s="30"/>
      <c r="L63" s="30"/>
      <c r="M63" s="30"/>
      <c r="N63" s="30"/>
      <c r="O63" s="30"/>
      <c r="P63" s="30"/>
    </row>
    <row r="64" spans="1:16" ht="13.5">
      <c r="A64" s="30"/>
      <c r="B64" s="55"/>
      <c r="C64" s="55"/>
      <c r="D64" s="55"/>
      <c r="E64" s="55"/>
      <c r="F64" s="55"/>
      <c r="G64" s="55"/>
      <c r="H64" s="30"/>
      <c r="I64" s="77"/>
      <c r="J64" s="55"/>
      <c r="K64" s="55"/>
      <c r="L64" s="55"/>
      <c r="M64" s="55"/>
      <c r="N64" s="55"/>
      <c r="O64" s="30"/>
      <c r="P64" s="30"/>
    </row>
    <row r="65" spans="1:16" ht="9.75" customHeight="1">
      <c r="A65" s="75" t="s">
        <v>60</v>
      </c>
      <c r="B65" s="75"/>
      <c r="C65" s="75"/>
      <c r="D65" s="75"/>
      <c r="E65" s="75"/>
      <c r="F65" s="75"/>
      <c r="G65" s="75"/>
      <c r="H65" s="30"/>
      <c r="I65" s="82" t="s">
        <v>61</v>
      </c>
      <c r="J65" s="82"/>
      <c r="K65" s="82"/>
      <c r="L65" s="82"/>
      <c r="M65" s="82"/>
      <c r="N65" s="82"/>
      <c r="O65" s="30"/>
      <c r="P65" s="30"/>
    </row>
    <row r="66" spans="1:16" ht="13.5">
      <c r="A66" s="30"/>
      <c r="B66" s="77"/>
      <c r="C66" s="55"/>
      <c r="D66" s="55"/>
      <c r="E66" s="55"/>
      <c r="F66" s="55"/>
      <c r="G66" s="55"/>
      <c r="H66" s="55"/>
      <c r="I66" s="55"/>
      <c r="J66" s="55"/>
      <c r="K66" s="55"/>
      <c r="L66" s="57"/>
      <c r="M66" s="81"/>
      <c r="N66" s="516"/>
      <c r="O66" s="30"/>
      <c r="P66" s="30"/>
    </row>
    <row r="67" spans="1:16" ht="13.5">
      <c r="A67" s="30"/>
      <c r="B67" s="82" t="s">
        <v>602</v>
      </c>
      <c r="C67" s="82"/>
      <c r="D67" s="82"/>
      <c r="E67" s="82"/>
      <c r="F67" s="82"/>
      <c r="G67" s="82"/>
      <c r="H67" s="82"/>
      <c r="I67" s="82"/>
      <c r="J67" s="82"/>
      <c r="K67" s="82"/>
      <c r="L67" s="75"/>
      <c r="M67" s="82" t="s">
        <v>62</v>
      </c>
      <c r="N67" s="82"/>
      <c r="O67" s="30"/>
      <c r="P67" s="30"/>
    </row>
    <row r="68" spans="1:16" ht="14.25" customHeight="1">
      <c r="A68" s="30" t="str">
        <f>Rev_Date</f>
        <v>REVISED JULY 1, 2010</v>
      </c>
      <c r="B68" s="30"/>
      <c r="C68" s="30"/>
      <c r="D68" s="30"/>
      <c r="E68" s="30"/>
      <c r="F68" s="30"/>
      <c r="G68" s="54" t="str">
        <f>Exp_Date</f>
        <v>FORM EXPIRES 6-30-12</v>
      </c>
      <c r="H68" s="30"/>
      <c r="I68" s="38"/>
      <c r="J68" s="38"/>
      <c r="K68" s="38"/>
      <c r="L68" s="38"/>
      <c r="M68" s="38"/>
      <c r="N68" s="73" t="s">
        <v>63</v>
      </c>
      <c r="O68" s="30"/>
      <c r="P68" s="30"/>
    </row>
  </sheetData>
  <sheetProtection sheet="1" objects="1" scenarios="1"/>
  <printOptions horizontalCentered="1" verticalCentered="1"/>
  <pageMargins left="0.25" right="0.25" top="0.25" bottom="0.25" header="0.5" footer="0.5"/>
  <pageSetup blackAndWhite="1" fitToHeight="1" fitToWidth="1" orientation="portrait" scale="97" r:id="rId1"/>
</worksheet>
</file>

<file path=xl/worksheets/sheet10.xml><?xml version="1.0" encoding="utf-8"?>
<worksheet xmlns="http://schemas.openxmlformats.org/spreadsheetml/2006/main" xmlns:r="http://schemas.openxmlformats.org/officeDocument/2006/relationships">
  <sheetPr>
    <pageSetUpPr fitToPage="1"/>
  </sheetPr>
  <dimension ref="A1:G60"/>
  <sheetViews>
    <sheetView showGridLines="0" showZeros="0" zoomScale="105" zoomScaleNormal="105" zoomScalePageLayoutView="0" workbookViewId="0" topLeftCell="A1">
      <selection activeCell="C9" sqref="C9"/>
    </sheetView>
  </sheetViews>
  <sheetFormatPr defaultColWidth="9.140625" defaultRowHeight="12.75"/>
  <cols>
    <col min="1" max="1" width="2.7109375" style="387" customWidth="1"/>
    <col min="2" max="2" width="43.7109375" style="387" customWidth="1"/>
    <col min="3" max="3" width="28.7109375" style="387" customWidth="1"/>
    <col min="4" max="4" width="11.57421875" style="387" customWidth="1"/>
    <col min="5" max="5" width="2.7109375" style="387" customWidth="1"/>
    <col min="6" max="6" width="11.140625" style="387" customWidth="1"/>
    <col min="7" max="7" width="2.7109375" style="387" customWidth="1"/>
    <col min="8" max="16384" width="9.140625" style="387" customWidth="1"/>
  </cols>
  <sheetData>
    <row r="1" spans="1:7" ht="15.75" customHeight="1">
      <c r="A1" s="409" t="s">
        <v>235</v>
      </c>
      <c r="B1" s="403"/>
      <c r="C1" s="403"/>
      <c r="D1" s="403"/>
      <c r="E1" s="403"/>
      <c r="F1" s="403"/>
      <c r="G1" s="403"/>
    </row>
    <row r="2" spans="1:7" ht="18" customHeight="1">
      <c r="A2" s="384" t="s">
        <v>218</v>
      </c>
      <c r="B2" s="385"/>
      <c r="C2" s="385"/>
      <c r="D2" s="385"/>
      <c r="E2" s="385"/>
      <c r="F2" s="385"/>
      <c r="G2" s="386"/>
    </row>
    <row r="3" spans="1:7" ht="12" customHeight="1">
      <c r="A3" s="388" t="s">
        <v>590</v>
      </c>
      <c r="C3" s="388" t="s">
        <v>65</v>
      </c>
      <c r="F3" s="388" t="s">
        <v>219</v>
      </c>
      <c r="G3" s="389"/>
    </row>
    <row r="4" spans="1:7" ht="12" customHeight="1">
      <c r="A4" s="410">
        <f>'G01'!$D$3</f>
        <v>0</v>
      </c>
      <c r="C4" s="411">
        <f>'G01'!$D$4</f>
        <v>0</v>
      </c>
      <c r="F4" s="412">
        <f>'G01'!$L$4</f>
        <v>0</v>
      </c>
      <c r="G4" s="389"/>
    </row>
    <row r="5" spans="1:7" ht="4.5" customHeight="1">
      <c r="A5" s="391"/>
      <c r="B5" s="392"/>
      <c r="C5" s="391"/>
      <c r="D5" s="392"/>
      <c r="E5" s="392"/>
      <c r="F5" s="391"/>
      <c r="G5" s="393"/>
    </row>
    <row r="6" spans="1:7" ht="15.75" customHeight="1">
      <c r="A6" s="394" t="s">
        <v>220</v>
      </c>
      <c r="B6" s="395"/>
      <c r="C6" s="395"/>
      <c r="D6" s="395"/>
      <c r="E6" s="395"/>
      <c r="F6" s="395"/>
      <c r="G6" s="396"/>
    </row>
    <row r="7" spans="1:7" ht="13.5" customHeight="1">
      <c r="A7" s="554"/>
      <c r="B7" s="409" t="s">
        <v>497</v>
      </c>
      <c r="C7" s="403"/>
      <c r="D7" s="403"/>
      <c r="E7" s="403"/>
      <c r="F7" s="403"/>
      <c r="G7" s="401"/>
    </row>
    <row r="8" spans="1:7" ht="12.75" customHeight="1">
      <c r="A8" s="555"/>
      <c r="B8" s="556" t="s">
        <v>579</v>
      </c>
      <c r="C8" s="395"/>
      <c r="D8" s="395"/>
      <c r="E8" s="395"/>
      <c r="F8" s="395"/>
      <c r="G8" s="396"/>
    </row>
    <row r="9" spans="1:7" ht="15.75" customHeight="1">
      <c r="A9" s="390"/>
      <c r="B9" s="422" t="s">
        <v>221</v>
      </c>
      <c r="C9" s="413"/>
      <c r="D9" s="392"/>
      <c r="E9" s="392"/>
      <c r="G9" s="389"/>
    </row>
    <row r="10" spans="1:7" ht="5.25" customHeight="1">
      <c r="A10" s="391"/>
      <c r="B10" s="392"/>
      <c r="C10" s="392"/>
      <c r="D10" s="392"/>
      <c r="E10" s="392"/>
      <c r="F10" s="392"/>
      <c r="G10" s="393"/>
    </row>
    <row r="11" spans="1:7" ht="15.75" customHeight="1">
      <c r="A11" s="397" t="s">
        <v>222</v>
      </c>
      <c r="B11" s="395"/>
      <c r="C11" s="395"/>
      <c r="D11" s="395"/>
      <c r="E11" s="395"/>
      <c r="F11" s="395"/>
      <c r="G11" s="396"/>
    </row>
    <row r="12" spans="1:7" ht="10.5" customHeight="1">
      <c r="A12" s="390"/>
      <c r="G12" s="389"/>
    </row>
    <row r="13" spans="1:7" ht="13.5">
      <c r="A13" s="390" t="s">
        <v>72</v>
      </c>
      <c r="B13" s="387" t="s">
        <v>550</v>
      </c>
      <c r="E13" s="398" t="s">
        <v>207</v>
      </c>
      <c r="F13" s="414"/>
      <c r="G13" s="389"/>
    </row>
    <row r="14" spans="1:7" ht="10.5" customHeight="1">
      <c r="A14" s="390"/>
      <c r="B14" s="387" t="s">
        <v>551</v>
      </c>
      <c r="G14" s="389"/>
    </row>
    <row r="15" spans="1:7" ht="13.5">
      <c r="A15" s="390" t="s">
        <v>97</v>
      </c>
      <c r="B15" s="387" t="s">
        <v>552</v>
      </c>
      <c r="E15" s="398" t="s">
        <v>207</v>
      </c>
      <c r="F15" s="414"/>
      <c r="G15" s="389"/>
    </row>
    <row r="16" spans="1:7" ht="13.5">
      <c r="A16" s="390"/>
      <c r="B16" s="387" t="s">
        <v>553</v>
      </c>
      <c r="E16" s="398"/>
      <c r="G16" s="389"/>
    </row>
    <row r="17" spans="1:7" ht="12" customHeight="1">
      <c r="A17" s="390"/>
      <c r="B17" s="387" t="s">
        <v>554</v>
      </c>
      <c r="G17" s="389"/>
    </row>
    <row r="18" spans="1:7" ht="13.5">
      <c r="A18" s="390" t="s">
        <v>102</v>
      </c>
      <c r="B18" s="387" t="s">
        <v>527</v>
      </c>
      <c r="E18" s="398" t="s">
        <v>207</v>
      </c>
      <c r="F18" s="414"/>
      <c r="G18" s="389"/>
    </row>
    <row r="19" spans="1:7" ht="12" customHeight="1">
      <c r="A19" s="390"/>
      <c r="B19" s="387" t="s">
        <v>223</v>
      </c>
      <c r="G19" s="389"/>
    </row>
    <row r="20" spans="1:7" ht="12" customHeight="1">
      <c r="A20" s="390"/>
      <c r="B20" s="33" t="s">
        <v>522</v>
      </c>
      <c r="G20" s="389"/>
    </row>
    <row r="21" spans="1:7" ht="6.75" customHeight="1">
      <c r="A21" s="390"/>
      <c r="G21" s="389"/>
    </row>
    <row r="22" spans="1:7" ht="13.5">
      <c r="A22" s="390"/>
      <c r="B22" s="387" t="s">
        <v>528</v>
      </c>
      <c r="E22" s="398" t="s">
        <v>207</v>
      </c>
      <c r="F22" s="415">
        <f>SUM(F13:F20)</f>
        <v>0</v>
      </c>
      <c r="G22" s="389"/>
    </row>
    <row r="23" spans="1:7" ht="13.5">
      <c r="A23" s="390"/>
      <c r="G23" s="389"/>
    </row>
    <row r="24" spans="1:7" ht="15.75" customHeight="1">
      <c r="A24" s="582" t="s">
        <v>534</v>
      </c>
      <c r="B24" s="385"/>
      <c r="C24" s="385"/>
      <c r="D24" s="385"/>
      <c r="E24" s="385"/>
      <c r="F24" s="385"/>
      <c r="G24" s="386"/>
    </row>
    <row r="25" spans="1:7" ht="13.5">
      <c r="A25" s="399"/>
      <c r="B25" s="400"/>
      <c r="C25" s="400"/>
      <c r="D25" s="569" t="s">
        <v>69</v>
      </c>
      <c r="E25" s="570"/>
      <c r="F25" s="574" t="s">
        <v>224</v>
      </c>
      <c r="G25" s="577"/>
    </row>
    <row r="26" spans="1:7" ht="12.75" customHeight="1">
      <c r="A26" s="390"/>
      <c r="D26" s="576" t="s">
        <v>525</v>
      </c>
      <c r="E26" s="571"/>
      <c r="F26" s="576" t="s">
        <v>225</v>
      </c>
      <c r="G26" s="578"/>
    </row>
    <row r="27" spans="1:7" ht="16.5" customHeight="1">
      <c r="A27" s="390"/>
      <c r="D27" s="593" t="s">
        <v>526</v>
      </c>
      <c r="E27" s="571"/>
      <c r="F27" s="593" t="s">
        <v>525</v>
      </c>
      <c r="G27" s="578"/>
    </row>
    <row r="28" spans="1:7" ht="9" customHeight="1">
      <c r="A28" s="391"/>
      <c r="B28" s="392"/>
      <c r="C28" s="392"/>
      <c r="D28" s="572" t="s">
        <v>523</v>
      </c>
      <c r="E28" s="573"/>
      <c r="F28" s="575" t="s">
        <v>524</v>
      </c>
      <c r="G28" s="579"/>
    </row>
    <row r="29" spans="1:7" ht="19.5" customHeight="1">
      <c r="A29" s="390"/>
      <c r="B29" s="550"/>
      <c r="D29" s="402"/>
      <c r="E29" s="404"/>
      <c r="F29" s="402"/>
      <c r="G29" s="389"/>
    </row>
    <row r="30" spans="1:7" ht="12" customHeight="1">
      <c r="A30" s="390"/>
      <c r="D30" s="402"/>
      <c r="E30" s="404"/>
      <c r="F30" s="402"/>
      <c r="G30" s="389"/>
    </row>
    <row r="31" spans="1:7" ht="17.25" customHeight="1">
      <c r="A31" s="390"/>
      <c r="B31" s="387" t="s">
        <v>226</v>
      </c>
      <c r="D31" s="416">
        <v>0</v>
      </c>
      <c r="E31" s="405"/>
      <c r="F31" s="416"/>
      <c r="G31" s="389"/>
    </row>
    <row r="32" spans="1:7" ht="22.5" customHeight="1">
      <c r="A32" s="390"/>
      <c r="D32" s="402"/>
      <c r="E32" s="404"/>
      <c r="F32" s="402"/>
      <c r="G32" s="389"/>
    </row>
    <row r="33" spans="1:7" ht="4.5" customHeight="1">
      <c r="A33" s="391"/>
      <c r="B33" s="392"/>
      <c r="C33" s="392"/>
      <c r="D33" s="391"/>
      <c r="E33" s="393"/>
      <c r="F33" s="392"/>
      <c r="G33" s="393"/>
    </row>
    <row r="34" spans="1:7" ht="4.5" customHeight="1">
      <c r="A34" s="390"/>
      <c r="D34" s="390"/>
      <c r="E34" s="389"/>
      <c r="G34" s="389"/>
    </row>
    <row r="35" spans="1:7" ht="16.5">
      <c r="A35" s="390"/>
      <c r="B35" s="550"/>
      <c r="D35" s="402"/>
      <c r="E35" s="404"/>
      <c r="F35" s="402"/>
      <c r="G35" s="389"/>
    </row>
    <row r="36" spans="1:7" ht="12" customHeight="1">
      <c r="A36" s="390"/>
      <c r="D36" s="402"/>
      <c r="E36" s="404"/>
      <c r="F36" s="402"/>
      <c r="G36" s="389"/>
    </row>
    <row r="37" spans="1:7" ht="15.75" customHeight="1">
      <c r="A37" s="390"/>
      <c r="D37" s="416">
        <v>0</v>
      </c>
      <c r="E37" s="405"/>
      <c r="F37" s="416"/>
      <c r="G37" s="389"/>
    </row>
    <row r="38" spans="1:7" ht="9.75" customHeight="1">
      <c r="A38" s="390"/>
      <c r="D38" s="402"/>
      <c r="E38" s="404"/>
      <c r="F38" s="402"/>
      <c r="G38" s="389"/>
    </row>
    <row r="39" spans="1:7" ht="4.5" customHeight="1">
      <c r="A39" s="391"/>
      <c r="B39" s="392"/>
      <c r="C39" s="392"/>
      <c r="D39" s="391"/>
      <c r="E39" s="393"/>
      <c r="F39" s="392"/>
      <c r="G39" s="393"/>
    </row>
    <row r="40" spans="1:7" ht="4.5" customHeight="1">
      <c r="A40" s="390"/>
      <c r="D40" s="390"/>
      <c r="E40" s="389"/>
      <c r="G40" s="389"/>
    </row>
    <row r="41" spans="1:7" ht="12" customHeight="1">
      <c r="A41" s="390"/>
      <c r="B41" s="550"/>
      <c r="D41" s="416"/>
      <c r="E41" s="405"/>
      <c r="F41" s="416"/>
      <c r="G41" s="389"/>
    </row>
    <row r="42" spans="1:7" ht="9.75" customHeight="1">
      <c r="A42" s="390"/>
      <c r="B42" s="387" t="s">
        <v>303</v>
      </c>
      <c r="D42" s="402"/>
      <c r="E42" s="404"/>
      <c r="F42" s="402"/>
      <c r="G42" s="389"/>
    </row>
    <row r="43" spans="1:7" ht="4.5" customHeight="1">
      <c r="A43" s="391"/>
      <c r="B43" s="392"/>
      <c r="C43" s="392"/>
      <c r="D43" s="391"/>
      <c r="E43" s="393"/>
      <c r="F43" s="392"/>
      <c r="G43" s="393"/>
    </row>
    <row r="44" spans="1:7" ht="15.75" customHeight="1">
      <c r="A44" s="580" t="s">
        <v>529</v>
      </c>
      <c r="B44" s="551"/>
      <c r="C44" s="558"/>
      <c r="D44" s="557" t="s">
        <v>83</v>
      </c>
      <c r="E44" s="407"/>
      <c r="F44" s="417"/>
      <c r="G44" s="393"/>
    </row>
    <row r="45" spans="1:7" ht="15.75" customHeight="1">
      <c r="A45" s="580" t="s">
        <v>530</v>
      </c>
      <c r="B45" s="406"/>
      <c r="C45" s="393"/>
      <c r="D45" s="557" t="s">
        <v>83</v>
      </c>
      <c r="E45" s="407"/>
      <c r="F45" s="417"/>
      <c r="G45" s="393"/>
    </row>
    <row r="46" spans="1:7" ht="13.5" customHeight="1">
      <c r="A46" s="590" t="s">
        <v>557</v>
      </c>
      <c r="B46" s="581"/>
      <c r="C46" s="581"/>
      <c r="D46" s="581"/>
      <c r="E46" s="581"/>
      <c r="F46" s="581"/>
      <c r="G46" s="401"/>
    </row>
    <row r="47" spans="1:7" ht="9.75" customHeight="1">
      <c r="A47" s="591" t="s">
        <v>594</v>
      </c>
      <c r="B47" s="589"/>
      <c r="C47" s="589"/>
      <c r="D47" s="589"/>
      <c r="E47" s="589"/>
      <c r="F47" s="589"/>
      <c r="G47" s="404"/>
    </row>
    <row r="48" spans="1:7" ht="10.5" customHeight="1">
      <c r="A48" s="592" t="s">
        <v>556</v>
      </c>
      <c r="B48" s="395"/>
      <c r="C48" s="395"/>
      <c r="D48" s="395"/>
      <c r="E48" s="395"/>
      <c r="F48" s="395"/>
      <c r="G48" s="396"/>
    </row>
    <row r="49" spans="1:7" ht="15.75" customHeight="1">
      <c r="A49" s="580" t="s">
        <v>531</v>
      </c>
      <c r="B49" s="406"/>
      <c r="C49" s="393"/>
      <c r="D49" s="417"/>
      <c r="E49" s="407"/>
      <c r="F49" s="417"/>
      <c r="G49" s="393"/>
    </row>
    <row r="50" spans="1:7" ht="15.75" customHeight="1">
      <c r="A50" s="580" t="s">
        <v>532</v>
      </c>
      <c r="B50" s="406"/>
      <c r="C50" s="393"/>
      <c r="D50" s="417"/>
      <c r="E50" s="407"/>
      <c r="F50" s="417"/>
      <c r="G50" s="393"/>
    </row>
    <row r="51" spans="1:7" ht="15.75" customHeight="1">
      <c r="A51" s="580" t="s">
        <v>555</v>
      </c>
      <c r="B51" s="406"/>
      <c r="C51" s="393"/>
      <c r="D51" s="417"/>
      <c r="E51" s="407"/>
      <c r="F51" s="417"/>
      <c r="G51" s="393"/>
    </row>
    <row r="52" spans="1:7" ht="15.75" customHeight="1">
      <c r="A52" s="580" t="s">
        <v>533</v>
      </c>
      <c r="B52" s="406"/>
      <c r="C52" s="393"/>
      <c r="D52" s="417"/>
      <c r="E52" s="407"/>
      <c r="F52" s="417"/>
      <c r="G52" s="393"/>
    </row>
    <row r="53" spans="1:7" ht="15.75" customHeight="1">
      <c r="A53" s="397" t="s">
        <v>227</v>
      </c>
      <c r="B53" s="395"/>
      <c r="C53" s="395"/>
      <c r="D53" s="395"/>
      <c r="E53" s="395"/>
      <c r="F53" s="395"/>
      <c r="G53" s="396"/>
    </row>
    <row r="54" spans="1:7" ht="12" customHeight="1">
      <c r="A54" s="390"/>
      <c r="B54" s="408" t="s">
        <v>228</v>
      </c>
      <c r="C54" s="388" t="s">
        <v>229</v>
      </c>
      <c r="F54" s="388" t="s">
        <v>230</v>
      </c>
      <c r="G54" s="389"/>
    </row>
    <row r="55" spans="1:7" ht="10.5" customHeight="1">
      <c r="A55" s="390"/>
      <c r="B55" s="420"/>
      <c r="C55" s="418"/>
      <c r="F55" s="418"/>
      <c r="G55" s="389"/>
    </row>
    <row r="56" spans="1:7" ht="6.75" customHeight="1">
      <c r="A56" s="391"/>
      <c r="B56" s="392"/>
      <c r="C56" s="391"/>
      <c r="D56" s="392"/>
      <c r="E56" s="392"/>
      <c r="F56" s="391"/>
      <c r="G56" s="393"/>
    </row>
    <row r="57" spans="1:7" ht="12" customHeight="1">
      <c r="A57" s="390"/>
      <c r="B57" s="408" t="s">
        <v>231</v>
      </c>
      <c r="C57" s="388" t="s">
        <v>232</v>
      </c>
      <c r="F57" s="388" t="s">
        <v>233</v>
      </c>
      <c r="G57" s="389"/>
    </row>
    <row r="58" spans="1:7" ht="11.25" customHeight="1">
      <c r="A58" s="390"/>
      <c r="B58" s="420"/>
      <c r="C58" s="390"/>
      <c r="F58" s="419"/>
      <c r="G58" s="389"/>
    </row>
    <row r="59" spans="1:7" ht="10.5" customHeight="1">
      <c r="A59" s="391"/>
      <c r="B59" s="421" t="s">
        <v>234</v>
      </c>
      <c r="C59" s="391"/>
      <c r="D59" s="392"/>
      <c r="E59" s="392"/>
      <c r="F59" s="391"/>
      <c r="G59" s="393"/>
    </row>
    <row r="60" spans="1:7" ht="13.5">
      <c r="A60" s="387" t="str">
        <f>Rev_Date</f>
        <v>REVISED JULY 1, 2010</v>
      </c>
      <c r="C60" s="403" t="str">
        <f>Exp_Date</f>
        <v>FORM EXPIRES 6-30-12</v>
      </c>
      <c r="D60" s="403"/>
      <c r="E60" s="403"/>
      <c r="G60" s="398" t="s">
        <v>236</v>
      </c>
    </row>
  </sheetData>
  <sheetProtection sheet="1" objects="1" scenarios="1"/>
  <printOptions horizontalCentered="1" verticalCentered="1"/>
  <pageMargins left="0.25" right="0.25" top="0.25" bottom="0.25" header="0.5" footer="0.5"/>
  <pageSetup blackAndWhite="1" fitToHeight="1" fitToWidth="1" orientation="portrait" scale="9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L60"/>
  <sheetViews>
    <sheetView showGridLines="0" showZeros="0" zoomScale="115" zoomScaleNormal="115" zoomScalePageLayoutView="0" workbookViewId="0" topLeftCell="A1">
      <selection activeCell="E31" sqref="E31"/>
    </sheetView>
  </sheetViews>
  <sheetFormatPr defaultColWidth="9.140625" defaultRowHeight="12.75"/>
  <cols>
    <col min="1" max="1" width="1.7109375" style="53" customWidth="1"/>
    <col min="2" max="2" width="2.7109375" style="53" customWidth="1"/>
    <col min="3" max="3" width="3.7109375" style="53" customWidth="1"/>
    <col min="4" max="4" width="32.7109375" style="53" customWidth="1"/>
    <col min="5" max="5" width="13.7109375" style="53" customWidth="1"/>
    <col min="6" max="6" width="5.28125" style="53" customWidth="1"/>
    <col min="7" max="7" width="12.7109375" style="53" customWidth="1"/>
    <col min="8" max="8" width="4.7109375" style="53" customWidth="1"/>
    <col min="9" max="9" width="8.7109375" style="53" customWidth="1"/>
    <col min="10" max="11" width="6.7109375" style="53" customWidth="1"/>
    <col min="12" max="12" width="1.7109375" style="53" customWidth="1"/>
    <col min="13" max="16384" width="9.140625" style="53" customWidth="1"/>
  </cols>
  <sheetData>
    <row r="1" spans="1:12" ht="13.5">
      <c r="A1" s="83" t="s">
        <v>237</v>
      </c>
      <c r="B1" s="85"/>
      <c r="C1" s="85"/>
      <c r="D1" s="85"/>
      <c r="E1" s="84"/>
      <c r="F1" s="84"/>
      <c r="G1" s="84"/>
      <c r="H1" s="84"/>
      <c r="I1" s="84"/>
      <c r="J1" s="84"/>
      <c r="K1" s="84"/>
      <c r="L1" s="86"/>
    </row>
    <row r="2" spans="1:12" ht="9.75" customHeight="1">
      <c r="A2" s="87" t="s">
        <v>590</v>
      </c>
      <c r="B2" s="423"/>
      <c r="C2" s="423"/>
      <c r="D2" s="423"/>
      <c r="E2" s="240" t="s">
        <v>65</v>
      </c>
      <c r="F2" s="30"/>
      <c r="G2" s="57"/>
      <c r="H2" s="57"/>
      <c r="I2" s="435"/>
      <c r="J2" s="436" t="s">
        <v>219</v>
      </c>
      <c r="K2" s="166"/>
      <c r="L2" s="424"/>
    </row>
    <row r="3" spans="1:12" ht="12" customHeight="1">
      <c r="A3" s="234">
        <f>'G01'!$D$3</f>
        <v>0</v>
      </c>
      <c r="B3" s="167"/>
      <c r="C3" s="167"/>
      <c r="D3" s="167"/>
      <c r="E3" s="296">
        <f>'G01'!$D$4</f>
        <v>0</v>
      </c>
      <c r="F3" s="30"/>
      <c r="G3" s="50"/>
      <c r="H3" s="50"/>
      <c r="I3" s="435"/>
      <c r="J3" s="437">
        <f>'G01'!$L$4</f>
        <v>0</v>
      </c>
      <c r="K3" s="64"/>
      <c r="L3" s="44"/>
    </row>
    <row r="4" spans="1:12" ht="3" customHeight="1">
      <c r="A4" s="93"/>
      <c r="B4" s="425"/>
      <c r="C4" s="425"/>
      <c r="D4" s="425"/>
      <c r="E4" s="433"/>
      <c r="F4" s="55"/>
      <c r="G4" s="55"/>
      <c r="H4" s="55"/>
      <c r="I4" s="438"/>
      <c r="J4" s="439"/>
      <c r="K4" s="46"/>
      <c r="L4" s="96"/>
    </row>
    <row r="5" spans="1:12" ht="7.5" customHeight="1">
      <c r="A5" s="103"/>
      <c r="B5" s="57"/>
      <c r="C5" s="57"/>
      <c r="D5" s="57"/>
      <c r="E5" s="30"/>
      <c r="F5" s="30"/>
      <c r="G5" s="30"/>
      <c r="H5" s="30"/>
      <c r="I5" s="30"/>
      <c r="J5" s="30"/>
      <c r="K5" s="30"/>
      <c r="L5" s="39"/>
    </row>
    <row r="6" spans="1:12" ht="13.5">
      <c r="A6" s="103"/>
      <c r="B6" s="57" t="s">
        <v>72</v>
      </c>
      <c r="C6" s="57" t="s">
        <v>238</v>
      </c>
      <c r="D6" s="57"/>
      <c r="E6" s="30"/>
      <c r="F6" s="30"/>
      <c r="G6" s="30"/>
      <c r="H6" s="73" t="s">
        <v>207</v>
      </c>
      <c r="I6" s="431">
        <f>'G02'!$G$62</f>
        <v>0</v>
      </c>
      <c r="J6" s="117"/>
      <c r="K6" s="57"/>
      <c r="L6" s="39"/>
    </row>
    <row r="7" spans="1:12" ht="9.75" customHeight="1">
      <c r="A7" s="103"/>
      <c r="B7" s="57"/>
      <c r="C7" s="57"/>
      <c r="D7" s="57"/>
      <c r="E7" s="30"/>
      <c r="F7" s="30"/>
      <c r="G7" s="30"/>
      <c r="H7" s="30"/>
      <c r="I7" s="75" t="s">
        <v>239</v>
      </c>
      <c r="J7" s="38"/>
      <c r="K7" s="61"/>
      <c r="L7" s="39"/>
    </row>
    <row r="8" spans="1:12" ht="12.75" customHeight="1">
      <c r="A8" s="103"/>
      <c r="B8" s="57" t="s">
        <v>240</v>
      </c>
      <c r="C8" s="426" t="s">
        <v>74</v>
      </c>
      <c r="D8" s="57" t="s">
        <v>241</v>
      </c>
      <c r="E8" s="30"/>
      <c r="F8" s="73" t="s">
        <v>207</v>
      </c>
      <c r="G8" s="431">
        <f>'G02'!$G$14</f>
        <v>0</v>
      </c>
      <c r="H8" s="30"/>
      <c r="I8" s="30"/>
      <c r="J8" s="30"/>
      <c r="K8" s="30"/>
      <c r="L8" s="39"/>
    </row>
    <row r="9" spans="1:12" ht="12.75" customHeight="1">
      <c r="A9" s="103"/>
      <c r="B9" s="57"/>
      <c r="C9" s="57"/>
      <c r="D9" s="57"/>
      <c r="E9" s="30"/>
      <c r="F9" s="73"/>
      <c r="G9" s="75" t="s">
        <v>242</v>
      </c>
      <c r="H9" s="30"/>
      <c r="I9" s="30"/>
      <c r="J9" s="30"/>
      <c r="K9" s="30"/>
      <c r="L9" s="39"/>
    </row>
    <row r="10" spans="1:12" ht="12.75" customHeight="1">
      <c r="A10" s="103"/>
      <c r="B10" s="57"/>
      <c r="C10" s="108" t="s">
        <v>76</v>
      </c>
      <c r="D10" s="57" t="s">
        <v>243</v>
      </c>
      <c r="E10" s="30"/>
      <c r="F10" s="73" t="s">
        <v>207</v>
      </c>
      <c r="G10" s="431">
        <f>'G02'!$G$42</f>
        <v>0</v>
      </c>
      <c r="H10" s="30"/>
      <c r="I10" s="30"/>
      <c r="J10" s="30"/>
      <c r="K10" s="30"/>
      <c r="L10" s="39"/>
    </row>
    <row r="11" spans="1:12" ht="10.5" customHeight="1">
      <c r="A11" s="103"/>
      <c r="B11" s="57"/>
      <c r="C11" s="57"/>
      <c r="D11" s="57" t="s">
        <v>244</v>
      </c>
      <c r="E11" s="57"/>
      <c r="F11" s="74"/>
      <c r="G11" s="427" t="s">
        <v>245</v>
      </c>
      <c r="H11" s="57"/>
      <c r="I11" s="57"/>
      <c r="J11" s="57"/>
      <c r="K11" s="57"/>
      <c r="L11" s="39"/>
    </row>
    <row r="12" spans="1:12" ht="12.75" customHeight="1">
      <c r="A12" s="103"/>
      <c r="B12" s="57"/>
      <c r="C12" s="108" t="s">
        <v>78</v>
      </c>
      <c r="D12" s="57" t="s">
        <v>246</v>
      </c>
      <c r="E12" s="30"/>
      <c r="F12" s="73" t="s">
        <v>207</v>
      </c>
      <c r="G12" s="431">
        <f>'G04(a)'!$I$22</f>
        <v>0</v>
      </c>
      <c r="H12" s="30"/>
      <c r="I12" s="30"/>
      <c r="J12" s="30"/>
      <c r="K12" s="30"/>
      <c r="L12" s="39"/>
    </row>
    <row r="13" spans="1:12" ht="12.75" customHeight="1">
      <c r="A13" s="103"/>
      <c r="B13" s="57"/>
      <c r="C13" s="57"/>
      <c r="D13" s="57"/>
      <c r="E13" s="30"/>
      <c r="F13" s="73"/>
      <c r="G13" s="75" t="s">
        <v>568</v>
      </c>
      <c r="H13" s="30"/>
      <c r="I13" s="30"/>
      <c r="J13" s="30"/>
      <c r="K13" s="30"/>
      <c r="L13" s="39"/>
    </row>
    <row r="14" spans="1:12" ht="12.75" customHeight="1">
      <c r="A14" s="103"/>
      <c r="B14" s="57"/>
      <c r="C14" s="108" t="s">
        <v>79</v>
      </c>
      <c r="D14" s="57" t="s">
        <v>247</v>
      </c>
      <c r="E14" s="30"/>
      <c r="F14" s="73" t="s">
        <v>207</v>
      </c>
      <c r="G14" s="431">
        <f>'G04(a)'!$I$23</f>
        <v>0</v>
      </c>
      <c r="H14" s="30"/>
      <c r="I14" s="30"/>
      <c r="J14" s="30"/>
      <c r="K14" s="30"/>
      <c r="L14" s="39"/>
    </row>
    <row r="15" spans="1:12" ht="10.5" customHeight="1">
      <c r="A15" s="103"/>
      <c r="B15" s="57"/>
      <c r="C15" s="57"/>
      <c r="D15" s="57" t="s">
        <v>248</v>
      </c>
      <c r="E15" s="30"/>
      <c r="F15" s="73"/>
      <c r="G15" s="75" t="s">
        <v>569</v>
      </c>
      <c r="H15" s="30"/>
      <c r="I15" s="30"/>
      <c r="J15" s="30"/>
      <c r="K15" s="30"/>
      <c r="L15" s="39"/>
    </row>
    <row r="16" spans="1:12" ht="12.75" customHeight="1">
      <c r="A16" s="103"/>
      <c r="B16" s="57"/>
      <c r="C16" s="108" t="s">
        <v>81</v>
      </c>
      <c r="D16" s="57" t="s">
        <v>188</v>
      </c>
      <c r="E16" s="30"/>
      <c r="F16" s="73" t="s">
        <v>207</v>
      </c>
      <c r="G16" s="162">
        <f>'G04(a)'!$K$28</f>
        <v>0</v>
      </c>
      <c r="H16" s="73"/>
      <c r="I16" s="217"/>
      <c r="J16" s="217"/>
      <c r="K16" s="57"/>
      <c r="L16" s="39"/>
    </row>
    <row r="17" spans="1:12" ht="12.75" customHeight="1">
      <c r="A17" s="103"/>
      <c r="B17" s="57"/>
      <c r="C17" s="57"/>
      <c r="D17" s="57"/>
      <c r="E17" s="30"/>
      <c r="F17" s="73"/>
      <c r="G17" s="75" t="s">
        <v>570</v>
      </c>
      <c r="H17" s="30"/>
      <c r="I17" s="30"/>
      <c r="J17" s="30"/>
      <c r="K17" s="30"/>
      <c r="L17" s="39"/>
    </row>
    <row r="18" spans="1:12" ht="12.75" customHeight="1">
      <c r="A18" s="103"/>
      <c r="B18" s="57"/>
      <c r="C18" s="108" t="s">
        <v>85</v>
      </c>
      <c r="D18" s="57" t="s">
        <v>99</v>
      </c>
      <c r="E18" s="30"/>
      <c r="F18" s="73" t="s">
        <v>207</v>
      </c>
      <c r="G18" s="163">
        <f>'G04(a)'!$K$29</f>
        <v>0</v>
      </c>
      <c r="H18" s="30"/>
      <c r="I18" s="30"/>
      <c r="J18" s="30"/>
      <c r="K18" s="30"/>
      <c r="L18" s="39"/>
    </row>
    <row r="19" spans="1:12" ht="10.5" customHeight="1">
      <c r="A19" s="103"/>
      <c r="B19" s="57"/>
      <c r="C19" s="57"/>
      <c r="D19" s="57" t="s">
        <v>100</v>
      </c>
      <c r="E19" s="30"/>
      <c r="F19" s="73"/>
      <c r="G19" s="75" t="s">
        <v>571</v>
      </c>
      <c r="H19" s="30"/>
      <c r="I19" s="30"/>
      <c r="J19" s="30"/>
      <c r="K19" s="30"/>
      <c r="L19" s="39"/>
    </row>
    <row r="20" spans="1:12" ht="12.75" customHeight="1">
      <c r="A20" s="103"/>
      <c r="B20" s="57"/>
      <c r="C20" s="108" t="s">
        <v>87</v>
      </c>
      <c r="D20" s="57" t="s">
        <v>249</v>
      </c>
      <c r="E20" s="30"/>
      <c r="F20" s="73" t="s">
        <v>207</v>
      </c>
      <c r="G20" s="163">
        <f>'G04(a)'!K34</f>
        <v>0</v>
      </c>
      <c r="H20" s="30"/>
      <c r="I20" s="30"/>
      <c r="J20" s="30"/>
      <c r="K20" s="30"/>
      <c r="L20" s="39"/>
    </row>
    <row r="21" spans="1:12" ht="12.75" customHeight="1">
      <c r="A21" s="103"/>
      <c r="B21" s="57"/>
      <c r="C21" s="57"/>
      <c r="D21" s="57"/>
      <c r="E21" s="30"/>
      <c r="F21" s="73"/>
      <c r="G21" s="75" t="s">
        <v>584</v>
      </c>
      <c r="H21" s="30"/>
      <c r="I21" s="30"/>
      <c r="J21" s="30"/>
      <c r="K21" s="30"/>
      <c r="L21" s="39"/>
    </row>
    <row r="22" spans="1:12" ht="12.75" customHeight="1">
      <c r="A22" s="103"/>
      <c r="B22" s="57"/>
      <c r="C22" s="108" t="s">
        <v>96</v>
      </c>
      <c r="D22" s="57" t="s">
        <v>250</v>
      </c>
      <c r="E22" s="30"/>
      <c r="F22" s="73" t="s">
        <v>207</v>
      </c>
      <c r="G22" s="163">
        <f>'G04(a)'!$K$35</f>
        <v>0</v>
      </c>
      <c r="H22" s="30"/>
      <c r="I22" s="30"/>
      <c r="J22" s="30"/>
      <c r="K22" s="30"/>
      <c r="L22" s="39"/>
    </row>
    <row r="23" spans="1:12" ht="10.5" customHeight="1">
      <c r="A23" s="103"/>
      <c r="B23" s="57"/>
      <c r="C23" s="57"/>
      <c r="D23" s="57" t="s">
        <v>251</v>
      </c>
      <c r="E23" s="30"/>
      <c r="F23" s="73"/>
      <c r="G23" s="75" t="s">
        <v>572</v>
      </c>
      <c r="H23" s="30"/>
      <c r="I23" s="30"/>
      <c r="J23" s="30"/>
      <c r="K23" s="30"/>
      <c r="L23" s="39"/>
    </row>
    <row r="24" spans="1:12" ht="12.75" customHeight="1">
      <c r="A24" s="103"/>
      <c r="B24" s="57"/>
      <c r="C24" s="108" t="s">
        <v>138</v>
      </c>
      <c r="D24" s="57" t="s">
        <v>252</v>
      </c>
      <c r="E24" s="30"/>
      <c r="F24" s="73" t="s">
        <v>207</v>
      </c>
      <c r="G24" s="163">
        <f>'G04(b)'!H8</f>
        <v>0</v>
      </c>
      <c r="H24" s="30"/>
      <c r="I24" s="30"/>
      <c r="J24" s="30"/>
      <c r="K24" s="30"/>
      <c r="L24" s="39"/>
    </row>
    <row r="25" spans="1:12" ht="12.75" customHeight="1">
      <c r="A25" s="103"/>
      <c r="B25" s="57"/>
      <c r="C25" s="57"/>
      <c r="D25" s="57"/>
      <c r="E25" s="30"/>
      <c r="F25" s="73"/>
      <c r="G25" s="75" t="s">
        <v>566</v>
      </c>
      <c r="H25" s="30"/>
      <c r="I25" s="30"/>
      <c r="J25" s="30"/>
      <c r="K25" s="30"/>
      <c r="L25" s="39"/>
    </row>
    <row r="26" spans="1:12" ht="12.75" customHeight="1">
      <c r="A26" s="103"/>
      <c r="B26" s="57"/>
      <c r="C26" s="108" t="s">
        <v>499</v>
      </c>
      <c r="D26" s="57" t="s">
        <v>253</v>
      </c>
      <c r="E26" s="30"/>
      <c r="F26" s="73" t="s">
        <v>207</v>
      </c>
      <c r="G26" s="163">
        <f>'G04(b)'!H10</f>
        <v>0</v>
      </c>
      <c r="H26" s="30"/>
      <c r="I26" s="30"/>
      <c r="J26" s="30"/>
      <c r="K26" s="30"/>
      <c r="L26" s="39"/>
    </row>
    <row r="27" spans="1:12" ht="10.5" customHeight="1">
      <c r="A27" s="103"/>
      <c r="B27" s="57"/>
      <c r="C27" s="57"/>
      <c r="D27" s="57" t="s">
        <v>252</v>
      </c>
      <c r="E27" s="30"/>
      <c r="F27" s="30"/>
      <c r="G27" s="75" t="s">
        <v>567</v>
      </c>
      <c r="H27" s="30"/>
      <c r="I27" s="30"/>
      <c r="J27" s="30"/>
      <c r="K27" s="30"/>
      <c r="L27" s="39"/>
    </row>
    <row r="28" spans="1:12" ht="13.5">
      <c r="A28" s="103"/>
      <c r="B28" s="57"/>
      <c r="C28" s="108" t="s">
        <v>155</v>
      </c>
      <c r="D28" s="57" t="s">
        <v>254</v>
      </c>
      <c r="E28" s="30"/>
      <c r="F28" s="30"/>
      <c r="G28" s="75"/>
      <c r="H28" s="73" t="s">
        <v>207</v>
      </c>
      <c r="I28" s="162">
        <f>SUM(G8:G26)</f>
        <v>0</v>
      </c>
      <c r="J28" s="66"/>
      <c r="K28" s="30"/>
      <c r="L28" s="39"/>
    </row>
    <row r="29" spans="1:12" ht="17.25" customHeight="1">
      <c r="A29" s="103"/>
      <c r="B29" s="57" t="s">
        <v>102</v>
      </c>
      <c r="C29" s="57" t="s">
        <v>255</v>
      </c>
      <c r="D29" s="57"/>
      <c r="E29" s="30"/>
      <c r="F29" s="30"/>
      <c r="G29" s="30"/>
      <c r="H29" s="30"/>
      <c r="I29" s="30"/>
      <c r="J29" s="30"/>
      <c r="K29" s="30"/>
      <c r="L29" s="39"/>
    </row>
    <row r="30" spans="1:12" ht="10.5" customHeight="1">
      <c r="A30" s="103"/>
      <c r="B30" s="57"/>
      <c r="C30" s="57"/>
      <c r="D30" s="57" t="s">
        <v>256</v>
      </c>
      <c r="E30" s="30"/>
      <c r="F30" s="30"/>
      <c r="G30" s="30"/>
      <c r="H30" s="73" t="s">
        <v>207</v>
      </c>
      <c r="I30" s="431">
        <f>I6-I28</f>
        <v>0</v>
      </c>
      <c r="J30" s="117"/>
      <c r="K30" s="57"/>
      <c r="L30" s="39"/>
    </row>
    <row r="31" spans="1:12" ht="15.75" customHeight="1">
      <c r="A31" s="103"/>
      <c r="B31" s="57" t="s">
        <v>257</v>
      </c>
      <c r="C31" s="108" t="s">
        <v>74</v>
      </c>
      <c r="D31" s="57" t="s">
        <v>258</v>
      </c>
      <c r="E31" s="432"/>
      <c r="F31" s="30"/>
      <c r="G31" s="432"/>
      <c r="H31" s="30"/>
      <c r="I31" s="30"/>
      <c r="J31" s="30"/>
      <c r="K31" s="30"/>
      <c r="L31" s="39"/>
    </row>
    <row r="32" spans="1:12" ht="9" customHeight="1">
      <c r="A32" s="103"/>
      <c r="B32" s="57"/>
      <c r="C32" s="57"/>
      <c r="D32" s="57"/>
      <c r="E32" s="75" t="s">
        <v>259</v>
      </c>
      <c r="F32" s="30"/>
      <c r="G32" s="75" t="s">
        <v>260</v>
      </c>
      <c r="H32" s="30"/>
      <c r="I32" s="30"/>
      <c r="J32" s="30"/>
      <c r="K32" s="30"/>
      <c r="L32" s="39"/>
    </row>
    <row r="33" spans="1:12" ht="8.25" customHeight="1">
      <c r="A33" s="103"/>
      <c r="B33" s="57"/>
      <c r="C33" s="57"/>
      <c r="D33" s="57"/>
      <c r="E33" s="75"/>
      <c r="F33" s="30"/>
      <c r="G33" s="428" t="s">
        <v>261</v>
      </c>
      <c r="H33" s="30"/>
      <c r="I33" s="30"/>
      <c r="J33" s="30"/>
      <c r="K33" s="30"/>
      <c r="L33" s="39"/>
    </row>
    <row r="34" spans="1:12" ht="13.5">
      <c r="A34" s="103"/>
      <c r="B34" s="57"/>
      <c r="C34" s="108" t="s">
        <v>76</v>
      </c>
      <c r="D34" s="57" t="s">
        <v>262</v>
      </c>
      <c r="E34" s="30"/>
      <c r="F34" s="30"/>
      <c r="G34" s="30"/>
      <c r="H34" s="30"/>
      <c r="I34" s="30"/>
      <c r="J34" s="30"/>
      <c r="K34" s="30"/>
      <c r="L34" s="39"/>
    </row>
    <row r="35" spans="1:12" ht="10.5" customHeight="1">
      <c r="A35" s="103"/>
      <c r="B35" s="57"/>
      <c r="C35" s="57"/>
      <c r="D35" s="30" t="s">
        <v>263</v>
      </c>
      <c r="E35" s="38">
        <v>92</v>
      </c>
      <c r="F35" s="30"/>
      <c r="G35" s="62">
        <v>123</v>
      </c>
      <c r="H35" s="30"/>
      <c r="I35" s="30"/>
      <c r="J35" s="30"/>
      <c r="K35" s="30"/>
      <c r="L35" s="39"/>
    </row>
    <row r="36" spans="1:12" ht="13.5">
      <c r="A36" s="103"/>
      <c r="B36" s="57"/>
      <c r="C36" s="108" t="s">
        <v>78</v>
      </c>
      <c r="D36" s="57" t="s">
        <v>264</v>
      </c>
      <c r="E36" s="30"/>
      <c r="F36" s="30"/>
      <c r="G36" s="30"/>
      <c r="H36" s="30"/>
      <c r="I36" s="30"/>
      <c r="J36" s="30"/>
      <c r="K36" s="30"/>
      <c r="L36" s="39"/>
    </row>
    <row r="37" spans="1:12" ht="12" customHeight="1">
      <c r="A37" s="103"/>
      <c r="B37" s="57"/>
      <c r="C37" s="57"/>
      <c r="D37" s="30" t="s">
        <v>265</v>
      </c>
      <c r="E37" s="431">
        <f>E31*E35</f>
        <v>0</v>
      </c>
      <c r="F37" s="62" t="s">
        <v>266</v>
      </c>
      <c r="G37" s="431">
        <f>G31*G35</f>
        <v>0</v>
      </c>
      <c r="H37" s="62" t="s">
        <v>267</v>
      </c>
      <c r="I37" s="431">
        <f>E37+G37</f>
        <v>0</v>
      </c>
      <c r="J37" s="117"/>
      <c r="K37" s="57" t="s">
        <v>268</v>
      </c>
      <c r="L37" s="39"/>
    </row>
    <row r="38" spans="1:12" ht="18" customHeight="1">
      <c r="A38" s="103"/>
      <c r="B38" s="57" t="s">
        <v>110</v>
      </c>
      <c r="C38" s="57" t="s">
        <v>269</v>
      </c>
      <c r="D38" s="57"/>
      <c r="E38" s="30"/>
      <c r="F38" s="30"/>
      <c r="G38" s="30"/>
      <c r="H38" s="30"/>
      <c r="I38" s="434">
        <v>174</v>
      </c>
      <c r="J38" s="434"/>
      <c r="K38" s="30"/>
      <c r="L38" s="39"/>
    </row>
    <row r="39" spans="1:12" ht="15.75" customHeight="1">
      <c r="A39" s="103"/>
      <c r="B39" s="57" t="s">
        <v>121</v>
      </c>
      <c r="C39" s="57" t="s">
        <v>270</v>
      </c>
      <c r="D39" s="57"/>
      <c r="E39" s="30"/>
      <c r="F39" s="30"/>
      <c r="G39" s="30"/>
      <c r="H39" s="73" t="s">
        <v>207</v>
      </c>
      <c r="I39" s="431">
        <f>I37*I38</f>
        <v>0</v>
      </c>
      <c r="J39" s="117"/>
      <c r="K39" s="429">
        <f>IF(I37&gt;0,IF(AND(I30&lt;I40),"VARIANCE ",""),"")</f>
      </c>
      <c r="L39" s="39"/>
    </row>
    <row r="40" spans="1:12" ht="15.75" customHeight="1">
      <c r="A40" s="103"/>
      <c r="B40" s="57" t="s">
        <v>128</v>
      </c>
      <c r="C40" s="57" t="s">
        <v>271</v>
      </c>
      <c r="D40" s="57"/>
      <c r="E40" s="30"/>
      <c r="F40" s="30"/>
      <c r="G40" s="30"/>
      <c r="H40" s="73" t="s">
        <v>207</v>
      </c>
      <c r="I40" s="431">
        <f>I39*0.2</f>
        <v>0</v>
      </c>
      <c r="J40" s="117"/>
      <c r="K40" s="430">
        <f>IF(I37&gt;0,IF(AND(I30&lt;I40),"REQUIRED ",""),"")</f>
      </c>
      <c r="L40" s="39"/>
    </row>
    <row r="41" spans="1:12" ht="7.5" customHeight="1">
      <c r="A41" s="93"/>
      <c r="B41" s="55"/>
      <c r="C41" s="55"/>
      <c r="D41" s="55"/>
      <c r="E41" s="55"/>
      <c r="F41" s="55"/>
      <c r="G41" s="55"/>
      <c r="H41" s="55"/>
      <c r="I41" s="55"/>
      <c r="J41" s="55"/>
      <c r="K41" s="55"/>
      <c r="L41" s="169"/>
    </row>
    <row r="42" spans="1:12" ht="15.75" customHeight="1">
      <c r="A42" s="103"/>
      <c r="B42" s="619" t="s">
        <v>613</v>
      </c>
      <c r="C42" s="30"/>
      <c r="D42" s="57"/>
      <c r="E42" s="30"/>
      <c r="F42" s="30"/>
      <c r="G42" s="30"/>
      <c r="H42" s="57"/>
      <c r="I42" s="30"/>
      <c r="J42" s="30"/>
      <c r="K42" s="30"/>
      <c r="L42" s="39"/>
    </row>
    <row r="43" spans="1:12" s="552" customFormat="1" ht="11.25" customHeight="1">
      <c r="A43" s="49"/>
      <c r="B43" s="620" t="s">
        <v>614</v>
      </c>
      <c r="C43" s="61"/>
      <c r="D43" s="50"/>
      <c r="E43" s="61"/>
      <c r="F43" s="61"/>
      <c r="G43" s="61"/>
      <c r="H43" s="50"/>
      <c r="I43" s="61"/>
      <c r="J43" s="61"/>
      <c r="K43" s="61"/>
      <c r="L43" s="168"/>
    </row>
    <row r="44" spans="1:12" s="552" customFormat="1" ht="11.25" customHeight="1">
      <c r="A44" s="49"/>
      <c r="B44" s="621" t="s">
        <v>615</v>
      </c>
      <c r="C44" s="61"/>
      <c r="D44" s="50"/>
      <c r="E44" s="61"/>
      <c r="F44" s="61"/>
      <c r="G44" s="61"/>
      <c r="H44" s="50"/>
      <c r="I44" s="61"/>
      <c r="J44" s="61"/>
      <c r="K44" s="61"/>
      <c r="L44" s="168"/>
    </row>
    <row r="45" spans="1:12" s="552" customFormat="1" ht="11.25" customHeight="1">
      <c r="A45" s="49"/>
      <c r="B45" s="621" t="s">
        <v>620</v>
      </c>
      <c r="C45" s="61"/>
      <c r="D45" s="50"/>
      <c r="E45" s="61"/>
      <c r="F45" s="61"/>
      <c r="G45" s="61"/>
      <c r="H45" s="50"/>
      <c r="I45" s="61"/>
      <c r="J45" s="61"/>
      <c r="K45" s="61"/>
      <c r="L45" s="168"/>
    </row>
    <row r="46" spans="1:12" s="552" customFormat="1" ht="11.25" customHeight="1">
      <c r="A46" s="49"/>
      <c r="B46" s="621" t="s">
        <v>616</v>
      </c>
      <c r="C46" s="61"/>
      <c r="D46" s="50"/>
      <c r="E46" s="50"/>
      <c r="F46" s="50"/>
      <c r="G46" s="50"/>
      <c r="H46" s="50"/>
      <c r="I46" s="50"/>
      <c r="J46" s="50"/>
      <c r="K46" s="50"/>
      <c r="L46" s="168"/>
    </row>
    <row r="47" spans="1:12" s="552" customFormat="1" ht="11.25" customHeight="1">
      <c r="A47" s="49"/>
      <c r="B47" s="621" t="s">
        <v>617</v>
      </c>
      <c r="C47" s="61"/>
      <c r="D47" s="50"/>
      <c r="E47" s="61"/>
      <c r="F47" s="61"/>
      <c r="G47" s="61"/>
      <c r="H47" s="61"/>
      <c r="I47" s="61"/>
      <c r="J47" s="61"/>
      <c r="K47" s="61"/>
      <c r="L47" s="168"/>
    </row>
    <row r="48" spans="1:12" s="552" customFormat="1" ht="11.25" customHeight="1">
      <c r="A48" s="49"/>
      <c r="B48" s="621" t="s">
        <v>618</v>
      </c>
      <c r="C48" s="50"/>
      <c r="D48" s="50"/>
      <c r="E48" s="50"/>
      <c r="F48" s="50"/>
      <c r="G48" s="50"/>
      <c r="H48" s="50"/>
      <c r="I48" s="50"/>
      <c r="J48" s="50"/>
      <c r="K48" s="50"/>
      <c r="L48" s="168"/>
    </row>
    <row r="49" spans="1:12" s="552" customFormat="1" ht="11.25" customHeight="1">
      <c r="A49" s="49"/>
      <c r="B49" s="621" t="s">
        <v>619</v>
      </c>
      <c r="C49" s="50"/>
      <c r="D49" s="50"/>
      <c r="E49" s="50"/>
      <c r="F49" s="50"/>
      <c r="G49" s="50"/>
      <c r="H49" s="50"/>
      <c r="I49" s="50"/>
      <c r="J49" s="50"/>
      <c r="K49" s="50"/>
      <c r="L49" s="168"/>
    </row>
    <row r="50" spans="1:12" ht="13.5">
      <c r="A50" s="535"/>
      <c r="B50" s="45"/>
      <c r="C50" s="45"/>
      <c r="D50" s="45"/>
      <c r="E50" s="45"/>
      <c r="F50" s="45"/>
      <c r="G50" s="45"/>
      <c r="H50" s="45"/>
      <c r="I50" s="45"/>
      <c r="J50" s="45"/>
      <c r="K50" s="45"/>
      <c r="L50" s="618"/>
    </row>
    <row r="51" spans="1:12" ht="12" customHeight="1">
      <c r="A51" s="103"/>
      <c r="B51" s="57"/>
      <c r="C51" s="57"/>
      <c r="D51" s="57"/>
      <c r="E51" s="30"/>
      <c r="F51" s="30"/>
      <c r="G51" s="30"/>
      <c r="H51" s="30"/>
      <c r="I51" s="30"/>
      <c r="J51" s="30"/>
      <c r="K51" s="30"/>
      <c r="L51" s="39"/>
    </row>
    <row r="52" spans="1:12" ht="12" customHeight="1">
      <c r="A52" s="103"/>
      <c r="B52" s="57"/>
      <c r="C52" s="57"/>
      <c r="D52" s="57"/>
      <c r="E52" s="30"/>
      <c r="F52" s="30"/>
      <c r="G52" s="30"/>
      <c r="H52" s="30"/>
      <c r="I52" s="30"/>
      <c r="J52" s="30"/>
      <c r="K52" s="30"/>
      <c r="L52" s="39"/>
    </row>
    <row r="53" spans="1:12" ht="12" customHeight="1">
      <c r="A53" s="103"/>
      <c r="B53" s="57"/>
      <c r="C53" s="57"/>
      <c r="D53" s="57"/>
      <c r="E53" s="30"/>
      <c r="F53" s="30"/>
      <c r="G53" s="30"/>
      <c r="H53" s="30"/>
      <c r="I53" s="30"/>
      <c r="J53" s="30"/>
      <c r="K53" s="30"/>
      <c r="L53" s="39"/>
    </row>
    <row r="54" spans="1:12" ht="12" customHeight="1">
      <c r="A54" s="103"/>
      <c r="B54" s="57"/>
      <c r="C54" s="57"/>
      <c r="D54" s="57"/>
      <c r="E54" s="30"/>
      <c r="F54" s="30"/>
      <c r="G54" s="30"/>
      <c r="H54" s="30"/>
      <c r="I54" s="30"/>
      <c r="J54" s="30"/>
      <c r="K54" s="30"/>
      <c r="L54" s="39"/>
    </row>
    <row r="55" spans="1:12" ht="12" customHeight="1">
      <c r="A55" s="103"/>
      <c r="B55" s="57"/>
      <c r="C55" s="57"/>
      <c r="D55" s="57"/>
      <c r="E55" s="30"/>
      <c r="F55" s="30"/>
      <c r="G55" s="30"/>
      <c r="H55" s="30"/>
      <c r="I55" s="30"/>
      <c r="J55" s="30"/>
      <c r="K55" s="30"/>
      <c r="L55" s="39"/>
    </row>
    <row r="56" spans="1:12" ht="12" customHeight="1">
      <c r="A56" s="103"/>
      <c r="B56" s="57"/>
      <c r="C56" s="57"/>
      <c r="D56" s="57"/>
      <c r="E56" s="30"/>
      <c r="F56" s="30"/>
      <c r="G56" s="30"/>
      <c r="H56" s="30"/>
      <c r="I56" s="30"/>
      <c r="J56" s="30"/>
      <c r="K56" s="30"/>
      <c r="L56" s="39"/>
    </row>
    <row r="57" spans="1:12" ht="12" customHeight="1">
      <c r="A57" s="103"/>
      <c r="B57" s="57"/>
      <c r="C57" s="57"/>
      <c r="D57" s="57"/>
      <c r="E57" s="30"/>
      <c r="F57" s="30"/>
      <c r="G57" s="30"/>
      <c r="H57" s="30"/>
      <c r="I57" s="30"/>
      <c r="J57" s="30"/>
      <c r="K57" s="30"/>
      <c r="L57" s="39"/>
    </row>
    <row r="58" spans="1:12" ht="12" customHeight="1">
      <c r="A58" s="103"/>
      <c r="B58" s="57"/>
      <c r="C58" s="57"/>
      <c r="D58" s="57"/>
      <c r="E58" s="57"/>
      <c r="F58" s="57"/>
      <c r="G58" s="57"/>
      <c r="H58" s="57"/>
      <c r="I58" s="57"/>
      <c r="J58" s="57"/>
      <c r="K58" s="57"/>
      <c r="L58" s="39"/>
    </row>
    <row r="59" spans="1:12" ht="12" customHeight="1">
      <c r="A59" s="93"/>
      <c r="B59" s="55"/>
      <c r="C59" s="55"/>
      <c r="D59" s="55"/>
      <c r="E59" s="55"/>
      <c r="F59" s="55"/>
      <c r="G59" s="55"/>
      <c r="H59" s="55"/>
      <c r="I59" s="55"/>
      <c r="J59" s="55"/>
      <c r="K59" s="55"/>
      <c r="L59" s="169"/>
    </row>
    <row r="60" spans="1:12" ht="13.5" customHeight="1">
      <c r="A60" s="57" t="str">
        <f>Rev_Date_2</f>
        <v>REVISED JULY 1, 2010</v>
      </c>
      <c r="B60" s="57"/>
      <c r="C60" s="57"/>
      <c r="D60" s="57"/>
      <c r="E60" s="288" t="str">
        <f>Exp_Date</f>
        <v>FORM EXPIRES 6-30-12</v>
      </c>
      <c r="F60" s="288"/>
      <c r="G60" s="288"/>
      <c r="H60" s="38"/>
      <c r="I60" s="38"/>
      <c r="J60" s="30"/>
      <c r="K60" s="30"/>
      <c r="L60" s="73" t="s">
        <v>272</v>
      </c>
    </row>
  </sheetData>
  <sheetProtection sheet="1" objects="1" scenarios="1"/>
  <printOptions horizontalCentered="1" verticalCentered="1"/>
  <pageMargins left="0.25" right="0.25" top="0.25" bottom="0.25" header="0.5" footer="0.5"/>
  <pageSetup blackAndWhite="1" fitToHeight="1" fitToWidth="1" orientation="portrait"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P55"/>
  <sheetViews>
    <sheetView showGridLines="0" showZeros="0" zoomScale="116" zoomScaleNormal="116" zoomScalePageLayoutView="0" workbookViewId="0" topLeftCell="A1">
      <selection activeCell="K10" sqref="K10"/>
    </sheetView>
  </sheetViews>
  <sheetFormatPr defaultColWidth="9.140625" defaultRowHeight="12.75"/>
  <cols>
    <col min="1" max="1" width="3.140625" style="441" customWidth="1"/>
    <col min="2" max="3" width="4.7109375" style="441" customWidth="1"/>
    <col min="4" max="4" width="2.7109375" style="441" customWidth="1"/>
    <col min="5" max="5" width="18.7109375" style="441" customWidth="1"/>
    <col min="6" max="6" width="2.7109375" style="441" customWidth="1"/>
    <col min="7" max="7" width="16.7109375" style="441" customWidth="1"/>
    <col min="8" max="8" width="14.7109375" style="441" customWidth="1"/>
    <col min="9" max="9" width="1.7109375" style="441" customWidth="1"/>
    <col min="10" max="10" width="3.7109375" style="441" customWidth="1"/>
    <col min="11" max="11" width="6.7109375" style="441" customWidth="1"/>
    <col min="12" max="12" width="4.7109375" style="441" customWidth="1"/>
    <col min="13" max="13" width="5.7109375" style="441" customWidth="1"/>
    <col min="14" max="14" width="2.8515625" style="441" customWidth="1"/>
    <col min="15" max="16384" width="9.140625" style="441" customWidth="1"/>
  </cols>
  <sheetData>
    <row r="1" spans="1:14" ht="15" customHeight="1">
      <c r="A1" s="277" t="s">
        <v>273</v>
      </c>
      <c r="B1" s="440"/>
      <c r="C1" s="84"/>
      <c r="D1" s="84"/>
      <c r="E1" s="84"/>
      <c r="F1" s="84"/>
      <c r="G1" s="84"/>
      <c r="H1" s="84"/>
      <c r="I1" s="84"/>
      <c r="J1" s="84"/>
      <c r="K1" s="84"/>
      <c r="L1" s="84"/>
      <c r="M1" s="84"/>
      <c r="N1" s="86"/>
    </row>
    <row r="2" spans="1:16" ht="9" customHeight="1">
      <c r="A2" s="87" t="s">
        <v>590</v>
      </c>
      <c r="B2" s="423"/>
      <c r="C2" s="423"/>
      <c r="D2" s="423"/>
      <c r="E2" s="57"/>
      <c r="F2" s="57"/>
      <c r="G2" s="87" t="s">
        <v>65</v>
      </c>
      <c r="H2" s="33"/>
      <c r="I2" s="33"/>
      <c r="J2" s="33"/>
      <c r="K2" s="57"/>
      <c r="L2" s="388" t="s">
        <v>219</v>
      </c>
      <c r="M2" s="33"/>
      <c r="N2" s="89"/>
      <c r="O2" s="57"/>
      <c r="P2" s="57"/>
    </row>
    <row r="3" spans="1:16" ht="15" customHeight="1">
      <c r="A3" s="446">
        <f>'[1]G01'!$D$3</f>
        <v>0</v>
      </c>
      <c r="B3" s="278"/>
      <c r="C3" s="278"/>
      <c r="D3" s="278"/>
      <c r="E3" s="66"/>
      <c r="F3" s="66"/>
      <c r="G3" s="447">
        <f>'[1]G01'!$D$4</f>
        <v>0</v>
      </c>
      <c r="H3" s="65"/>
      <c r="I3" s="65"/>
      <c r="J3" s="65"/>
      <c r="K3" s="55"/>
      <c r="L3" s="448">
        <f>'[1]G01'!$L$4</f>
        <v>0</v>
      </c>
      <c r="M3" s="65"/>
      <c r="N3" s="121"/>
      <c r="O3" s="57"/>
      <c r="P3" s="57"/>
    </row>
    <row r="4" spans="1:14" ht="15" customHeight="1">
      <c r="A4" s="43" t="s">
        <v>274</v>
      </c>
      <c r="B4" s="57"/>
      <c r="C4" s="57"/>
      <c r="D4" s="57"/>
      <c r="E4" s="57"/>
      <c r="F4" s="57"/>
      <c r="G4" s="57"/>
      <c r="H4" s="57"/>
      <c r="I4" s="57"/>
      <c r="J4" s="33"/>
      <c r="K4" s="33"/>
      <c r="L4" s="33"/>
      <c r="M4" s="33"/>
      <c r="N4" s="39"/>
    </row>
    <row r="5" spans="1:14" ht="13.5" customHeight="1">
      <c r="A5" s="103"/>
      <c r="B5" s="70" t="s">
        <v>275</v>
      </c>
      <c r="C5" s="449"/>
      <c r="D5" s="66"/>
      <c r="E5" s="66"/>
      <c r="F5" s="66"/>
      <c r="G5" s="64"/>
      <c r="H5" s="57"/>
      <c r="I5" s="74" t="s">
        <v>276</v>
      </c>
      <c r="J5" s="450"/>
      <c r="K5" s="55"/>
      <c r="L5" s="55"/>
      <c r="M5" s="65"/>
      <c r="N5" s="39"/>
    </row>
    <row r="6" spans="1:14" ht="13.5" customHeight="1">
      <c r="A6" s="103"/>
      <c r="C6" s="57"/>
      <c r="D6" s="559" t="s">
        <v>277</v>
      </c>
      <c r="E6" s="584" t="s">
        <v>535</v>
      </c>
      <c r="F6" s="57"/>
      <c r="G6" s="583"/>
      <c r="I6" s="74" t="s">
        <v>278</v>
      </c>
      <c r="J6" s="55"/>
      <c r="K6" s="55"/>
      <c r="L6" s="55"/>
      <c r="M6" s="55"/>
      <c r="N6" s="39"/>
    </row>
    <row r="7" spans="1:14" ht="4.5" customHeight="1">
      <c r="A7" s="93"/>
      <c r="B7" s="55"/>
      <c r="C7" s="55"/>
      <c r="D7" s="55"/>
      <c r="E7" s="55"/>
      <c r="F7" s="55"/>
      <c r="G7" s="55"/>
      <c r="H7" s="55"/>
      <c r="I7" s="55"/>
      <c r="J7" s="55"/>
      <c r="K7" s="55"/>
      <c r="L7" s="55"/>
      <c r="M7" s="55"/>
      <c r="N7" s="169"/>
    </row>
    <row r="8" spans="1:14" ht="15" customHeight="1">
      <c r="A8" s="43" t="s">
        <v>603</v>
      </c>
      <c r="B8" s="57"/>
      <c r="C8" s="57"/>
      <c r="D8" s="57"/>
      <c r="E8" s="57"/>
      <c r="F8" s="57"/>
      <c r="G8" s="57"/>
      <c r="H8" s="33"/>
      <c r="I8" s="33"/>
      <c r="L8" s="33"/>
      <c r="M8" s="57"/>
      <c r="N8" s="39"/>
    </row>
    <row r="9" spans="1:14" ht="13.5" customHeight="1">
      <c r="A9" s="103"/>
      <c r="B9" s="57"/>
      <c r="C9" s="30" t="s">
        <v>279</v>
      </c>
      <c r="E9" s="30"/>
      <c r="F9" s="30"/>
      <c r="G9" s="30"/>
      <c r="I9" s="73"/>
      <c r="J9" s="218" t="s">
        <v>207</v>
      </c>
      <c r="K9" s="431">
        <f>'[1]G03'!$O$43</f>
        <v>0</v>
      </c>
      <c r="L9" s="431"/>
      <c r="M9" s="217"/>
      <c r="N9" s="39"/>
    </row>
    <row r="10" spans="1:14" ht="13.5" customHeight="1">
      <c r="A10" s="103"/>
      <c r="B10" s="57"/>
      <c r="C10" s="30" t="s">
        <v>280</v>
      </c>
      <c r="E10" s="30"/>
      <c r="F10" s="30"/>
      <c r="G10" s="30"/>
      <c r="I10" s="73"/>
      <c r="J10" s="442"/>
      <c r="K10" s="451"/>
      <c r="L10" s="443"/>
      <c r="M10" s="50" t="s">
        <v>268</v>
      </c>
      <c r="N10" s="39"/>
    </row>
    <row r="11" spans="1:14" ht="12.75" customHeight="1">
      <c r="A11" s="103"/>
      <c r="B11" s="57"/>
      <c r="C11" s="30" t="s">
        <v>575</v>
      </c>
      <c r="E11" s="30"/>
      <c r="F11" s="30"/>
      <c r="G11" s="30"/>
      <c r="I11" s="30"/>
      <c r="J11" s="61"/>
      <c r="K11" s="595"/>
      <c r="L11" s="66"/>
      <c r="M11" s="50"/>
      <c r="N11" s="39"/>
    </row>
    <row r="12" spans="1:14" ht="12.75" customHeight="1">
      <c r="A12" s="103"/>
      <c r="B12" s="57"/>
      <c r="C12" s="30" t="s">
        <v>576</v>
      </c>
      <c r="E12" s="30"/>
      <c r="F12" s="30"/>
      <c r="G12" s="30"/>
      <c r="I12" s="30"/>
      <c r="J12" s="61"/>
      <c r="K12" s="595"/>
      <c r="L12" s="66"/>
      <c r="M12" s="50"/>
      <c r="N12" s="39"/>
    </row>
    <row r="13" spans="1:14" ht="13.5" customHeight="1">
      <c r="A13" s="103"/>
      <c r="B13" s="57"/>
      <c r="C13" s="30" t="s">
        <v>505</v>
      </c>
      <c r="E13" s="30"/>
      <c r="F13" s="30"/>
      <c r="G13" s="30"/>
      <c r="I13" s="30"/>
      <c r="J13" s="30"/>
      <c r="K13" s="595"/>
      <c r="L13" s="66"/>
      <c r="M13" s="57"/>
      <c r="N13" s="39"/>
    </row>
    <row r="14" spans="1:14" ht="11.25" customHeight="1">
      <c r="A14" s="103"/>
      <c r="B14" s="57"/>
      <c r="C14" s="30" t="s">
        <v>577</v>
      </c>
      <c r="E14" s="30"/>
      <c r="F14" s="30"/>
      <c r="G14" s="30"/>
      <c r="I14" s="30"/>
      <c r="J14" s="30"/>
      <c r="K14" s="560"/>
      <c r="L14" s="288"/>
      <c r="M14" s="57"/>
      <c r="N14" s="39"/>
    </row>
    <row r="15" spans="1:14" ht="13.5" customHeight="1">
      <c r="A15" s="103"/>
      <c r="B15" s="57"/>
      <c r="C15" s="30" t="s">
        <v>578</v>
      </c>
      <c r="E15" s="30"/>
      <c r="F15" s="30"/>
      <c r="G15" s="30"/>
      <c r="I15" s="30"/>
      <c r="J15" s="30"/>
      <c r="K15" s="624"/>
      <c r="L15" s="66"/>
      <c r="M15" s="57"/>
      <c r="N15" s="39"/>
    </row>
    <row r="16" spans="1:14" ht="13.5" customHeight="1">
      <c r="A16" s="103"/>
      <c r="B16" s="57"/>
      <c r="C16" s="30" t="s">
        <v>281</v>
      </c>
      <c r="E16" s="30"/>
      <c r="F16" s="30"/>
      <c r="G16" s="30"/>
      <c r="I16" s="73" t="s">
        <v>282</v>
      </c>
      <c r="J16" s="452"/>
      <c r="K16" s="73" t="s">
        <v>283</v>
      </c>
      <c r="L16" s="452"/>
      <c r="N16" s="39"/>
    </row>
    <row r="17" spans="1:14" ht="4.5" customHeight="1">
      <c r="A17" s="93"/>
      <c r="B17" s="55"/>
      <c r="C17" s="55"/>
      <c r="D17" s="55"/>
      <c r="E17" s="55"/>
      <c r="F17" s="55"/>
      <c r="G17" s="55"/>
      <c r="H17" s="55"/>
      <c r="I17" s="55"/>
      <c r="J17" s="55"/>
      <c r="K17" s="55"/>
      <c r="L17" s="55"/>
      <c r="M17" s="55"/>
      <c r="N17" s="169"/>
    </row>
    <row r="18" spans="1:14" ht="15" customHeight="1">
      <c r="A18" s="205" t="s">
        <v>284</v>
      </c>
      <c r="B18" s="278"/>
      <c r="C18" s="66"/>
      <c r="D18" s="66"/>
      <c r="E18" s="66"/>
      <c r="F18" s="66"/>
      <c r="G18" s="66"/>
      <c r="H18" s="66"/>
      <c r="I18" s="66"/>
      <c r="J18" s="66"/>
      <c r="K18" s="66"/>
      <c r="L18" s="66"/>
      <c r="M18" s="66"/>
      <c r="N18" s="121"/>
    </row>
    <row r="19" spans="1:14" ht="6.75" customHeight="1">
      <c r="A19" s="103"/>
      <c r="B19" s="57"/>
      <c r="C19" s="30"/>
      <c r="D19" s="30"/>
      <c r="E19" s="103"/>
      <c r="F19" s="30"/>
      <c r="G19" s="30"/>
      <c r="H19" s="30"/>
      <c r="I19" s="30"/>
      <c r="J19" s="30"/>
      <c r="K19" s="30"/>
      <c r="L19" s="30"/>
      <c r="M19" s="30"/>
      <c r="N19" s="39"/>
    </row>
    <row r="20" spans="1:14" ht="15" customHeight="1">
      <c r="A20" s="103"/>
      <c r="B20" s="57"/>
      <c r="C20" s="30"/>
      <c r="D20" s="30"/>
      <c r="E20" s="103" t="s">
        <v>285</v>
      </c>
      <c r="F20" s="30"/>
      <c r="G20" s="145"/>
      <c r="H20" s="444"/>
      <c r="I20" s="30"/>
      <c r="J20" s="30" t="s">
        <v>286</v>
      </c>
      <c r="K20" s="30"/>
      <c r="L20" s="30"/>
      <c r="M20" s="236"/>
      <c r="N20" s="39"/>
    </row>
    <row r="21" spans="1:14" ht="15" customHeight="1">
      <c r="A21" s="103"/>
      <c r="B21" s="57"/>
      <c r="C21" s="30"/>
      <c r="D21" s="30"/>
      <c r="E21" s="103" t="s">
        <v>287</v>
      </c>
      <c r="F21" s="73" t="s">
        <v>207</v>
      </c>
      <c r="G21" s="453"/>
      <c r="H21" s="594" t="s">
        <v>573</v>
      </c>
      <c r="I21" s="33"/>
      <c r="J21" s="33"/>
      <c r="K21" s="33"/>
      <c r="L21" s="432"/>
      <c r="M21" s="66"/>
      <c r="N21" s="39"/>
    </row>
    <row r="22" spans="1:14" ht="15" customHeight="1">
      <c r="A22" s="91"/>
      <c r="B22" s="70" t="s">
        <v>288</v>
      </c>
      <c r="C22" s="38"/>
      <c r="D22" s="38"/>
      <c r="E22" s="103" t="s">
        <v>289</v>
      </c>
      <c r="F22" s="30"/>
      <c r="G22" s="30"/>
      <c r="H22" s="30"/>
      <c r="I22" s="30"/>
      <c r="J22" s="30"/>
      <c r="K22" s="454"/>
      <c r="L22" s="66"/>
      <c r="M22" s="66"/>
      <c r="N22" s="39"/>
    </row>
    <row r="23" spans="1:14" ht="13.5" customHeight="1">
      <c r="A23" s="103"/>
      <c r="B23" s="55"/>
      <c r="C23" s="55"/>
      <c r="D23" s="38"/>
      <c r="E23" s="445" t="str">
        <f>CONCATENATE("   FY ",FY_Minus_4," Annual Rental or Debt Service:")</f>
        <v>   FY 2010-2011 Annual Rental or Debt Service:</v>
      </c>
      <c r="F23" s="63"/>
      <c r="G23" s="63"/>
      <c r="H23" s="63"/>
      <c r="I23" s="30" t="s">
        <v>207</v>
      </c>
      <c r="J23" s="432"/>
      <c r="K23" s="117"/>
      <c r="L23" s="117"/>
      <c r="M23" s="30"/>
      <c r="N23" s="39"/>
    </row>
    <row r="24" spans="1:14" ht="13.5" customHeight="1">
      <c r="A24" s="103"/>
      <c r="B24" s="625" t="s">
        <v>290</v>
      </c>
      <c r="C24" s="625"/>
      <c r="D24" s="38"/>
      <c r="E24" s="445" t="str">
        <f>CONCATENATE("   FY ",FY_Minus_3," Annual Rental or Debt Service:")</f>
        <v>   FY 2011-2012 Annual Rental or Debt Service:</v>
      </c>
      <c r="F24" s="63"/>
      <c r="G24" s="63"/>
      <c r="H24" s="63"/>
      <c r="I24" s="30" t="s">
        <v>207</v>
      </c>
      <c r="J24" s="432"/>
      <c r="K24" s="117"/>
      <c r="L24" s="117"/>
      <c r="M24" s="30"/>
      <c r="N24" s="39"/>
    </row>
    <row r="25" spans="1:14" ht="13.5" customHeight="1">
      <c r="A25" s="103"/>
      <c r="B25" s="427"/>
      <c r="C25" s="38"/>
      <c r="D25" s="38"/>
      <c r="E25" s="445" t="str">
        <f>CONCATENATE("   FY ",FY_Minus_2," Annual Rental or Debt Service:")</f>
        <v>   FY 2012-2013 Annual Rental or Debt Service:</v>
      </c>
      <c r="F25" s="63"/>
      <c r="G25" s="63"/>
      <c r="H25" s="63"/>
      <c r="I25" s="30" t="s">
        <v>207</v>
      </c>
      <c r="J25" s="432"/>
      <c r="K25" s="117"/>
      <c r="L25" s="117"/>
      <c r="M25" s="30"/>
      <c r="N25" s="39"/>
    </row>
    <row r="26" spans="1:14" ht="13.5" customHeight="1">
      <c r="A26" s="103"/>
      <c r="B26" s="427"/>
      <c r="C26" s="38"/>
      <c r="D26" s="38"/>
      <c r="E26" s="445" t="str">
        <f>CONCATENATE("   FY ",FY_Minus_1," Annual Rental or Debt Service:")</f>
        <v>   FY 2013-2014 Annual Rental or Debt Service:</v>
      </c>
      <c r="F26" s="63"/>
      <c r="G26" s="63"/>
      <c r="H26" s="63"/>
      <c r="I26" s="30" t="s">
        <v>207</v>
      </c>
      <c r="J26" s="432"/>
      <c r="K26" s="117"/>
      <c r="L26" s="117"/>
      <c r="M26" s="30"/>
      <c r="N26" s="39"/>
    </row>
    <row r="27" spans="1:14" ht="13.5" customHeight="1">
      <c r="A27" s="103"/>
      <c r="B27" s="427"/>
      <c r="C27" s="38"/>
      <c r="D27" s="38"/>
      <c r="E27" s="445" t="str">
        <f>CONCATENATE("   FY ",FY," Annual Rental or Debt Service:")</f>
        <v>   FY 2014-2015 Annual Rental or Debt Service:</v>
      </c>
      <c r="F27" s="63"/>
      <c r="G27" s="63"/>
      <c r="H27" s="63"/>
      <c r="I27" s="30" t="s">
        <v>207</v>
      </c>
      <c r="J27" s="432"/>
      <c r="K27" s="117"/>
      <c r="L27" s="117"/>
      <c r="M27" s="30"/>
      <c r="N27" s="39"/>
    </row>
    <row r="28" spans="1:14" ht="13.5" customHeight="1">
      <c r="A28" s="103"/>
      <c r="B28" s="427"/>
      <c r="C28" s="38"/>
      <c r="D28" s="38"/>
      <c r="E28" s="445" t="str">
        <f>CONCATENATE("   FY ",FY_Plus_1," Annual Rental or Debt Service:")</f>
        <v>   FY 2015-2016 Annual Rental or Debt Service:</v>
      </c>
      <c r="F28" s="63"/>
      <c r="G28" s="63"/>
      <c r="H28" s="63"/>
      <c r="I28" s="30" t="s">
        <v>207</v>
      </c>
      <c r="J28" s="432"/>
      <c r="K28" s="117"/>
      <c r="L28" s="117"/>
      <c r="M28" s="30"/>
      <c r="N28" s="39"/>
    </row>
    <row r="29" spans="1:14" ht="13.5" customHeight="1">
      <c r="A29" s="103"/>
      <c r="B29" s="427"/>
      <c r="C29" s="38"/>
      <c r="D29" s="38"/>
      <c r="E29" s="445" t="str">
        <f>CONCATENATE("   FY ",FY_Plus_2," Annual Rental or Debt Service:")</f>
        <v>   FY 2016-2017 Annual Rental or Debt Service:</v>
      </c>
      <c r="F29" s="63"/>
      <c r="G29" s="63"/>
      <c r="H29" s="63"/>
      <c r="I29" s="30" t="s">
        <v>207</v>
      </c>
      <c r="J29" s="432"/>
      <c r="K29" s="117"/>
      <c r="L29" s="117"/>
      <c r="M29" s="30"/>
      <c r="N29" s="39"/>
    </row>
    <row r="30" spans="1:14" ht="6.75" customHeight="1">
      <c r="A30" s="93"/>
      <c r="B30" s="55"/>
      <c r="C30" s="55"/>
      <c r="D30" s="55"/>
      <c r="E30" s="93"/>
      <c r="F30" s="55"/>
      <c r="G30" s="55"/>
      <c r="H30" s="55"/>
      <c r="I30" s="55"/>
      <c r="J30" s="55"/>
      <c r="K30" s="55"/>
      <c r="L30" s="55"/>
      <c r="M30" s="55"/>
      <c r="N30" s="169"/>
    </row>
    <row r="31" spans="1:14" ht="6.75" customHeight="1">
      <c r="A31" s="103"/>
      <c r="B31" s="57"/>
      <c r="C31" s="30"/>
      <c r="D31" s="30"/>
      <c r="E31" s="103"/>
      <c r="F31" s="30"/>
      <c r="G31" s="30"/>
      <c r="H31" s="30"/>
      <c r="I31" s="30"/>
      <c r="J31" s="30"/>
      <c r="K31" s="30"/>
      <c r="L31" s="30"/>
      <c r="M31" s="30"/>
      <c r="N31" s="39"/>
    </row>
    <row r="32" spans="1:14" ht="15" customHeight="1">
      <c r="A32" s="103"/>
      <c r="B32" s="57"/>
      <c r="C32" s="30"/>
      <c r="D32" s="30"/>
      <c r="E32" s="103" t="s">
        <v>291</v>
      </c>
      <c r="F32" s="30"/>
      <c r="G32" s="145"/>
      <c r="H32" s="55"/>
      <c r="I32" s="30"/>
      <c r="J32" s="30" t="s">
        <v>286</v>
      </c>
      <c r="K32" s="30"/>
      <c r="L32" s="30"/>
      <c r="M32" s="236"/>
      <c r="N32" s="39"/>
    </row>
    <row r="33" spans="1:14" ht="15" customHeight="1">
      <c r="A33" s="103"/>
      <c r="B33" s="57"/>
      <c r="C33" s="30"/>
      <c r="D33" s="30"/>
      <c r="E33" s="103" t="s">
        <v>287</v>
      </c>
      <c r="F33" s="73" t="s">
        <v>207</v>
      </c>
      <c r="G33" s="453"/>
      <c r="H33" s="594" t="s">
        <v>573</v>
      </c>
      <c r="I33" s="33"/>
      <c r="J33" s="33"/>
      <c r="K33" s="33"/>
      <c r="L33" s="432"/>
      <c r="M33" s="66"/>
      <c r="N33" s="39"/>
    </row>
    <row r="34" spans="1:14" ht="15" customHeight="1">
      <c r="A34" s="91"/>
      <c r="B34" s="70" t="s">
        <v>288</v>
      </c>
      <c r="C34" s="38"/>
      <c r="D34" s="38"/>
      <c r="E34" s="103" t="s">
        <v>289</v>
      </c>
      <c r="F34" s="30"/>
      <c r="G34" s="30"/>
      <c r="H34" s="30"/>
      <c r="I34" s="30"/>
      <c r="J34" s="30"/>
      <c r="K34" s="452"/>
      <c r="L34" s="66"/>
      <c r="M34" s="66"/>
      <c r="N34" s="39"/>
    </row>
    <row r="35" spans="1:14" ht="13.5" customHeight="1">
      <c r="A35" s="103"/>
      <c r="B35" s="55"/>
      <c r="C35" s="55"/>
      <c r="D35" s="38"/>
      <c r="E35" s="445" t="str">
        <f>CONCATENATE("   FY ",FY_Minus_4," Annual Rental or Debt Service:")</f>
        <v>   FY 2010-2011 Annual Rental or Debt Service:</v>
      </c>
      <c r="F35" s="63"/>
      <c r="G35" s="63"/>
      <c r="H35" s="63"/>
      <c r="I35" s="30" t="s">
        <v>207</v>
      </c>
      <c r="J35" s="432"/>
      <c r="K35" s="117"/>
      <c r="L35" s="117"/>
      <c r="M35" s="30"/>
      <c r="N35" s="39"/>
    </row>
    <row r="36" spans="1:14" ht="13.5" customHeight="1">
      <c r="A36" s="103"/>
      <c r="B36" s="625" t="s">
        <v>290</v>
      </c>
      <c r="C36" s="625"/>
      <c r="D36" s="38"/>
      <c r="E36" s="445" t="str">
        <f>CONCATENATE("   FY ",FY_Minus_3," Annual Rental or Debt Service:")</f>
        <v>   FY 2011-2012 Annual Rental or Debt Service:</v>
      </c>
      <c r="F36" s="63"/>
      <c r="G36" s="63"/>
      <c r="H36" s="63"/>
      <c r="I36" s="30" t="s">
        <v>207</v>
      </c>
      <c r="J36" s="432"/>
      <c r="K36" s="117"/>
      <c r="L36" s="117"/>
      <c r="M36" s="30"/>
      <c r="N36" s="39"/>
    </row>
    <row r="37" spans="1:14" ht="13.5" customHeight="1">
      <c r="A37" s="103"/>
      <c r="B37" s="427"/>
      <c r="C37" s="38"/>
      <c r="D37" s="38"/>
      <c r="E37" s="445" t="str">
        <f>CONCATENATE("   FY ",FY_Minus_2," Annual Rental or Debt Service:")</f>
        <v>   FY 2012-2013 Annual Rental or Debt Service:</v>
      </c>
      <c r="F37" s="63"/>
      <c r="G37" s="63"/>
      <c r="H37" s="63"/>
      <c r="I37" s="30" t="s">
        <v>207</v>
      </c>
      <c r="J37" s="432"/>
      <c r="K37" s="117"/>
      <c r="L37" s="117"/>
      <c r="M37" s="30"/>
      <c r="N37" s="39"/>
    </row>
    <row r="38" spans="1:14" ht="13.5" customHeight="1">
      <c r="A38" s="103"/>
      <c r="B38" s="427"/>
      <c r="C38" s="38"/>
      <c r="D38" s="38"/>
      <c r="E38" s="445" t="str">
        <f>CONCATENATE("   FY ",FY_Minus_1," Annual Rental or Debt Service:")</f>
        <v>   FY 2013-2014 Annual Rental or Debt Service:</v>
      </c>
      <c r="F38" s="63"/>
      <c r="G38" s="63"/>
      <c r="H38" s="63"/>
      <c r="I38" s="30" t="s">
        <v>207</v>
      </c>
      <c r="J38" s="432"/>
      <c r="K38" s="117"/>
      <c r="L38" s="117"/>
      <c r="M38" s="30"/>
      <c r="N38" s="39"/>
    </row>
    <row r="39" spans="1:14" ht="13.5" customHeight="1">
      <c r="A39" s="103"/>
      <c r="B39" s="427"/>
      <c r="C39" s="38"/>
      <c r="D39" s="38"/>
      <c r="E39" s="445" t="str">
        <f>CONCATENATE("   FY ",FY," Annual Rental or Debt Service:")</f>
        <v>   FY 2014-2015 Annual Rental or Debt Service:</v>
      </c>
      <c r="F39" s="63"/>
      <c r="G39" s="63"/>
      <c r="H39" s="63"/>
      <c r="I39" s="30" t="s">
        <v>207</v>
      </c>
      <c r="J39" s="432"/>
      <c r="K39" s="117"/>
      <c r="L39" s="117"/>
      <c r="M39" s="30"/>
      <c r="N39" s="39"/>
    </row>
    <row r="40" spans="1:14" ht="13.5" customHeight="1">
      <c r="A40" s="103"/>
      <c r="B40" s="427"/>
      <c r="C40" s="38"/>
      <c r="D40" s="38"/>
      <c r="E40" s="445" t="str">
        <f>CONCATENATE("   FY ",FY_Plus_1," Annual Rental or Debt Service:")</f>
        <v>   FY 2015-2016 Annual Rental or Debt Service:</v>
      </c>
      <c r="F40" s="63"/>
      <c r="G40" s="63"/>
      <c r="H40" s="63"/>
      <c r="I40" s="30" t="s">
        <v>207</v>
      </c>
      <c r="J40" s="432"/>
      <c r="K40" s="117"/>
      <c r="L40" s="117"/>
      <c r="M40" s="30"/>
      <c r="N40" s="39"/>
    </row>
    <row r="41" spans="1:14" ht="13.5" customHeight="1">
      <c r="A41" s="103"/>
      <c r="B41" s="427"/>
      <c r="C41" s="38"/>
      <c r="D41" s="38"/>
      <c r="E41" s="445" t="str">
        <f>CONCATENATE("   FY ",FY_Plus_2," Annual Rental or Debt Service:")</f>
        <v>   FY 2016-2017 Annual Rental or Debt Service:</v>
      </c>
      <c r="F41" s="63"/>
      <c r="G41" s="63"/>
      <c r="H41" s="63"/>
      <c r="I41" s="30" t="s">
        <v>207</v>
      </c>
      <c r="J41" s="432"/>
      <c r="K41" s="117"/>
      <c r="L41" s="117"/>
      <c r="M41" s="30"/>
      <c r="N41" s="39"/>
    </row>
    <row r="42" spans="1:14" ht="6.75" customHeight="1">
      <c r="A42" s="93"/>
      <c r="B42" s="55"/>
      <c r="C42" s="55"/>
      <c r="D42" s="55"/>
      <c r="E42" s="93"/>
      <c r="F42" s="55"/>
      <c r="G42" s="55"/>
      <c r="H42" s="55"/>
      <c r="I42" s="55"/>
      <c r="J42" s="55"/>
      <c r="K42" s="55"/>
      <c r="L42" s="55"/>
      <c r="M42" s="55"/>
      <c r="N42" s="169"/>
    </row>
    <row r="43" spans="1:14" ht="6.75" customHeight="1">
      <c r="A43" s="103"/>
      <c r="B43" s="57"/>
      <c r="C43" s="30"/>
      <c r="D43" s="30"/>
      <c r="E43" s="103"/>
      <c r="F43" s="30"/>
      <c r="G43" s="30"/>
      <c r="H43" s="30"/>
      <c r="I43" s="30"/>
      <c r="J43" s="30"/>
      <c r="K43" s="30"/>
      <c r="L43" s="30"/>
      <c r="M43" s="30"/>
      <c r="N43" s="39"/>
    </row>
    <row r="44" spans="1:14" ht="15" customHeight="1">
      <c r="A44" s="103"/>
      <c r="B44" s="57"/>
      <c r="C44" s="30"/>
      <c r="D44" s="30"/>
      <c r="E44" s="103" t="s">
        <v>292</v>
      </c>
      <c r="F44" s="30"/>
      <c r="G44" s="145"/>
      <c r="H44" s="55"/>
      <c r="I44" s="30"/>
      <c r="J44" s="30" t="s">
        <v>286</v>
      </c>
      <c r="K44" s="30"/>
      <c r="L44" s="30"/>
      <c r="M44" s="236"/>
      <c r="N44" s="39"/>
    </row>
    <row r="45" spans="1:14" ht="15" customHeight="1">
      <c r="A45" s="103"/>
      <c r="B45" s="57"/>
      <c r="C45" s="30"/>
      <c r="D45" s="30"/>
      <c r="E45" s="103" t="s">
        <v>287</v>
      </c>
      <c r="F45" s="73" t="s">
        <v>207</v>
      </c>
      <c r="G45" s="453"/>
      <c r="H45" s="594" t="s">
        <v>573</v>
      </c>
      <c r="I45" s="33"/>
      <c r="J45" s="33"/>
      <c r="K45" s="33"/>
      <c r="L45" s="432"/>
      <c r="M45" s="66"/>
      <c r="N45" s="39"/>
    </row>
    <row r="46" spans="1:14" ht="15" customHeight="1">
      <c r="A46" s="91"/>
      <c r="B46" s="70" t="s">
        <v>288</v>
      </c>
      <c r="C46" s="38"/>
      <c r="D46" s="38"/>
      <c r="E46" s="103" t="s">
        <v>289</v>
      </c>
      <c r="F46" s="30"/>
      <c r="G46" s="30"/>
      <c r="H46" s="30"/>
      <c r="I46" s="30"/>
      <c r="J46" s="30"/>
      <c r="K46" s="452"/>
      <c r="L46" s="66"/>
      <c r="M46" s="66"/>
      <c r="N46" s="39"/>
    </row>
    <row r="47" spans="1:14" ht="13.5" customHeight="1">
      <c r="A47" s="103"/>
      <c r="B47" s="55"/>
      <c r="C47" s="55"/>
      <c r="D47" s="38"/>
      <c r="E47" s="445" t="str">
        <f>CONCATENATE("   FY ",FY_Minus_4," Annual Rental or Debt Service:")</f>
        <v>   FY 2010-2011 Annual Rental or Debt Service:</v>
      </c>
      <c r="F47" s="63"/>
      <c r="G47" s="63"/>
      <c r="H47" s="63"/>
      <c r="I47" s="30" t="s">
        <v>207</v>
      </c>
      <c r="J47" s="432"/>
      <c r="K47" s="117"/>
      <c r="L47" s="117"/>
      <c r="M47" s="30"/>
      <c r="N47" s="39"/>
    </row>
    <row r="48" spans="1:14" ht="13.5" customHeight="1">
      <c r="A48" s="103"/>
      <c r="B48" s="625" t="s">
        <v>290</v>
      </c>
      <c r="C48" s="625"/>
      <c r="D48" s="38"/>
      <c r="E48" s="445" t="str">
        <f>CONCATENATE("   FY ",FY_Minus_3," Annual Rental or Debt Service:")</f>
        <v>   FY 2011-2012 Annual Rental or Debt Service:</v>
      </c>
      <c r="F48" s="63"/>
      <c r="G48" s="63"/>
      <c r="H48" s="63"/>
      <c r="I48" s="30" t="s">
        <v>207</v>
      </c>
      <c r="J48" s="432"/>
      <c r="K48" s="117"/>
      <c r="L48" s="117"/>
      <c r="M48" s="30"/>
      <c r="N48" s="39"/>
    </row>
    <row r="49" spans="1:14" ht="13.5" customHeight="1">
      <c r="A49" s="103"/>
      <c r="B49" s="427"/>
      <c r="C49" s="38"/>
      <c r="D49" s="38"/>
      <c r="E49" s="445" t="str">
        <f>CONCATENATE("   FY ",FY_Minus_2," Annual Rental or Debt Service:")</f>
        <v>   FY 2012-2013 Annual Rental or Debt Service:</v>
      </c>
      <c r="F49" s="63"/>
      <c r="G49" s="63"/>
      <c r="H49" s="63"/>
      <c r="I49" s="30" t="s">
        <v>207</v>
      </c>
      <c r="J49" s="432"/>
      <c r="K49" s="117"/>
      <c r="L49" s="117"/>
      <c r="M49" s="30"/>
      <c r="N49" s="39"/>
    </row>
    <row r="50" spans="1:14" ht="13.5" customHeight="1">
      <c r="A50" s="103"/>
      <c r="B50" s="427"/>
      <c r="C50" s="38"/>
      <c r="D50" s="38"/>
      <c r="E50" s="445" t="str">
        <f>CONCATENATE("   FY ",FY_Minus_1," Annual Rental or Debt Service:")</f>
        <v>   FY 2013-2014 Annual Rental or Debt Service:</v>
      </c>
      <c r="F50" s="63"/>
      <c r="G50" s="63"/>
      <c r="H50" s="63"/>
      <c r="I50" s="30" t="s">
        <v>207</v>
      </c>
      <c r="J50" s="432"/>
      <c r="K50" s="117"/>
      <c r="L50" s="117"/>
      <c r="M50" s="30"/>
      <c r="N50" s="39"/>
    </row>
    <row r="51" spans="1:14" ht="13.5" customHeight="1">
      <c r="A51" s="103"/>
      <c r="B51" s="427"/>
      <c r="C51" s="38"/>
      <c r="D51" s="38"/>
      <c r="E51" s="445" t="str">
        <f>CONCATENATE("   FY ",FY," Annual Rental or Debt Service:")</f>
        <v>   FY 2014-2015 Annual Rental or Debt Service:</v>
      </c>
      <c r="F51" s="63"/>
      <c r="G51" s="63"/>
      <c r="H51" s="63"/>
      <c r="I51" s="30" t="s">
        <v>207</v>
      </c>
      <c r="J51" s="432"/>
      <c r="K51" s="117"/>
      <c r="L51" s="117"/>
      <c r="M51" s="30"/>
      <c r="N51" s="39"/>
    </row>
    <row r="52" spans="1:14" ht="13.5" customHeight="1">
      <c r="A52" s="103"/>
      <c r="B52" s="427"/>
      <c r="C52" s="38"/>
      <c r="D52" s="38"/>
      <c r="E52" s="445" t="str">
        <f>CONCATENATE("   FY ",FY_Plus_1," Annual Rental or Debt Service:")</f>
        <v>   FY 2015-2016 Annual Rental or Debt Service:</v>
      </c>
      <c r="F52" s="63"/>
      <c r="G52" s="63"/>
      <c r="H52" s="63"/>
      <c r="I52" s="30" t="s">
        <v>207</v>
      </c>
      <c r="J52" s="432"/>
      <c r="K52" s="117"/>
      <c r="L52" s="117"/>
      <c r="M52" s="30"/>
      <c r="N52" s="39"/>
    </row>
    <row r="53" spans="1:14" ht="13.5" customHeight="1">
      <c r="A53" s="103"/>
      <c r="B53" s="427"/>
      <c r="C53" s="38"/>
      <c r="D53" s="38"/>
      <c r="E53" s="445" t="str">
        <f>CONCATENATE("   FY ",FY_Plus_2," Annual Rental or Debt Service:")</f>
        <v>   FY 2016-2017 Annual Rental or Debt Service:</v>
      </c>
      <c r="F53" s="63"/>
      <c r="G53" s="63"/>
      <c r="H53" s="63"/>
      <c r="I53" s="30" t="s">
        <v>207</v>
      </c>
      <c r="J53" s="432"/>
      <c r="K53" s="117"/>
      <c r="L53" s="117"/>
      <c r="M53" s="30"/>
      <c r="N53" s="39"/>
    </row>
    <row r="54" spans="1:14" ht="6.75" customHeight="1">
      <c r="A54" s="93"/>
      <c r="B54" s="55"/>
      <c r="C54" s="55"/>
      <c r="D54" s="55"/>
      <c r="E54" s="93"/>
      <c r="F54" s="55"/>
      <c r="G54" s="55"/>
      <c r="H54" s="55"/>
      <c r="I54" s="55"/>
      <c r="J54" s="55"/>
      <c r="K54" s="55"/>
      <c r="L54" s="55"/>
      <c r="M54" s="55"/>
      <c r="N54" s="169"/>
    </row>
    <row r="55" spans="1:14" ht="15.75" customHeight="1">
      <c r="A55" s="57" t="str">
        <f>Rev_Date</f>
        <v>REVISED September 13, 2013</v>
      </c>
      <c r="B55" s="57"/>
      <c r="C55" s="30"/>
      <c r="D55" s="30"/>
      <c r="E55" s="30"/>
      <c r="F55" s="30"/>
      <c r="G55" s="54" t="str">
        <f>Exp_Date</f>
        <v>FORM EXPIRES 6-30-15</v>
      </c>
      <c r="H55" s="38"/>
      <c r="I55" s="38"/>
      <c r="J55" s="38"/>
      <c r="K55" s="38"/>
      <c r="L55" s="38"/>
      <c r="M55" s="38"/>
      <c r="N55" s="74" t="s">
        <v>293</v>
      </c>
    </row>
  </sheetData>
  <sheetProtection sheet="1" objects="1" scenarios="1"/>
  <mergeCells count="3">
    <mergeCell ref="B24:C24"/>
    <mergeCell ref="B36:C36"/>
    <mergeCell ref="B48:C48"/>
  </mergeCells>
  <printOptions horizontalCentered="1" verticalCentered="1"/>
  <pageMargins left="0.25" right="0.25" top="0.25" bottom="0.25" header="0.5" footer="0.5"/>
  <pageSetup blackAndWhite="1" fitToHeight="1" fitToWidth="1" horizontalDpi="1200" verticalDpi="12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F51"/>
  <sheetViews>
    <sheetView showGridLines="0" showZeros="0" zoomScale="117" zoomScaleNormal="117" zoomScalePageLayoutView="0" workbookViewId="0" topLeftCell="A1">
      <selection activeCell="E17" sqref="E17"/>
    </sheetView>
  </sheetViews>
  <sheetFormatPr defaultColWidth="9.140625" defaultRowHeight="12.75"/>
  <cols>
    <col min="1" max="2" width="2.7109375" style="53" customWidth="1"/>
    <col min="3" max="3" width="28.7109375" style="53" customWidth="1"/>
    <col min="4" max="4" width="32.7109375" style="53" customWidth="1"/>
    <col min="5" max="5" width="14.00390625" style="53" customWidth="1"/>
    <col min="6" max="6" width="10.7109375" style="53" customWidth="1"/>
    <col min="7" max="16384" width="9.140625" style="53" customWidth="1"/>
  </cols>
  <sheetData>
    <row r="1" spans="1:6" ht="13.5">
      <c r="A1" s="83" t="s">
        <v>294</v>
      </c>
      <c r="B1" s="84"/>
      <c r="C1" s="84"/>
      <c r="D1" s="84"/>
      <c r="E1" s="84"/>
      <c r="F1" s="86"/>
    </row>
    <row r="2" spans="1:6" ht="9" customHeight="1">
      <c r="A2" s="87" t="s">
        <v>590</v>
      </c>
      <c r="B2" s="30"/>
      <c r="C2" s="30"/>
      <c r="D2" s="87" t="s">
        <v>65</v>
      </c>
      <c r="E2" s="30"/>
      <c r="F2" s="459" t="s">
        <v>66</v>
      </c>
    </row>
    <row r="3" spans="1:6" ht="13.5">
      <c r="A3" s="234">
        <f>'G01'!$D$3</f>
        <v>0</v>
      </c>
      <c r="B3" s="30"/>
      <c r="C3" s="30"/>
      <c r="D3" s="234">
        <f>'G01'!$D$4</f>
        <v>0</v>
      </c>
      <c r="E3" s="30"/>
      <c r="F3" s="301">
        <f>'G01'!$L$4</f>
        <v>0</v>
      </c>
    </row>
    <row r="4" spans="1:6" ht="3.75" customHeight="1">
      <c r="A4" s="93"/>
      <c r="B4" s="55"/>
      <c r="C4" s="55"/>
      <c r="D4" s="93"/>
      <c r="E4" s="55"/>
      <c r="F4" s="460"/>
    </row>
    <row r="5" spans="1:6" ht="13.5">
      <c r="A5" s="103"/>
      <c r="B5" s="30"/>
      <c r="C5" s="30"/>
      <c r="D5" s="30"/>
      <c r="E5" s="30"/>
      <c r="F5" s="39"/>
    </row>
    <row r="6" spans="1:6" ht="44.25" customHeight="1">
      <c r="A6" s="103"/>
      <c r="B6" s="30" t="s">
        <v>295</v>
      </c>
      <c r="C6" s="30"/>
      <c r="D6" s="30"/>
      <c r="E6" s="30"/>
      <c r="F6" s="39"/>
    </row>
    <row r="7" spans="1:6" ht="13.5" customHeight="1">
      <c r="A7" s="103"/>
      <c r="B7" s="30" t="s">
        <v>296</v>
      </c>
      <c r="C7" s="30"/>
      <c r="D7" s="30"/>
      <c r="E7" s="30"/>
      <c r="F7" s="39"/>
    </row>
    <row r="8" spans="1:6" ht="13.5" customHeight="1">
      <c r="A8" s="103"/>
      <c r="B8" s="30" t="s">
        <v>297</v>
      </c>
      <c r="C8" s="30"/>
      <c r="D8" s="30"/>
      <c r="E8" s="30"/>
      <c r="F8" s="39"/>
    </row>
    <row r="9" spans="1:6" ht="13.5" customHeight="1">
      <c r="A9" s="103"/>
      <c r="B9" s="30" t="s">
        <v>298</v>
      </c>
      <c r="C9" s="30"/>
      <c r="D9" s="30"/>
      <c r="E9" s="30"/>
      <c r="F9" s="39"/>
    </row>
    <row r="10" spans="1:6" ht="13.5" customHeight="1">
      <c r="A10" s="103"/>
      <c r="B10" s="30" t="s">
        <v>299</v>
      </c>
      <c r="C10" s="30"/>
      <c r="D10" s="30"/>
      <c r="E10" s="30"/>
      <c r="F10" s="39"/>
    </row>
    <row r="11" spans="1:6" ht="13.5" customHeight="1">
      <c r="A11" s="103"/>
      <c r="B11" s="30" t="s">
        <v>300</v>
      </c>
      <c r="C11" s="30"/>
      <c r="D11" s="30"/>
      <c r="E11" s="30"/>
      <c r="F11" s="39"/>
    </row>
    <row r="12" spans="1:6" ht="13.5">
      <c r="A12" s="103"/>
      <c r="B12" s="30"/>
      <c r="C12" s="30"/>
      <c r="D12" s="30"/>
      <c r="E12" s="30"/>
      <c r="F12" s="39"/>
    </row>
    <row r="13" spans="1:6" ht="13.5">
      <c r="A13" s="103"/>
      <c r="B13" s="30"/>
      <c r="C13" s="30"/>
      <c r="D13" s="30"/>
      <c r="E13" s="30"/>
      <c r="F13" s="39"/>
    </row>
    <row r="14" spans="1:6" ht="13.5">
      <c r="A14" s="103"/>
      <c r="B14" s="30"/>
      <c r="C14" s="30"/>
      <c r="D14" s="30"/>
      <c r="E14" s="30"/>
      <c r="F14" s="39"/>
    </row>
    <row r="15" spans="1:6" ht="13.5">
      <c r="A15" s="103"/>
      <c r="B15" s="30"/>
      <c r="C15" s="30"/>
      <c r="D15" s="30"/>
      <c r="E15" s="30"/>
      <c r="F15" s="39"/>
    </row>
    <row r="16" spans="1:6" ht="13.5">
      <c r="A16" s="103"/>
      <c r="B16" s="30"/>
      <c r="C16" s="30"/>
      <c r="D16" s="30"/>
      <c r="E16" s="30"/>
      <c r="F16" s="39"/>
    </row>
    <row r="17" spans="1:6" ht="13.5">
      <c r="A17" s="103"/>
      <c r="B17" s="30" t="s">
        <v>72</v>
      </c>
      <c r="C17" s="30" t="s">
        <v>301</v>
      </c>
      <c r="D17" s="30"/>
      <c r="E17" s="457"/>
      <c r="F17" s="39" t="s">
        <v>268</v>
      </c>
    </row>
    <row r="18" spans="1:6" ht="13.5">
      <c r="A18" s="103"/>
      <c r="B18" s="30"/>
      <c r="C18" s="30" t="s">
        <v>302</v>
      </c>
      <c r="D18" s="30"/>
      <c r="E18" s="30"/>
      <c r="F18" s="39"/>
    </row>
    <row r="19" spans="1:6" ht="13.5">
      <c r="A19" s="103"/>
      <c r="B19" s="30"/>
      <c r="C19" s="30"/>
      <c r="D19" s="30" t="s">
        <v>303</v>
      </c>
      <c r="E19" s="30"/>
      <c r="F19" s="39"/>
    </row>
    <row r="20" spans="1:6" ht="13.5">
      <c r="A20" s="103"/>
      <c r="B20" s="30"/>
      <c r="C20" s="30"/>
      <c r="D20" s="30"/>
      <c r="E20" s="30"/>
      <c r="F20" s="39"/>
    </row>
    <row r="21" spans="1:6" ht="13.5">
      <c r="A21" s="103"/>
      <c r="B21" s="30"/>
      <c r="C21" s="30"/>
      <c r="D21" s="30"/>
      <c r="E21" s="30"/>
      <c r="F21" s="39"/>
    </row>
    <row r="22" spans="1:6" ht="13.5">
      <c r="A22" s="103"/>
      <c r="B22" s="30" t="s">
        <v>97</v>
      </c>
      <c r="C22" s="30" t="s">
        <v>304</v>
      </c>
      <c r="D22" s="30"/>
      <c r="E22" s="457"/>
      <c r="F22" s="39" t="s">
        <v>268</v>
      </c>
    </row>
    <row r="23" spans="1:6" ht="13.5">
      <c r="A23" s="103"/>
      <c r="B23" s="30"/>
      <c r="C23" s="30" t="s">
        <v>302</v>
      </c>
      <c r="D23" s="30"/>
      <c r="E23" s="30"/>
      <c r="F23" s="39"/>
    </row>
    <row r="24" spans="1:6" ht="13.5">
      <c r="A24" s="103"/>
      <c r="B24" s="30"/>
      <c r="C24" s="30"/>
      <c r="D24" s="30"/>
      <c r="E24" s="30"/>
      <c r="F24" s="39"/>
    </row>
    <row r="25" spans="1:6" ht="13.5">
      <c r="A25" s="103"/>
      <c r="B25" s="30"/>
      <c r="C25" s="30"/>
      <c r="D25" s="30"/>
      <c r="E25" s="30"/>
      <c r="F25" s="39"/>
    </row>
    <row r="26" spans="1:6" ht="13.5">
      <c r="A26" s="103"/>
      <c r="B26" s="30"/>
      <c r="C26" s="30"/>
      <c r="D26" s="30"/>
      <c r="E26" s="30"/>
      <c r="F26" s="39"/>
    </row>
    <row r="27" spans="1:6" ht="13.5">
      <c r="A27" s="103"/>
      <c r="B27" s="30" t="s">
        <v>102</v>
      </c>
      <c r="C27" s="30" t="s">
        <v>305</v>
      </c>
      <c r="D27" s="30"/>
      <c r="E27" s="30"/>
      <c r="F27" s="39"/>
    </row>
    <row r="28" spans="1:6" ht="13.5">
      <c r="A28" s="103"/>
      <c r="B28" s="30"/>
      <c r="C28" s="30" t="s">
        <v>306</v>
      </c>
      <c r="D28" s="30"/>
      <c r="E28" s="458">
        <f>IF(AND(E17&gt;0,E22=0),100,IF((ISERROR(E17/E22*100)),0,ROUND((E17/E22*100),4)))</f>
        <v>0</v>
      </c>
      <c r="F28" s="39" t="s">
        <v>307</v>
      </c>
    </row>
    <row r="29" spans="1:6" ht="10.5" customHeight="1">
      <c r="A29" s="103"/>
      <c r="B29" s="30"/>
      <c r="C29" s="30"/>
      <c r="D29" s="30"/>
      <c r="E29" s="455" t="s">
        <v>308</v>
      </c>
      <c r="F29" s="39"/>
    </row>
    <row r="30" spans="1:6" ht="13.5">
      <c r="A30" s="103"/>
      <c r="B30" s="30"/>
      <c r="C30" s="30"/>
      <c r="D30" s="598">
        <f>IF($E$28&gt;20,"ACT 34 HEARING","")</f>
      </c>
      <c r="E30" s="30"/>
      <c r="F30" s="39"/>
    </row>
    <row r="31" spans="1:6" ht="13.5">
      <c r="A31" s="103"/>
      <c r="B31" s="30"/>
      <c r="C31" s="30"/>
      <c r="D31" s="598">
        <f>IF($E$28&gt;20,"REQUIRED","")</f>
      </c>
      <c r="E31" s="30"/>
      <c r="F31" s="39"/>
    </row>
    <row r="32" spans="1:6" ht="13.5">
      <c r="A32" s="103"/>
      <c r="B32" s="30"/>
      <c r="C32" s="30"/>
      <c r="D32" s="30"/>
      <c r="E32" s="30"/>
      <c r="F32" s="39"/>
    </row>
    <row r="33" spans="1:6" ht="13.5">
      <c r="A33" s="103"/>
      <c r="B33" s="30"/>
      <c r="C33" s="30"/>
      <c r="D33" s="30"/>
      <c r="E33" s="30"/>
      <c r="F33" s="39"/>
    </row>
    <row r="34" spans="1:6" ht="13.5" customHeight="1">
      <c r="A34" s="103"/>
      <c r="B34" s="30"/>
      <c r="C34" s="622" t="s">
        <v>309</v>
      </c>
      <c r="D34" s="30"/>
      <c r="E34" s="30"/>
      <c r="F34" s="39"/>
    </row>
    <row r="35" spans="1:6" ht="13.5" customHeight="1">
      <c r="A35" s="103"/>
      <c r="B35" s="30"/>
      <c r="C35" s="622" t="s">
        <v>310</v>
      </c>
      <c r="D35" s="30"/>
      <c r="E35" s="30"/>
      <c r="F35" s="39"/>
    </row>
    <row r="36" spans="1:6" ht="13.5" customHeight="1">
      <c r="A36" s="103"/>
      <c r="B36" s="30"/>
      <c r="C36" s="622" t="s">
        <v>311</v>
      </c>
      <c r="D36" s="30"/>
      <c r="E36" s="30"/>
      <c r="F36" s="39"/>
    </row>
    <row r="37" spans="1:6" ht="13.5" customHeight="1">
      <c r="A37" s="103"/>
      <c r="B37" s="30"/>
      <c r="C37" s="622" t="s">
        <v>312</v>
      </c>
      <c r="D37" s="30"/>
      <c r="E37" s="30"/>
      <c r="F37" s="39"/>
    </row>
    <row r="38" spans="1:6" ht="13.5" customHeight="1">
      <c r="A38" s="103"/>
      <c r="B38" s="30"/>
      <c r="C38" s="622" t="s">
        <v>313</v>
      </c>
      <c r="D38" s="30"/>
      <c r="E38" s="30"/>
      <c r="F38" s="39"/>
    </row>
    <row r="39" spans="1:6" ht="13.5" customHeight="1">
      <c r="A39" s="103"/>
      <c r="B39" s="30"/>
      <c r="C39" s="622" t="s">
        <v>314</v>
      </c>
      <c r="D39" s="30"/>
      <c r="E39" s="30"/>
      <c r="F39" s="39"/>
    </row>
    <row r="40" spans="1:6" ht="13.5">
      <c r="A40" s="103"/>
      <c r="B40" s="30"/>
      <c r="C40" s="30"/>
      <c r="D40" s="30"/>
      <c r="E40" s="30"/>
      <c r="F40" s="39"/>
    </row>
    <row r="41" spans="1:6" ht="13.5">
      <c r="A41" s="103"/>
      <c r="B41" s="30"/>
      <c r="C41" s="30"/>
      <c r="D41" s="30"/>
      <c r="E41" s="30"/>
      <c r="F41" s="39"/>
    </row>
    <row r="42" spans="1:6" ht="13.5">
      <c r="A42" s="93"/>
      <c r="B42" s="55"/>
      <c r="C42" s="55"/>
      <c r="D42" s="55"/>
      <c r="E42" s="55"/>
      <c r="F42" s="169"/>
    </row>
    <row r="43" spans="1:6" ht="13.5">
      <c r="A43" s="103"/>
      <c r="B43" s="30"/>
      <c r="C43" s="30"/>
      <c r="D43" s="30"/>
      <c r="E43" s="30"/>
      <c r="F43" s="39"/>
    </row>
    <row r="44" spans="1:6" ht="13.5">
      <c r="A44" s="103"/>
      <c r="B44" s="30"/>
      <c r="C44" s="30"/>
      <c r="D44" s="30"/>
      <c r="E44" s="30"/>
      <c r="F44" s="39"/>
    </row>
    <row r="45" spans="1:6" ht="13.5">
      <c r="A45" s="103"/>
      <c r="B45" s="30"/>
      <c r="C45" s="38" t="s">
        <v>315</v>
      </c>
      <c r="D45" s="38"/>
      <c r="E45" s="30"/>
      <c r="F45" s="39"/>
    </row>
    <row r="46" spans="1:6" ht="13.5">
      <c r="A46" s="103"/>
      <c r="B46" s="30"/>
      <c r="C46" s="30"/>
      <c r="D46" s="30"/>
      <c r="E46" s="30"/>
      <c r="F46" s="39"/>
    </row>
    <row r="47" spans="1:6" ht="13.5">
      <c r="A47" s="103"/>
      <c r="B47" s="30"/>
      <c r="C47" s="38" t="s">
        <v>316</v>
      </c>
      <c r="D47" s="38"/>
      <c r="E47" s="456"/>
      <c r="F47" s="39"/>
    </row>
    <row r="48" spans="1:6" ht="17.25" customHeight="1">
      <c r="A48" s="103"/>
      <c r="B48" s="30"/>
      <c r="C48" s="38" t="s">
        <v>317</v>
      </c>
      <c r="D48" s="38"/>
      <c r="E48" s="456"/>
      <c r="F48" s="39"/>
    </row>
    <row r="49" spans="1:6" ht="13.5">
      <c r="A49" s="103"/>
      <c r="B49" s="30"/>
      <c r="C49" s="30"/>
      <c r="D49" s="30"/>
      <c r="E49" s="30"/>
      <c r="F49" s="39"/>
    </row>
    <row r="50" spans="1:6" ht="13.5">
      <c r="A50" s="93"/>
      <c r="B50" s="55"/>
      <c r="C50" s="55"/>
      <c r="D50" s="55"/>
      <c r="E50" s="55"/>
      <c r="F50" s="169"/>
    </row>
    <row r="51" spans="1:6" ht="15.75" customHeight="1">
      <c r="A51" s="30" t="str">
        <f>Rev_Date</f>
        <v>REVISED JULY 1, 2010</v>
      </c>
      <c r="B51" s="30"/>
      <c r="C51" s="30"/>
      <c r="D51" s="54" t="str">
        <f>Exp_Date</f>
        <v>FORM EXPIRES 6-30-12</v>
      </c>
      <c r="E51" s="30"/>
      <c r="F51" s="73" t="s">
        <v>318</v>
      </c>
    </row>
  </sheetData>
  <sheetProtection sheet="1" objects="1" scenarios="1"/>
  <printOptions horizontalCentered="1" verticalCentered="1"/>
  <pageMargins left="0.25" right="0.25" top="0.25" bottom="0.25" header="0.5" footer="0.5"/>
  <pageSetup blackAndWhite="1" fitToHeight="1" fitToWidth="1"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I2"/>
  <sheetViews>
    <sheetView showGridLines="0" zoomScalePageLayoutView="0" workbookViewId="0" topLeftCell="A1">
      <selection activeCell="A1" sqref="A1"/>
    </sheetView>
  </sheetViews>
  <sheetFormatPr defaultColWidth="9.140625" defaultRowHeight="12.75"/>
  <cols>
    <col min="1" max="8" width="9.140625" style="33" customWidth="1"/>
    <col min="9" max="9" width="11.28125" style="33" customWidth="1"/>
    <col min="10" max="16384" width="9.140625" style="33" customWidth="1"/>
  </cols>
  <sheetData>
    <row r="1" spans="1:9" ht="13.5">
      <c r="A1" s="461" t="s">
        <v>319</v>
      </c>
      <c r="B1" s="68"/>
      <c r="C1" s="68"/>
      <c r="D1" s="68"/>
      <c r="E1" s="68"/>
      <c r="F1" s="68"/>
      <c r="G1" s="68"/>
      <c r="H1" s="68"/>
      <c r="I1" s="68"/>
    </row>
    <row r="2" spans="1:9" ht="13.5">
      <c r="A2" s="461" t="s">
        <v>320</v>
      </c>
      <c r="B2" s="68"/>
      <c r="C2" s="68"/>
      <c r="D2" s="68"/>
      <c r="E2" s="68"/>
      <c r="F2" s="68"/>
      <c r="G2" s="68"/>
      <c r="H2" s="68"/>
      <c r="I2" s="68"/>
    </row>
  </sheetData>
  <sheetProtection sheet="1" objects="1" scenarios="1"/>
  <printOptions horizontalCentered="1" verticalCentered="1"/>
  <pageMargins left="0.75" right="0.75" top="1" bottom="1" header="0.5" footer="0.5"/>
  <pageSetup fitToHeight="1" fitToWidth="1" horizontalDpi="300" verticalDpi="300"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1:K49"/>
  <sheetViews>
    <sheetView showGridLines="0" showZeros="0" zoomScale="116" zoomScaleNormal="116" zoomScalePageLayoutView="0" workbookViewId="0" topLeftCell="A1">
      <selection activeCell="G24" sqref="G24"/>
    </sheetView>
  </sheetViews>
  <sheetFormatPr defaultColWidth="9.140625" defaultRowHeight="12.75"/>
  <cols>
    <col min="1" max="1" width="1.7109375" style="53" customWidth="1"/>
    <col min="2" max="3" width="2.7109375" style="53" customWidth="1"/>
    <col min="4" max="5" width="24.7109375" style="53" customWidth="1"/>
    <col min="6" max="6" width="2.7109375" style="53" customWidth="1"/>
    <col min="7" max="7" width="12.7109375" style="53" customWidth="1"/>
    <col min="8" max="9" width="2.7109375" style="53" customWidth="1"/>
    <col min="10" max="10" width="12.7109375" style="53" customWidth="1"/>
    <col min="11" max="11" width="1.7109375" style="53" customWidth="1"/>
    <col min="12" max="16384" width="9.140625" style="53" customWidth="1"/>
  </cols>
  <sheetData>
    <row r="1" spans="1:11" ht="13.5">
      <c r="A1" s="462" t="s">
        <v>321</v>
      </c>
      <c r="B1" s="288"/>
      <c r="C1" s="288"/>
      <c r="D1" s="288"/>
      <c r="E1" s="288"/>
      <c r="F1" s="288"/>
      <c r="G1" s="288"/>
      <c r="H1" s="288"/>
      <c r="I1" s="288"/>
      <c r="J1" s="288"/>
      <c r="K1" s="289"/>
    </row>
    <row r="2" spans="1:11" ht="13.5">
      <c r="A2" s="97" t="s">
        <v>322</v>
      </c>
      <c r="B2" s="66"/>
      <c r="C2" s="66"/>
      <c r="D2" s="66"/>
      <c r="E2" s="66"/>
      <c r="F2" s="66"/>
      <c r="G2" s="66"/>
      <c r="H2" s="66"/>
      <c r="I2" s="66"/>
      <c r="J2" s="66"/>
      <c r="K2" s="121"/>
    </row>
    <row r="3" spans="1:11" ht="9" customHeight="1">
      <c r="A3" s="87" t="s">
        <v>590</v>
      </c>
      <c r="B3" s="30"/>
      <c r="C3" s="30"/>
      <c r="D3" s="30"/>
      <c r="E3" s="87" t="s">
        <v>65</v>
      </c>
      <c r="F3" s="88"/>
      <c r="G3" s="30"/>
      <c r="H3" s="30"/>
      <c r="I3" s="30"/>
      <c r="J3" s="87" t="s">
        <v>66</v>
      </c>
      <c r="K3" s="39"/>
    </row>
    <row r="4" spans="1:11" ht="13.5">
      <c r="A4" s="234"/>
      <c r="B4" s="30">
        <f>'G01'!$D$3</f>
        <v>0</v>
      </c>
      <c r="C4" s="30"/>
      <c r="D4" s="30"/>
      <c r="E4" s="234">
        <f>'G01'!$D$4</f>
        <v>0</v>
      </c>
      <c r="F4" s="57"/>
      <c r="G4" s="30"/>
      <c r="H4" s="30"/>
      <c r="I4" s="30"/>
      <c r="J4" s="234">
        <f>'G01'!$L$4</f>
        <v>0</v>
      </c>
      <c r="K4" s="39"/>
    </row>
    <row r="5" spans="1:11" ht="3" customHeight="1">
      <c r="A5" s="93"/>
      <c r="B5" s="55"/>
      <c r="C5" s="55"/>
      <c r="D5" s="55"/>
      <c r="E5" s="93"/>
      <c r="F5" s="55"/>
      <c r="G5" s="55"/>
      <c r="H5" s="55"/>
      <c r="I5" s="55"/>
      <c r="J5" s="93"/>
      <c r="K5" s="169"/>
    </row>
    <row r="6" spans="1:11" ht="13.5">
      <c r="A6" s="103"/>
      <c r="B6" s="30"/>
      <c r="C6" s="30"/>
      <c r="D6" s="30"/>
      <c r="E6" s="30"/>
      <c r="F6" s="30"/>
      <c r="G6" s="30"/>
      <c r="H6" s="30"/>
      <c r="I6" s="30"/>
      <c r="J6" s="30"/>
      <c r="K6" s="39"/>
    </row>
    <row r="7" spans="1:11" ht="13.5">
      <c r="A7" s="103"/>
      <c r="B7" s="30"/>
      <c r="C7" s="30"/>
      <c r="D7" s="30"/>
      <c r="E7" s="30"/>
      <c r="F7" s="30"/>
      <c r="G7" s="30"/>
      <c r="H7" s="30"/>
      <c r="I7" s="30"/>
      <c r="J7" s="30"/>
      <c r="K7" s="39"/>
    </row>
    <row r="8" spans="1:11" ht="13.5">
      <c r="A8" s="103"/>
      <c r="B8" s="30"/>
      <c r="C8" s="30"/>
      <c r="D8" s="30"/>
      <c r="E8" s="30"/>
      <c r="F8" s="30"/>
      <c r="G8" s="30"/>
      <c r="H8" s="30"/>
      <c r="I8" s="30"/>
      <c r="J8" s="30"/>
      <c r="K8" s="39"/>
    </row>
    <row r="9" spans="1:11" ht="13.5">
      <c r="A9" s="103"/>
      <c r="B9" s="30"/>
      <c r="C9" s="30" t="s">
        <v>323</v>
      </c>
      <c r="D9" s="30"/>
      <c r="E9" s="30"/>
      <c r="F9" s="30"/>
      <c r="G9" s="30"/>
      <c r="H9" s="30"/>
      <c r="I9" s="30"/>
      <c r="J9" s="30"/>
      <c r="K9" s="39"/>
    </row>
    <row r="10" spans="1:11" ht="13.5">
      <c r="A10" s="103"/>
      <c r="B10" s="30"/>
      <c r="C10" s="30" t="s">
        <v>324</v>
      </c>
      <c r="D10" s="30"/>
      <c r="E10" s="30"/>
      <c r="F10" s="30"/>
      <c r="G10" s="30"/>
      <c r="H10" s="30"/>
      <c r="I10" s="30"/>
      <c r="J10" s="30"/>
      <c r="K10" s="39"/>
    </row>
    <row r="11" spans="1:11" ht="13.5">
      <c r="A11" s="103"/>
      <c r="B11" s="30"/>
      <c r="C11" s="30" t="s">
        <v>325</v>
      </c>
      <c r="D11" s="30"/>
      <c r="E11" s="30"/>
      <c r="F11" s="30"/>
      <c r="G11" s="30"/>
      <c r="H11" s="30"/>
      <c r="I11" s="30"/>
      <c r="J11" s="30"/>
      <c r="K11" s="39"/>
    </row>
    <row r="12" spans="1:11" ht="13.5">
      <c r="A12" s="103"/>
      <c r="B12" s="30"/>
      <c r="C12" s="30" t="s">
        <v>326</v>
      </c>
      <c r="D12" s="30"/>
      <c r="E12" s="112"/>
      <c r="F12" s="30"/>
      <c r="G12" s="30"/>
      <c r="H12" s="30"/>
      <c r="I12" s="30"/>
      <c r="J12" s="30"/>
      <c r="K12" s="39"/>
    </row>
    <row r="13" spans="1:11" ht="13.5">
      <c r="A13" s="103"/>
      <c r="B13" s="30"/>
      <c r="C13" s="30"/>
      <c r="D13" s="30"/>
      <c r="E13" s="30"/>
      <c r="F13" s="30"/>
      <c r="G13" s="30"/>
      <c r="H13" s="30"/>
      <c r="I13" s="30"/>
      <c r="J13" s="30"/>
      <c r="K13" s="39"/>
    </row>
    <row r="14" spans="1:11" ht="13.5">
      <c r="A14" s="103"/>
      <c r="B14" s="30"/>
      <c r="C14" s="30"/>
      <c r="D14" s="30"/>
      <c r="E14" s="30"/>
      <c r="F14" s="30"/>
      <c r="G14" s="30"/>
      <c r="H14" s="30"/>
      <c r="I14" s="30"/>
      <c r="J14" s="30"/>
      <c r="K14" s="39"/>
    </row>
    <row r="15" spans="1:11" ht="13.5">
      <c r="A15" s="103"/>
      <c r="B15" s="30"/>
      <c r="C15" s="30"/>
      <c r="D15" s="30"/>
      <c r="E15" s="30"/>
      <c r="F15" s="30"/>
      <c r="G15" s="30"/>
      <c r="H15" s="30"/>
      <c r="I15" s="30"/>
      <c r="J15" s="30"/>
      <c r="K15" s="39"/>
    </row>
    <row r="16" spans="1:11" ht="13.5">
      <c r="A16" s="103"/>
      <c r="B16" s="30" t="s">
        <v>72</v>
      </c>
      <c r="C16" s="30" t="s">
        <v>327</v>
      </c>
      <c r="D16" s="30"/>
      <c r="E16" s="30"/>
      <c r="F16" s="30"/>
      <c r="G16" s="30"/>
      <c r="H16" s="30"/>
      <c r="I16" s="30"/>
      <c r="J16" s="30"/>
      <c r="K16" s="39"/>
    </row>
    <row r="17" spans="1:11" ht="13.5">
      <c r="A17" s="103"/>
      <c r="B17" s="30"/>
      <c r="C17" s="30" t="s">
        <v>328</v>
      </c>
      <c r="D17" s="30"/>
      <c r="E17" s="30"/>
      <c r="F17" s="30"/>
      <c r="G17" s="30"/>
      <c r="H17" s="30"/>
      <c r="I17" s="30" t="s">
        <v>207</v>
      </c>
      <c r="J17" s="463">
        <f>'G02'!$F$44</f>
        <v>0</v>
      </c>
      <c r="K17" s="39"/>
    </row>
    <row r="18" spans="1:11" ht="13.5">
      <c r="A18" s="103"/>
      <c r="B18" s="30"/>
      <c r="C18" s="30"/>
      <c r="D18" s="30"/>
      <c r="E18" s="30"/>
      <c r="F18" s="30"/>
      <c r="G18" s="30"/>
      <c r="H18" s="30"/>
      <c r="I18" s="30"/>
      <c r="J18" s="30"/>
      <c r="K18" s="39"/>
    </row>
    <row r="19" spans="1:11" ht="13.5">
      <c r="A19" s="103"/>
      <c r="B19" s="30" t="s">
        <v>97</v>
      </c>
      <c r="C19" s="30" t="s">
        <v>329</v>
      </c>
      <c r="D19" s="30"/>
      <c r="E19" s="30"/>
      <c r="F19" s="30"/>
      <c r="G19" s="30"/>
      <c r="H19" s="30"/>
      <c r="I19" s="30"/>
      <c r="J19" s="30"/>
      <c r="K19" s="39"/>
    </row>
    <row r="20" spans="1:11" ht="22.5" customHeight="1">
      <c r="A20" s="103"/>
      <c r="B20" s="30"/>
      <c r="C20" s="111" t="s">
        <v>74</v>
      </c>
      <c r="D20" s="30" t="s">
        <v>587</v>
      </c>
      <c r="E20" s="30"/>
      <c r="F20" s="30" t="s">
        <v>207</v>
      </c>
      <c r="G20" s="463">
        <f>'G04(a)'!$H$22</f>
        <v>0</v>
      </c>
      <c r="H20" s="30"/>
      <c r="I20" s="30"/>
      <c r="J20" s="30"/>
      <c r="K20" s="39"/>
    </row>
    <row r="21" spans="1:11" ht="20.25" customHeight="1">
      <c r="A21" s="103"/>
      <c r="B21" s="30"/>
      <c r="C21" s="111" t="s">
        <v>76</v>
      </c>
      <c r="D21" s="30" t="s">
        <v>330</v>
      </c>
      <c r="E21" s="30"/>
      <c r="F21" s="30"/>
      <c r="G21" s="30"/>
      <c r="H21" s="30"/>
      <c r="I21" s="30"/>
      <c r="J21" s="30"/>
      <c r="K21" s="39"/>
    </row>
    <row r="22" spans="1:11" ht="13.5">
      <c r="A22" s="103"/>
      <c r="B22" s="30"/>
      <c r="C22" s="30"/>
      <c r="D22" s="30" t="s">
        <v>331</v>
      </c>
      <c r="E22" s="30"/>
      <c r="F22" s="30" t="s">
        <v>207</v>
      </c>
      <c r="G22" s="463">
        <f>'G04(a)'!$H$23</f>
        <v>0</v>
      </c>
      <c r="H22" s="30"/>
      <c r="I22" s="30"/>
      <c r="J22" s="30"/>
      <c r="K22" s="39"/>
    </row>
    <row r="23" spans="1:11" ht="21" customHeight="1">
      <c r="A23" s="103"/>
      <c r="B23" s="30"/>
      <c r="C23" s="111" t="s">
        <v>78</v>
      </c>
      <c r="D23" s="30" t="s">
        <v>332</v>
      </c>
      <c r="E23" s="30"/>
      <c r="F23" s="30"/>
      <c r="G23" s="30"/>
      <c r="H23" s="30"/>
      <c r="I23" s="30"/>
      <c r="J23" s="30"/>
      <c r="K23" s="39"/>
    </row>
    <row r="24" spans="1:11" ht="13.5">
      <c r="A24" s="103"/>
      <c r="B24" s="30"/>
      <c r="C24" s="30"/>
      <c r="D24" s="30" t="s">
        <v>333</v>
      </c>
      <c r="E24" s="30"/>
      <c r="F24" s="30" t="s">
        <v>207</v>
      </c>
      <c r="G24" s="457"/>
      <c r="H24" s="30"/>
      <c r="I24" s="30"/>
      <c r="J24" s="30"/>
      <c r="K24" s="39"/>
    </row>
    <row r="25" spans="1:11" ht="22.5" customHeight="1">
      <c r="A25" s="103"/>
      <c r="B25" s="30"/>
      <c r="C25" s="111" t="s">
        <v>79</v>
      </c>
      <c r="D25" s="30" t="s">
        <v>334</v>
      </c>
      <c r="E25" s="30"/>
      <c r="F25" s="30"/>
      <c r="G25" s="30"/>
      <c r="H25" s="30"/>
      <c r="I25" s="30"/>
      <c r="J25" s="30"/>
      <c r="K25" s="39"/>
    </row>
    <row r="26" spans="1:11" ht="13.5">
      <c r="A26" s="103"/>
      <c r="B26" s="30"/>
      <c r="C26" s="30"/>
      <c r="D26" s="30" t="s">
        <v>335</v>
      </c>
      <c r="E26" s="30"/>
      <c r="F26" s="30"/>
      <c r="G26" s="30"/>
      <c r="H26" s="30"/>
      <c r="I26" s="30" t="s">
        <v>207</v>
      </c>
      <c r="J26" s="463">
        <f>G20+G22+G24</f>
        <v>0</v>
      </c>
      <c r="K26" s="39"/>
    </row>
    <row r="27" spans="1:11" ht="21" customHeight="1">
      <c r="A27" s="103"/>
      <c r="B27" s="30" t="s">
        <v>102</v>
      </c>
      <c r="C27" s="30" t="s">
        <v>336</v>
      </c>
      <c r="D27" s="30"/>
      <c r="E27" s="30"/>
      <c r="F27" s="30"/>
      <c r="G27" s="30"/>
      <c r="H27" s="30"/>
      <c r="I27" s="30"/>
      <c r="J27" s="30"/>
      <c r="K27" s="39"/>
    </row>
    <row r="28" spans="1:11" ht="13.5">
      <c r="A28" s="103"/>
      <c r="B28" s="30"/>
      <c r="C28" s="30"/>
      <c r="D28" s="30" t="s">
        <v>337</v>
      </c>
      <c r="E28" s="30"/>
      <c r="F28" s="30"/>
      <c r="G28" s="30"/>
      <c r="H28" s="30"/>
      <c r="I28" s="30" t="s">
        <v>207</v>
      </c>
      <c r="J28" s="463">
        <f>J17-J26</f>
        <v>0</v>
      </c>
      <c r="K28" s="39"/>
    </row>
    <row r="29" spans="1:11" ht="13.5">
      <c r="A29" s="103"/>
      <c r="B29" s="30"/>
      <c r="C29" s="30"/>
      <c r="D29" s="30"/>
      <c r="E29" s="30"/>
      <c r="F29" s="30"/>
      <c r="G29" s="30"/>
      <c r="H29" s="30"/>
      <c r="I29" s="30"/>
      <c r="J29" s="30"/>
      <c r="K29" s="39"/>
    </row>
    <row r="30" spans="1:11" ht="13.5">
      <c r="A30" s="103"/>
      <c r="B30" s="30"/>
      <c r="C30" s="30"/>
      <c r="D30" s="30"/>
      <c r="E30" s="30"/>
      <c r="F30" s="30"/>
      <c r="G30" s="30"/>
      <c r="H30" s="30"/>
      <c r="I30" s="30"/>
      <c r="J30" s="30"/>
      <c r="K30" s="39"/>
    </row>
    <row r="31" spans="1:11" ht="13.5">
      <c r="A31" s="93"/>
      <c r="B31" s="55"/>
      <c r="C31" s="55"/>
      <c r="D31" s="55"/>
      <c r="E31" s="55"/>
      <c r="F31" s="55"/>
      <c r="G31" s="55"/>
      <c r="H31" s="55"/>
      <c r="I31" s="55"/>
      <c r="J31" s="55"/>
      <c r="K31" s="169"/>
    </row>
    <row r="32" spans="1:11" ht="13.5">
      <c r="A32" s="103"/>
      <c r="B32" s="30"/>
      <c r="C32" s="30"/>
      <c r="D32" s="30"/>
      <c r="E32" s="30"/>
      <c r="F32" s="30"/>
      <c r="G32" s="30"/>
      <c r="H32" s="30"/>
      <c r="I32" s="30"/>
      <c r="J32" s="30"/>
      <c r="K32" s="39"/>
    </row>
    <row r="33" spans="1:11" ht="13.5">
      <c r="A33" s="103"/>
      <c r="B33" s="30"/>
      <c r="C33" s="30"/>
      <c r="D33" s="30"/>
      <c r="E33" s="30"/>
      <c r="F33" s="30"/>
      <c r="G33" s="30"/>
      <c r="H33" s="30"/>
      <c r="I33" s="30"/>
      <c r="J33" s="30"/>
      <c r="K33" s="39"/>
    </row>
    <row r="34" spans="1:11" ht="13.5">
      <c r="A34" s="103"/>
      <c r="B34" s="30"/>
      <c r="C34" s="112" t="s">
        <v>338</v>
      </c>
      <c r="D34" s="30"/>
      <c r="E34" s="30"/>
      <c r="F34" s="30"/>
      <c r="G34" s="30"/>
      <c r="H34" s="30"/>
      <c r="I34" s="30"/>
      <c r="J34" s="30"/>
      <c r="K34" s="39"/>
    </row>
    <row r="35" spans="1:11" ht="13.5">
      <c r="A35" s="103"/>
      <c r="B35" s="30"/>
      <c r="C35" s="112" t="s">
        <v>339</v>
      </c>
      <c r="D35" s="30"/>
      <c r="E35" s="30"/>
      <c r="F35" s="30"/>
      <c r="G35" s="30"/>
      <c r="H35" s="30"/>
      <c r="I35" s="30"/>
      <c r="J35" s="30"/>
      <c r="K35" s="39"/>
    </row>
    <row r="36" spans="1:11" ht="13.5">
      <c r="A36" s="103"/>
      <c r="B36" s="30"/>
      <c r="C36" s="112" t="s">
        <v>340</v>
      </c>
      <c r="D36" s="30"/>
      <c r="E36" s="30"/>
      <c r="F36" s="30"/>
      <c r="G36" s="30"/>
      <c r="H36" s="30"/>
      <c r="I36" s="30"/>
      <c r="J36" s="30"/>
      <c r="K36" s="39"/>
    </row>
    <row r="37" spans="1:11" ht="13.5">
      <c r="A37" s="103"/>
      <c r="B37" s="30"/>
      <c r="C37" s="30"/>
      <c r="D37" s="30"/>
      <c r="E37" s="30"/>
      <c r="F37" s="30"/>
      <c r="G37" s="30"/>
      <c r="H37" s="30"/>
      <c r="I37" s="30"/>
      <c r="J37" s="30"/>
      <c r="K37" s="39"/>
    </row>
    <row r="38" spans="1:11" ht="13.5">
      <c r="A38" s="93"/>
      <c r="B38" s="55"/>
      <c r="C38" s="55"/>
      <c r="D38" s="55"/>
      <c r="E38" s="55"/>
      <c r="F38" s="55"/>
      <c r="G38" s="55"/>
      <c r="H38" s="55"/>
      <c r="I38" s="55"/>
      <c r="J38" s="55"/>
      <c r="K38" s="169"/>
    </row>
    <row r="39" spans="1:11" ht="13.5">
      <c r="A39" s="103"/>
      <c r="B39" s="30"/>
      <c r="C39" s="30"/>
      <c r="D39" s="30"/>
      <c r="E39" s="30"/>
      <c r="F39" s="30"/>
      <c r="G39" s="30"/>
      <c r="H39" s="30"/>
      <c r="I39" s="30"/>
      <c r="J39" s="30"/>
      <c r="K39" s="39"/>
    </row>
    <row r="40" spans="1:11" ht="13.5">
      <c r="A40" s="103"/>
      <c r="B40" s="30"/>
      <c r="C40" s="30"/>
      <c r="D40" s="30"/>
      <c r="E40" s="30"/>
      <c r="F40" s="30"/>
      <c r="G40" s="30"/>
      <c r="H40" s="30"/>
      <c r="I40" s="30"/>
      <c r="J40" s="30"/>
      <c r="K40" s="39"/>
    </row>
    <row r="41" spans="1:11" ht="13.5">
      <c r="A41" s="103"/>
      <c r="B41" s="30"/>
      <c r="C41" s="30"/>
      <c r="D41" s="30"/>
      <c r="E41" s="30"/>
      <c r="F41" s="30"/>
      <c r="G41" s="30"/>
      <c r="H41" s="30"/>
      <c r="I41" s="30"/>
      <c r="J41" s="30"/>
      <c r="K41" s="39"/>
    </row>
    <row r="42" spans="1:11" ht="13.5">
      <c r="A42" s="103"/>
      <c r="B42" s="30"/>
      <c r="C42" s="30"/>
      <c r="D42" s="30" t="s">
        <v>341</v>
      </c>
      <c r="E42" s="30"/>
      <c r="F42" s="30"/>
      <c r="G42" s="30"/>
      <c r="H42" s="30"/>
      <c r="I42" s="30"/>
      <c r="J42" s="30"/>
      <c r="K42" s="39"/>
    </row>
    <row r="43" spans="1:11" ht="13.5">
      <c r="A43" s="103"/>
      <c r="B43" s="30"/>
      <c r="C43" s="30"/>
      <c r="D43" s="30"/>
      <c r="E43" s="30"/>
      <c r="F43" s="30"/>
      <c r="G43" s="30"/>
      <c r="H43" s="30"/>
      <c r="I43" s="30"/>
      <c r="J43" s="30"/>
      <c r="K43" s="39"/>
    </row>
    <row r="44" spans="1:11" ht="13.5">
      <c r="A44" s="103"/>
      <c r="B44" s="30"/>
      <c r="C44" s="30"/>
      <c r="D44" s="30"/>
      <c r="E44" s="30" t="s">
        <v>342</v>
      </c>
      <c r="F44" s="30"/>
      <c r="G44" s="464"/>
      <c r="H44" s="30"/>
      <c r="I44" s="30"/>
      <c r="J44" s="30"/>
      <c r="K44" s="39"/>
    </row>
    <row r="45" spans="1:11" ht="13.5">
      <c r="A45" s="103"/>
      <c r="B45" s="30"/>
      <c r="C45" s="30"/>
      <c r="D45" s="30"/>
      <c r="E45" s="30"/>
      <c r="F45" s="30"/>
      <c r="G45" s="30"/>
      <c r="H45" s="30"/>
      <c r="I45" s="30"/>
      <c r="J45" s="30"/>
      <c r="K45" s="39"/>
    </row>
    <row r="46" spans="1:11" ht="13.5" customHeight="1">
      <c r="A46" s="103"/>
      <c r="B46" s="30"/>
      <c r="C46" s="30"/>
      <c r="D46" s="30"/>
      <c r="E46" s="30" t="s">
        <v>343</v>
      </c>
      <c r="F46" s="30"/>
      <c r="G46" s="464"/>
      <c r="H46" s="50"/>
      <c r="I46" s="50"/>
      <c r="J46" s="30"/>
      <c r="K46" s="39"/>
    </row>
    <row r="47" spans="1:11" ht="13.5">
      <c r="A47" s="103"/>
      <c r="B47" s="30"/>
      <c r="C47" s="30"/>
      <c r="D47" s="30"/>
      <c r="E47" s="30"/>
      <c r="F47" s="30"/>
      <c r="G47" s="30"/>
      <c r="H47" s="30"/>
      <c r="I47" s="30"/>
      <c r="J47" s="30"/>
      <c r="K47" s="39"/>
    </row>
    <row r="48" spans="1:11" ht="13.5">
      <c r="A48" s="93"/>
      <c r="B48" s="55"/>
      <c r="C48" s="55"/>
      <c r="D48" s="55"/>
      <c r="E48" s="55"/>
      <c r="F48" s="55"/>
      <c r="G48" s="55"/>
      <c r="H48" s="55"/>
      <c r="I48" s="55"/>
      <c r="J48" s="55"/>
      <c r="K48" s="169"/>
    </row>
    <row r="49" spans="1:11" ht="39.75" customHeight="1">
      <c r="A49" s="30" t="str">
        <f>Rev_Date</f>
        <v>REVISED JULY 1, 2010</v>
      </c>
      <c r="B49" s="30"/>
      <c r="C49" s="30"/>
      <c r="D49" s="30"/>
      <c r="E49" s="62" t="str">
        <f>Exp_Date</f>
        <v>FORM EXPIRES 6-30-12</v>
      </c>
      <c r="F49" s="30"/>
      <c r="G49" s="30"/>
      <c r="H49" s="30"/>
      <c r="I49" s="30"/>
      <c r="J49" s="30"/>
      <c r="K49" s="73" t="s">
        <v>344</v>
      </c>
    </row>
  </sheetData>
  <sheetProtection sheet="1" objects="1" scenarios="1"/>
  <printOptions horizontalCentered="1" verticalCentered="1"/>
  <pageMargins left="0.25" right="0.25" top="0.25" bottom="0.25" header="0.5" footer="0.5"/>
  <pageSetup blackAndWhite="1" fitToHeight="1" fitToWidth="1"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H40"/>
  <sheetViews>
    <sheetView showGridLines="0" showZeros="0" zoomScale="118" zoomScaleNormal="118" zoomScalePageLayoutView="0" workbookViewId="0" topLeftCell="A1">
      <selection activeCell="G12" sqref="G12"/>
    </sheetView>
  </sheetViews>
  <sheetFormatPr defaultColWidth="9.140625" defaultRowHeight="12.75"/>
  <cols>
    <col min="1" max="1" width="4.7109375" style="468" customWidth="1"/>
    <col min="2" max="2" width="8.7109375" style="468" customWidth="1"/>
    <col min="3" max="4" width="16.7109375" style="468" customWidth="1"/>
    <col min="5" max="5" width="18.7109375" style="468" customWidth="1"/>
    <col min="6" max="6" width="1.57421875" style="468" customWidth="1"/>
    <col min="7" max="7" width="18.7109375" style="468" customWidth="1"/>
    <col min="8" max="8" width="3.7109375" style="468" customWidth="1"/>
    <col min="9" max="16384" width="9.140625" style="468" customWidth="1"/>
  </cols>
  <sheetData>
    <row r="1" spans="1:8" ht="20.25" customHeight="1">
      <c r="A1" s="465" t="s">
        <v>345</v>
      </c>
      <c r="B1" s="466"/>
      <c r="C1" s="466"/>
      <c r="D1" s="466"/>
      <c r="E1" s="466"/>
      <c r="F1" s="466"/>
      <c r="G1" s="466"/>
      <c r="H1" s="467"/>
    </row>
    <row r="2" spans="1:8" ht="8.25" customHeight="1">
      <c r="A2" s="469" t="s">
        <v>590</v>
      </c>
      <c r="D2" s="469" t="s">
        <v>65</v>
      </c>
      <c r="G2" s="469" t="s">
        <v>66</v>
      </c>
      <c r="H2" s="470"/>
    </row>
    <row r="3" spans="1:8" ht="15.75" customHeight="1">
      <c r="A3" s="483">
        <f>'G01'!$D$3</f>
        <v>0</v>
      </c>
      <c r="D3" s="483">
        <f>'G01'!$D$4</f>
        <v>0</v>
      </c>
      <c r="G3" s="484">
        <f>'G01'!$L$4</f>
        <v>0</v>
      </c>
      <c r="H3" s="472"/>
    </row>
    <row r="4" spans="1:8" ht="4.5" customHeight="1">
      <c r="A4" s="473"/>
      <c r="B4" s="474"/>
      <c r="C4" s="474"/>
      <c r="D4" s="473"/>
      <c r="E4" s="474"/>
      <c r="F4" s="474"/>
      <c r="G4" s="473"/>
      <c r="H4" s="475"/>
    </row>
    <row r="5" spans="1:8" ht="13.5">
      <c r="A5" s="471"/>
      <c r="H5" s="470"/>
    </row>
    <row r="6" spans="1:8" ht="13.5">
      <c r="A6" s="471"/>
      <c r="H6" s="470"/>
    </row>
    <row r="7" spans="1:8" ht="13.5">
      <c r="A7" s="471"/>
      <c r="H7" s="470"/>
    </row>
    <row r="8" spans="1:8" ht="13.5">
      <c r="A8" s="471"/>
      <c r="H8" s="470"/>
    </row>
    <row r="9" spans="1:8" ht="18.75" customHeight="1">
      <c r="A9" s="476" t="s">
        <v>346</v>
      </c>
      <c r="B9" s="477"/>
      <c r="C9" s="477"/>
      <c r="D9" s="477"/>
      <c r="E9" s="477"/>
      <c r="F9" s="477"/>
      <c r="G9" s="477"/>
      <c r="H9" s="472"/>
    </row>
    <row r="10" spans="1:8" ht="13.5">
      <c r="A10" s="471"/>
      <c r="H10" s="470"/>
    </row>
    <row r="11" spans="1:8" ht="13.5">
      <c r="A11" s="471"/>
      <c r="H11" s="470"/>
    </row>
    <row r="12" spans="1:8" ht="13.5">
      <c r="A12" s="471"/>
      <c r="B12" s="478" t="s">
        <v>72</v>
      </c>
      <c r="C12" s="468" t="s">
        <v>347</v>
      </c>
      <c r="F12" s="478" t="s">
        <v>207</v>
      </c>
      <c r="G12" s="485"/>
      <c r="H12" s="470"/>
    </row>
    <row r="13" spans="1:8" ht="13.5">
      <c r="A13" s="471"/>
      <c r="F13" s="478"/>
      <c r="H13" s="470"/>
    </row>
    <row r="14" spans="1:8" ht="13.5">
      <c r="A14" s="471"/>
      <c r="B14" s="478" t="s">
        <v>97</v>
      </c>
      <c r="C14" s="468" t="s">
        <v>348</v>
      </c>
      <c r="F14" s="478" t="s">
        <v>207</v>
      </c>
      <c r="G14" s="486">
        <f>ROUND(G12*1.08,0)</f>
        <v>0</v>
      </c>
      <c r="H14" s="470"/>
    </row>
    <row r="15" spans="1:8" ht="13.5">
      <c r="A15" s="471"/>
      <c r="F15" s="478"/>
      <c r="H15" s="470"/>
    </row>
    <row r="16" spans="1:8" ht="13.5">
      <c r="A16" s="471"/>
      <c r="B16" s="478" t="s">
        <v>102</v>
      </c>
      <c r="C16" s="468" t="s">
        <v>349</v>
      </c>
      <c r="F16" s="478" t="s">
        <v>207</v>
      </c>
      <c r="G16" s="486">
        <f>'G12'!$J$28</f>
        <v>0</v>
      </c>
      <c r="H16" s="470"/>
    </row>
    <row r="17" spans="1:8" ht="13.5">
      <c r="A17" s="471"/>
      <c r="H17" s="470"/>
    </row>
    <row r="18" spans="1:8" ht="13.5">
      <c r="A18" s="471"/>
      <c r="B18" s="478" t="s">
        <v>107</v>
      </c>
      <c r="C18" s="468" t="s">
        <v>536</v>
      </c>
      <c r="E18" s="613">
        <f>IF(AND($G$16&gt;=$G$14,$G$14&gt;0),"2ND HEARING REQUIRED","")</f>
      </c>
      <c r="F18" s="478" t="s">
        <v>207</v>
      </c>
      <c r="G18" s="486">
        <f>G16-G14</f>
        <v>0</v>
      </c>
      <c r="H18" s="470"/>
    </row>
    <row r="19" spans="1:8" ht="13.5">
      <c r="A19" s="473"/>
      <c r="B19" s="474"/>
      <c r="C19" s="474"/>
      <c r="D19" s="474"/>
      <c r="E19" s="474"/>
      <c r="F19" s="474"/>
      <c r="G19" s="474"/>
      <c r="H19" s="475"/>
    </row>
    <row r="20" spans="1:8" ht="13.5">
      <c r="A20" s="471"/>
      <c r="H20" s="470"/>
    </row>
    <row r="21" spans="1:8" ht="13.5">
      <c r="A21" s="471"/>
      <c r="B21" s="479"/>
      <c r="H21" s="470"/>
    </row>
    <row r="22" spans="1:8" ht="13.5">
      <c r="A22" s="471"/>
      <c r="B22" s="479"/>
      <c r="H22" s="470"/>
    </row>
    <row r="23" spans="1:8" ht="103.5" customHeight="1">
      <c r="A23" s="471"/>
      <c r="B23" s="480"/>
      <c r="H23" s="470"/>
    </row>
    <row r="24" spans="1:8" ht="64.5" customHeight="1">
      <c r="A24" s="471"/>
      <c r="B24" s="479"/>
      <c r="H24" s="470"/>
    </row>
    <row r="25" spans="1:8" ht="6" customHeight="1">
      <c r="A25" s="473"/>
      <c r="B25" s="474"/>
      <c r="C25" s="474"/>
      <c r="D25" s="474"/>
      <c r="E25" s="474"/>
      <c r="F25" s="474"/>
      <c r="G25" s="474"/>
      <c r="H25" s="475"/>
    </row>
    <row r="26" spans="1:8" ht="13.5">
      <c r="A26" s="471"/>
      <c r="H26" s="470"/>
    </row>
    <row r="27" spans="1:8" ht="13.5">
      <c r="A27" s="471"/>
      <c r="H27" s="470"/>
    </row>
    <row r="28" spans="1:8" ht="13.5">
      <c r="A28" s="471"/>
      <c r="B28" s="599" t="s">
        <v>350</v>
      </c>
      <c r="H28" s="470"/>
    </row>
    <row r="29" spans="1:8" ht="13.5">
      <c r="A29" s="471"/>
      <c r="H29" s="470"/>
    </row>
    <row r="30" spans="1:8" ht="13.5">
      <c r="A30" s="471"/>
      <c r="C30" s="468" t="s">
        <v>342</v>
      </c>
      <c r="E30" s="487"/>
      <c r="F30" s="481"/>
      <c r="G30" s="615">
        <f>IF(AND($E$30&gt;=$E$32,$E$32&lt;&gt;""),"ADVERTISEMENT ","")</f>
      </c>
      <c r="H30" s="470"/>
    </row>
    <row r="31" spans="1:8" ht="13.5">
      <c r="A31" s="471"/>
      <c r="F31" s="482"/>
      <c r="G31" s="615">
        <f>IF(AND($E$30&gt;=$E$32,$E$32&lt;&gt;""),"MUST BE PUBLISHED","")</f>
      </c>
      <c r="H31" s="470"/>
    </row>
    <row r="32" spans="1:8" ht="13.5">
      <c r="A32" s="471"/>
      <c r="C32" s="468" t="s">
        <v>317</v>
      </c>
      <c r="E32" s="487"/>
      <c r="F32" s="481"/>
      <c r="G32" s="615">
        <f>IF(AND($E$30&gt;=$E$32,$E$32&lt;&gt;""),"AT LEAST ONE DAY","")</f>
      </c>
      <c r="H32" s="470"/>
    </row>
    <row r="33" spans="1:8" ht="13.5">
      <c r="A33" s="471"/>
      <c r="F33" s="482"/>
      <c r="G33" s="615">
        <f>IF(AND($E$30&gt;=$E$32,$E$32&lt;&gt;""),"BEFORE THE HEARING","")</f>
      </c>
      <c r="H33" s="470"/>
    </row>
    <row r="34" spans="1:8" ht="13.5">
      <c r="A34" s="471"/>
      <c r="H34" s="470"/>
    </row>
    <row r="35" spans="1:8" ht="13.5">
      <c r="A35" s="473"/>
      <c r="B35" s="474"/>
      <c r="C35" s="474"/>
      <c r="D35" s="474"/>
      <c r="E35" s="474"/>
      <c r="F35" s="474"/>
      <c r="G35" s="474"/>
      <c r="H35" s="475"/>
    </row>
    <row r="40" spans="1:8" ht="13.5">
      <c r="A40" s="468" t="str">
        <f>Rev_Date</f>
        <v>REVISED JULY 1, 2010</v>
      </c>
      <c r="D40" s="477" t="str">
        <f>Exp_Date</f>
        <v>FORM EXPIRES 6-30-12</v>
      </c>
      <c r="E40" s="477"/>
      <c r="F40" s="477"/>
      <c r="H40" s="478" t="s">
        <v>351</v>
      </c>
    </row>
  </sheetData>
  <sheetProtection sheet="1" objects="1" scenarios="1"/>
  <printOptions horizontalCentered="1" verticalCentered="1"/>
  <pageMargins left="0.25" right="0.25" top="0.25" bottom="0.25" header="0.5" footer="0.5"/>
  <pageSetup blackAndWhite="1" fitToHeight="1" fitToWidth="1" orientation="portrait"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O52"/>
  <sheetViews>
    <sheetView showGridLines="0" showZeros="0" zoomScale="98" zoomScaleNormal="98" zoomScalePageLayoutView="0" workbookViewId="0" topLeftCell="A1">
      <selection activeCell="L8" sqref="L8"/>
    </sheetView>
  </sheetViews>
  <sheetFormatPr defaultColWidth="9.140625" defaultRowHeight="12.75"/>
  <cols>
    <col min="1" max="1" width="2.7109375" style="53" customWidth="1"/>
    <col min="2" max="2" width="28.57421875" style="53" customWidth="1"/>
    <col min="3" max="4" width="4.7109375" style="53" customWidth="1"/>
    <col min="5" max="5" width="7.7109375" style="53" customWidth="1"/>
    <col min="6" max="7" width="4.7109375" style="53" customWidth="1"/>
    <col min="8" max="8" width="7.7109375" style="53" customWidth="1"/>
    <col min="9" max="10" width="4.7109375" style="53" customWidth="1"/>
    <col min="11" max="11" width="7.7109375" style="53" customWidth="1"/>
    <col min="12" max="13" width="4.7109375" style="53" customWidth="1"/>
    <col min="14" max="14" width="7.7109375" style="53" customWidth="1"/>
    <col min="15" max="15" width="8.7109375" style="53" customWidth="1"/>
    <col min="16" max="16384" width="9.140625" style="53" customWidth="1"/>
  </cols>
  <sheetData>
    <row r="1" spans="1:15" ht="13.5">
      <c r="A1" s="83" t="s">
        <v>352</v>
      </c>
      <c r="B1" s="84"/>
      <c r="C1" s="84"/>
      <c r="D1" s="84"/>
      <c r="E1" s="84"/>
      <c r="F1" s="84"/>
      <c r="G1" s="84"/>
      <c r="H1" s="84"/>
      <c r="I1" s="84"/>
      <c r="J1" s="84"/>
      <c r="K1" s="84"/>
      <c r="L1" s="84"/>
      <c r="M1" s="84"/>
      <c r="N1" s="84"/>
      <c r="O1" s="86"/>
    </row>
    <row r="2" spans="1:15" ht="9" customHeight="1">
      <c r="A2" s="87" t="s">
        <v>590</v>
      </c>
      <c r="B2" s="30"/>
      <c r="C2" s="30"/>
      <c r="D2" s="30"/>
      <c r="E2" s="87" t="s">
        <v>65</v>
      </c>
      <c r="F2" s="30"/>
      <c r="G2" s="30"/>
      <c r="H2" s="30"/>
      <c r="I2" s="30"/>
      <c r="J2" s="30"/>
      <c r="K2" s="30"/>
      <c r="L2" s="87" t="s">
        <v>66</v>
      </c>
      <c r="M2" s="30"/>
      <c r="N2" s="30"/>
      <c r="O2" s="39"/>
    </row>
    <row r="3" spans="1:15" ht="13.5">
      <c r="A3" s="234">
        <f>'G01'!$D$3</f>
        <v>0</v>
      </c>
      <c r="B3" s="30"/>
      <c r="C3" s="30"/>
      <c r="D3" s="30"/>
      <c r="E3" s="234">
        <f>'G01'!$D$4</f>
        <v>0</v>
      </c>
      <c r="F3" s="30"/>
      <c r="G3" s="30"/>
      <c r="H3" s="30"/>
      <c r="I3" s="30"/>
      <c r="J3" s="30"/>
      <c r="K3" s="30"/>
      <c r="L3" s="234"/>
      <c r="M3" s="136">
        <f>'G01'!$L$4</f>
        <v>0</v>
      </c>
      <c r="N3" s="38"/>
      <c r="O3" s="39"/>
    </row>
    <row r="4" spans="1:15" ht="3" customHeight="1">
      <c r="A4" s="93"/>
      <c r="B4" s="55"/>
      <c r="C4" s="55"/>
      <c r="D4" s="55"/>
      <c r="E4" s="93"/>
      <c r="F4" s="55"/>
      <c r="G4" s="55"/>
      <c r="H4" s="55"/>
      <c r="I4" s="55"/>
      <c r="J4" s="55"/>
      <c r="K4" s="55"/>
      <c r="L4" s="93"/>
      <c r="M4" s="55"/>
      <c r="N4" s="55"/>
      <c r="O4" s="169"/>
    </row>
    <row r="5" spans="1:15" ht="13.5">
      <c r="A5" s="205" t="s">
        <v>353</v>
      </c>
      <c r="B5" s="278"/>
      <c r="C5" s="66"/>
      <c r="D5" s="66"/>
      <c r="E5" s="66"/>
      <c r="F5" s="66"/>
      <c r="G5" s="66"/>
      <c r="H5" s="66"/>
      <c r="I5" s="66"/>
      <c r="J5" s="66"/>
      <c r="K5" s="66"/>
      <c r="L5" s="66"/>
      <c r="M5" s="66"/>
      <c r="N5" s="66"/>
      <c r="O5" s="121"/>
    </row>
    <row r="6" spans="1:15" ht="13.5">
      <c r="A6" s="103"/>
      <c r="B6" s="30"/>
      <c r="C6" s="30"/>
      <c r="D6" s="30"/>
      <c r="E6" s="30"/>
      <c r="F6" s="30"/>
      <c r="G6" s="30"/>
      <c r="H6" s="30"/>
      <c r="I6" s="30"/>
      <c r="J6" s="30"/>
      <c r="K6" s="30"/>
      <c r="L6" s="30"/>
      <c r="M6" s="30"/>
      <c r="N6" s="30"/>
      <c r="O6" s="39"/>
    </row>
    <row r="7" spans="1:15" ht="13.5">
      <c r="A7" s="103" t="s">
        <v>72</v>
      </c>
      <c r="B7" s="30" t="s">
        <v>354</v>
      </c>
      <c r="C7" s="30"/>
      <c r="D7" s="30"/>
      <c r="E7" s="30"/>
      <c r="F7" s="30"/>
      <c r="G7" s="30"/>
      <c r="H7" s="30"/>
      <c r="I7" s="30"/>
      <c r="J7" s="600" t="s">
        <v>581</v>
      </c>
      <c r="K7" s="30"/>
      <c r="L7" s="30"/>
      <c r="M7" s="30"/>
      <c r="N7" s="30"/>
      <c r="O7" s="39"/>
    </row>
    <row r="8" spans="1:15" ht="13.5">
      <c r="A8" s="103"/>
      <c r="B8" s="30" t="s">
        <v>355</v>
      </c>
      <c r="C8" s="30"/>
      <c r="D8" s="30"/>
      <c r="E8" s="30"/>
      <c r="F8" s="30"/>
      <c r="G8" s="30"/>
      <c r="H8" s="30"/>
      <c r="I8" s="30"/>
      <c r="J8" s="600" t="s">
        <v>582</v>
      </c>
      <c r="K8" s="30"/>
      <c r="L8" s="501"/>
      <c r="M8" s="66"/>
      <c r="N8" s="66"/>
      <c r="O8" s="488" t="s">
        <v>356</v>
      </c>
    </row>
    <row r="9" spans="1:15" ht="18" customHeight="1">
      <c r="A9" s="103" t="s">
        <v>97</v>
      </c>
      <c r="B9" s="30" t="s">
        <v>357</v>
      </c>
      <c r="C9" s="30"/>
      <c r="D9" s="30"/>
      <c r="E9" s="30"/>
      <c r="F9" s="30"/>
      <c r="G9" s="30"/>
      <c r="H9" s="30"/>
      <c r="I9" s="30"/>
      <c r="J9" s="601" t="s">
        <v>580</v>
      </c>
      <c r="K9" s="30"/>
      <c r="L9" s="30"/>
      <c r="M9" s="30"/>
      <c r="N9" s="30"/>
      <c r="O9" s="39"/>
    </row>
    <row r="10" spans="1:15" ht="13.5">
      <c r="A10" s="103"/>
      <c r="B10" s="30" t="s">
        <v>355</v>
      </c>
      <c r="C10" s="30"/>
      <c r="D10" s="30"/>
      <c r="E10" s="30"/>
      <c r="F10" s="30"/>
      <c r="G10" s="30"/>
      <c r="H10" s="30"/>
      <c r="I10" s="30"/>
      <c r="J10" s="600" t="s">
        <v>583</v>
      </c>
      <c r="K10" s="30"/>
      <c r="L10" s="501"/>
      <c r="M10" s="66"/>
      <c r="N10" s="66"/>
      <c r="O10" s="488" t="s">
        <v>356</v>
      </c>
    </row>
    <row r="11" spans="1:15" ht="17.25" customHeight="1">
      <c r="A11" s="103" t="s">
        <v>102</v>
      </c>
      <c r="B11" s="57" t="s">
        <v>358</v>
      </c>
      <c r="C11" s="30"/>
      <c r="D11" s="30"/>
      <c r="E11" s="30"/>
      <c r="F11" s="30"/>
      <c r="G11" s="30"/>
      <c r="H11" s="30"/>
      <c r="I11" s="30"/>
      <c r="J11" s="30"/>
      <c r="K11" s="30"/>
      <c r="L11" s="502">
        <f>IF((ISERROR(L8/L10)),"",ROUND(L8/L10,4))</f>
      </c>
      <c r="M11" s="489"/>
      <c r="N11" s="489"/>
      <c r="O11" s="39"/>
    </row>
    <row r="12" spans="1:15" ht="10.5" customHeight="1">
      <c r="A12" s="103"/>
      <c r="B12" s="57"/>
      <c r="C12" s="30"/>
      <c r="D12" s="30"/>
      <c r="E12" s="30"/>
      <c r="F12" s="30"/>
      <c r="G12" s="30"/>
      <c r="H12" s="30"/>
      <c r="I12" s="30"/>
      <c r="J12" s="30"/>
      <c r="K12" s="30"/>
      <c r="L12" s="75" t="s">
        <v>359</v>
      </c>
      <c r="M12" s="38"/>
      <c r="N12" s="38"/>
      <c r="O12" s="39"/>
    </row>
    <row r="13" spans="1:15" ht="3" customHeight="1">
      <c r="A13" s="93"/>
      <c r="B13" s="55"/>
      <c r="C13" s="55"/>
      <c r="D13" s="55"/>
      <c r="E13" s="55"/>
      <c r="F13" s="55"/>
      <c r="G13" s="55"/>
      <c r="H13" s="55"/>
      <c r="I13" s="55"/>
      <c r="J13" s="55"/>
      <c r="K13" s="55"/>
      <c r="L13" s="55"/>
      <c r="M13" s="55"/>
      <c r="N13" s="55"/>
      <c r="O13" s="169"/>
    </row>
    <row r="14" spans="1:15" ht="15.75" customHeight="1">
      <c r="A14" s="490" t="s">
        <v>360</v>
      </c>
      <c r="B14" s="66"/>
      <c r="C14" s="66"/>
      <c r="D14" s="66"/>
      <c r="E14" s="66"/>
      <c r="F14" s="66"/>
      <c r="G14" s="66"/>
      <c r="H14" s="66"/>
      <c r="I14" s="66"/>
      <c r="J14" s="66"/>
      <c r="K14" s="66"/>
      <c r="L14" s="66"/>
      <c r="M14" s="66"/>
      <c r="N14" s="66"/>
      <c r="O14" s="121"/>
    </row>
    <row r="15" spans="1:15" ht="15.75" customHeight="1">
      <c r="A15" s="490" t="s">
        <v>361</v>
      </c>
      <c r="B15" s="66"/>
      <c r="C15" s="66"/>
      <c r="D15" s="66"/>
      <c r="E15" s="66"/>
      <c r="F15" s="66"/>
      <c r="G15" s="66"/>
      <c r="H15" s="66"/>
      <c r="I15" s="66"/>
      <c r="J15" s="66"/>
      <c r="K15" s="66"/>
      <c r="L15" s="66"/>
      <c r="M15" s="66"/>
      <c r="N15" s="66"/>
      <c r="O15" s="121"/>
    </row>
    <row r="16" spans="1:15" ht="13.5">
      <c r="A16" s="93"/>
      <c r="B16" s="55"/>
      <c r="C16" s="491" t="s">
        <v>362</v>
      </c>
      <c r="D16" s="66"/>
      <c r="E16" s="66"/>
      <c r="F16" s="491" t="s">
        <v>363</v>
      </c>
      <c r="G16" s="66"/>
      <c r="H16" s="66"/>
      <c r="I16" s="491" t="s">
        <v>364</v>
      </c>
      <c r="J16" s="66"/>
      <c r="K16" s="66"/>
      <c r="L16" s="491" t="s">
        <v>365</v>
      </c>
      <c r="M16" s="66"/>
      <c r="N16" s="66"/>
      <c r="O16" s="492" t="s">
        <v>71</v>
      </c>
    </row>
    <row r="17" spans="1:15" ht="9" customHeight="1">
      <c r="A17" s="103"/>
      <c r="B17" s="57"/>
      <c r="C17" s="493" t="s">
        <v>366</v>
      </c>
      <c r="D17" s="494" t="s">
        <v>367</v>
      </c>
      <c r="E17" s="49"/>
      <c r="F17" s="493" t="s">
        <v>366</v>
      </c>
      <c r="G17" s="494" t="s">
        <v>367</v>
      </c>
      <c r="H17" s="105"/>
      <c r="I17" s="493" t="s">
        <v>366</v>
      </c>
      <c r="J17" s="494" t="s">
        <v>367</v>
      </c>
      <c r="K17" s="105"/>
      <c r="L17" s="493" t="s">
        <v>366</v>
      </c>
      <c r="M17" s="494" t="s">
        <v>367</v>
      </c>
      <c r="N17" s="105"/>
      <c r="O17" s="495" t="s">
        <v>368</v>
      </c>
    </row>
    <row r="18" spans="1:15" ht="9" customHeight="1">
      <c r="A18" s="93"/>
      <c r="B18" s="55"/>
      <c r="C18" s="496" t="s">
        <v>369</v>
      </c>
      <c r="D18" s="497" t="s">
        <v>370</v>
      </c>
      <c r="E18" s="497" t="s">
        <v>71</v>
      </c>
      <c r="F18" s="496" t="s">
        <v>369</v>
      </c>
      <c r="G18" s="497" t="s">
        <v>370</v>
      </c>
      <c r="H18" s="497" t="s">
        <v>71</v>
      </c>
      <c r="I18" s="496" t="s">
        <v>369</v>
      </c>
      <c r="J18" s="497" t="s">
        <v>370</v>
      </c>
      <c r="K18" s="497" t="s">
        <v>71</v>
      </c>
      <c r="L18" s="496" t="s">
        <v>369</v>
      </c>
      <c r="M18" s="497" t="s">
        <v>370</v>
      </c>
      <c r="N18" s="497" t="s">
        <v>71</v>
      </c>
      <c r="O18" s="498" t="s">
        <v>71</v>
      </c>
    </row>
    <row r="19" spans="1:15" ht="15.75" customHeight="1">
      <c r="A19" s="93" t="s">
        <v>371</v>
      </c>
      <c r="B19" s="55"/>
      <c r="C19" s="499" t="s">
        <v>372</v>
      </c>
      <c r="D19" s="110" t="s">
        <v>372</v>
      </c>
      <c r="E19" s="110" t="s">
        <v>372</v>
      </c>
      <c r="F19" s="499">
        <v>32</v>
      </c>
      <c r="G19" s="503"/>
      <c r="H19" s="143">
        <f>F19*G19</f>
        <v>0</v>
      </c>
      <c r="I19" s="499">
        <v>34</v>
      </c>
      <c r="J19" s="503"/>
      <c r="K19" s="143">
        <f>I19*J19</f>
        <v>0</v>
      </c>
      <c r="L19" s="499">
        <v>35</v>
      </c>
      <c r="M19" s="503"/>
      <c r="N19" s="143">
        <f>M19*L19</f>
        <v>0</v>
      </c>
      <c r="O19" s="504">
        <f>H19+K19+N19</f>
        <v>0</v>
      </c>
    </row>
    <row r="20" spans="1:15" ht="15.75" customHeight="1">
      <c r="A20" s="93" t="s">
        <v>373</v>
      </c>
      <c r="B20" s="55"/>
      <c r="C20" s="499" t="s">
        <v>372</v>
      </c>
      <c r="D20" s="110" t="s">
        <v>372</v>
      </c>
      <c r="E20" s="110" t="s">
        <v>372</v>
      </c>
      <c r="F20" s="499">
        <v>32</v>
      </c>
      <c r="G20" s="503"/>
      <c r="H20" s="143">
        <f>F20*G20</f>
        <v>0</v>
      </c>
      <c r="I20" s="499">
        <v>34</v>
      </c>
      <c r="J20" s="503"/>
      <c r="K20" s="143">
        <f>I20*J20</f>
        <v>0</v>
      </c>
      <c r="L20" s="499">
        <v>35</v>
      </c>
      <c r="M20" s="503"/>
      <c r="N20" s="143">
        <f>M20*L20</f>
        <v>0</v>
      </c>
      <c r="O20" s="504">
        <f>H20+K20+N20</f>
        <v>0</v>
      </c>
    </row>
    <row r="21" spans="1:15" ht="15.75" customHeight="1">
      <c r="A21" s="93" t="s">
        <v>374</v>
      </c>
      <c r="B21" s="55"/>
      <c r="C21" s="499">
        <v>24</v>
      </c>
      <c r="D21" s="503"/>
      <c r="E21" s="143">
        <f>C21*D21</f>
        <v>0</v>
      </c>
      <c r="F21" s="499">
        <v>32</v>
      </c>
      <c r="G21" s="503"/>
      <c r="H21" s="143">
        <f>F21*G21</f>
        <v>0</v>
      </c>
      <c r="I21" s="499">
        <v>34</v>
      </c>
      <c r="J21" s="503"/>
      <c r="K21" s="143">
        <f>I21*J21</f>
        <v>0</v>
      </c>
      <c r="L21" s="499" t="s">
        <v>372</v>
      </c>
      <c r="M21" s="110" t="s">
        <v>372</v>
      </c>
      <c r="N21" s="110" t="s">
        <v>372</v>
      </c>
      <c r="O21" s="504">
        <f>H21+K21+E21</f>
        <v>0</v>
      </c>
    </row>
    <row r="22" spans="1:15" ht="15.75" customHeight="1">
      <c r="A22" s="93" t="s">
        <v>375</v>
      </c>
      <c r="B22" s="55"/>
      <c r="C22" s="499" t="s">
        <v>372</v>
      </c>
      <c r="D22" s="110" t="s">
        <v>372</v>
      </c>
      <c r="E22" s="110" t="s">
        <v>372</v>
      </c>
      <c r="F22" s="499" t="s">
        <v>372</v>
      </c>
      <c r="G22" s="114" t="s">
        <v>372</v>
      </c>
      <c r="H22" s="110" t="s">
        <v>372</v>
      </c>
      <c r="I22" s="499" t="s">
        <v>372</v>
      </c>
      <c r="J22" s="110" t="s">
        <v>372</v>
      </c>
      <c r="K22" s="110" t="s">
        <v>372</v>
      </c>
      <c r="L22" s="499">
        <v>35</v>
      </c>
      <c r="M22" s="503"/>
      <c r="N22" s="143">
        <f aca="true" t="shared" si="0" ref="N22:N29">M22*L22</f>
        <v>0</v>
      </c>
      <c r="O22" s="504">
        <f>N22</f>
        <v>0</v>
      </c>
    </row>
    <row r="23" spans="1:15" ht="15.75" customHeight="1">
      <c r="A23" s="93" t="s">
        <v>376</v>
      </c>
      <c r="B23" s="55"/>
      <c r="C23" s="499" t="s">
        <v>372</v>
      </c>
      <c r="D23" s="110" t="s">
        <v>372</v>
      </c>
      <c r="E23" s="110" t="s">
        <v>372</v>
      </c>
      <c r="F23" s="499">
        <v>32</v>
      </c>
      <c r="G23" s="503"/>
      <c r="H23" s="143">
        <f aca="true" t="shared" si="1" ref="H23:H29">F23*G23</f>
        <v>0</v>
      </c>
      <c r="I23" s="499">
        <v>34</v>
      </c>
      <c r="J23" s="503"/>
      <c r="K23" s="143">
        <f aca="true" t="shared" si="2" ref="K23:K29">I23*J23</f>
        <v>0</v>
      </c>
      <c r="L23" s="499">
        <v>35</v>
      </c>
      <c r="M23" s="503"/>
      <c r="N23" s="143">
        <f t="shared" si="0"/>
        <v>0</v>
      </c>
      <c r="O23" s="504">
        <f aca="true" t="shared" si="3" ref="O23:O28">H23+K23+N23</f>
        <v>0</v>
      </c>
    </row>
    <row r="24" spans="1:15" ht="15.75" customHeight="1">
      <c r="A24" s="93" t="s">
        <v>377</v>
      </c>
      <c r="B24" s="55"/>
      <c r="C24" s="499" t="s">
        <v>372</v>
      </c>
      <c r="D24" s="110" t="s">
        <v>372</v>
      </c>
      <c r="E24" s="110" t="s">
        <v>372</v>
      </c>
      <c r="F24" s="499">
        <v>32</v>
      </c>
      <c r="G24" s="503"/>
      <c r="H24" s="143">
        <f t="shared" si="1"/>
        <v>0</v>
      </c>
      <c r="I24" s="499">
        <v>34</v>
      </c>
      <c r="J24" s="503"/>
      <c r="K24" s="143">
        <f t="shared" si="2"/>
        <v>0</v>
      </c>
      <c r="L24" s="499">
        <v>35</v>
      </c>
      <c r="M24" s="503"/>
      <c r="N24" s="143">
        <f t="shared" si="0"/>
        <v>0</v>
      </c>
      <c r="O24" s="504">
        <f t="shared" si="3"/>
        <v>0</v>
      </c>
    </row>
    <row r="25" spans="1:15" ht="15.75" customHeight="1">
      <c r="A25" s="93" t="s">
        <v>598</v>
      </c>
      <c r="B25" s="55"/>
      <c r="C25" s="499" t="s">
        <v>372</v>
      </c>
      <c r="D25" s="110" t="s">
        <v>372</v>
      </c>
      <c r="E25" s="110" t="s">
        <v>372</v>
      </c>
      <c r="F25" s="499">
        <v>32</v>
      </c>
      <c r="G25" s="503"/>
      <c r="H25" s="143">
        <f t="shared" si="1"/>
        <v>0</v>
      </c>
      <c r="I25" s="499">
        <v>34</v>
      </c>
      <c r="J25" s="503"/>
      <c r="K25" s="143">
        <f t="shared" si="2"/>
        <v>0</v>
      </c>
      <c r="L25" s="499">
        <v>35</v>
      </c>
      <c r="M25" s="503"/>
      <c r="N25" s="143">
        <f t="shared" si="0"/>
        <v>0</v>
      </c>
      <c r="O25" s="504">
        <f t="shared" si="3"/>
        <v>0</v>
      </c>
    </row>
    <row r="26" spans="1:15" ht="15.75" customHeight="1">
      <c r="A26" s="93" t="s">
        <v>378</v>
      </c>
      <c r="B26" s="55"/>
      <c r="C26" s="499" t="s">
        <v>372</v>
      </c>
      <c r="D26" s="110" t="s">
        <v>372</v>
      </c>
      <c r="E26" s="110" t="s">
        <v>372</v>
      </c>
      <c r="F26" s="499">
        <v>32</v>
      </c>
      <c r="G26" s="503"/>
      <c r="H26" s="143">
        <f t="shared" si="1"/>
        <v>0</v>
      </c>
      <c r="I26" s="499">
        <v>34</v>
      </c>
      <c r="J26" s="503"/>
      <c r="K26" s="143">
        <f t="shared" si="2"/>
        <v>0</v>
      </c>
      <c r="L26" s="499">
        <v>35</v>
      </c>
      <c r="M26" s="503"/>
      <c r="N26" s="143">
        <f t="shared" si="0"/>
        <v>0</v>
      </c>
      <c r="O26" s="504">
        <f t="shared" si="3"/>
        <v>0</v>
      </c>
    </row>
    <row r="27" spans="1:15" ht="15.75" customHeight="1">
      <c r="A27" s="93" t="s">
        <v>379</v>
      </c>
      <c r="B27" s="55"/>
      <c r="C27" s="499" t="s">
        <v>372</v>
      </c>
      <c r="D27" s="110" t="s">
        <v>372</v>
      </c>
      <c r="E27" s="110" t="s">
        <v>372</v>
      </c>
      <c r="F27" s="499">
        <v>32</v>
      </c>
      <c r="G27" s="503"/>
      <c r="H27" s="143">
        <f t="shared" si="1"/>
        <v>0</v>
      </c>
      <c r="I27" s="499">
        <v>34</v>
      </c>
      <c r="J27" s="503"/>
      <c r="K27" s="143">
        <f t="shared" si="2"/>
        <v>0</v>
      </c>
      <c r="L27" s="499">
        <v>35</v>
      </c>
      <c r="M27" s="503"/>
      <c r="N27" s="143">
        <f t="shared" si="0"/>
        <v>0</v>
      </c>
      <c r="O27" s="504">
        <f t="shared" si="3"/>
        <v>0</v>
      </c>
    </row>
    <row r="28" spans="1:15" ht="15.75" customHeight="1">
      <c r="A28" s="93" t="s">
        <v>380</v>
      </c>
      <c r="B28" s="55"/>
      <c r="C28" s="499" t="s">
        <v>372</v>
      </c>
      <c r="D28" s="110" t="s">
        <v>372</v>
      </c>
      <c r="E28" s="110" t="s">
        <v>372</v>
      </c>
      <c r="F28" s="499">
        <v>32</v>
      </c>
      <c r="G28" s="503"/>
      <c r="H28" s="143">
        <f t="shared" si="1"/>
        <v>0</v>
      </c>
      <c r="I28" s="499">
        <v>34</v>
      </c>
      <c r="J28" s="503"/>
      <c r="K28" s="143">
        <f t="shared" si="2"/>
        <v>0</v>
      </c>
      <c r="L28" s="499">
        <v>35</v>
      </c>
      <c r="M28" s="503"/>
      <c r="N28" s="143">
        <f t="shared" si="0"/>
        <v>0</v>
      </c>
      <c r="O28" s="504">
        <f t="shared" si="3"/>
        <v>0</v>
      </c>
    </row>
    <row r="29" spans="1:15" ht="15.75" customHeight="1">
      <c r="A29" s="617" t="s">
        <v>605</v>
      </c>
      <c r="B29" s="55"/>
      <c r="C29" s="499">
        <v>24</v>
      </c>
      <c r="D29" s="503"/>
      <c r="E29" s="143">
        <f>C29*D29</f>
        <v>0</v>
      </c>
      <c r="F29" s="499">
        <v>32</v>
      </c>
      <c r="G29" s="503"/>
      <c r="H29" s="143">
        <f t="shared" si="1"/>
        <v>0</v>
      </c>
      <c r="I29" s="499">
        <v>34</v>
      </c>
      <c r="J29" s="503"/>
      <c r="K29" s="143">
        <f t="shared" si="2"/>
        <v>0</v>
      </c>
      <c r="L29" s="499">
        <v>35</v>
      </c>
      <c r="M29" s="503"/>
      <c r="N29" s="143">
        <f t="shared" si="0"/>
        <v>0</v>
      </c>
      <c r="O29" s="616">
        <f>IF(M29&gt;0,35,IF(J29&gt;0,34,IF(G29&gt;0,32,IF(D29&gt;0,24,0))))</f>
        <v>0</v>
      </c>
    </row>
    <row r="30" spans="1:15" ht="15.75" customHeight="1">
      <c r="A30" s="93" t="s">
        <v>381</v>
      </c>
      <c r="B30" s="55"/>
      <c r="C30" s="499" t="s">
        <v>372</v>
      </c>
      <c r="D30" s="110" t="s">
        <v>372</v>
      </c>
      <c r="E30" s="110" t="s">
        <v>372</v>
      </c>
      <c r="F30" s="499" t="s">
        <v>372</v>
      </c>
      <c r="G30" s="110" t="s">
        <v>372</v>
      </c>
      <c r="H30" s="110" t="s">
        <v>372</v>
      </c>
      <c r="I30" s="499" t="s">
        <v>372</v>
      </c>
      <c r="J30" s="110" t="s">
        <v>372</v>
      </c>
      <c r="K30" s="110" t="s">
        <v>372</v>
      </c>
      <c r="L30" s="499">
        <v>35</v>
      </c>
      <c r="M30" s="503"/>
      <c r="N30" s="143">
        <f>L30*M30</f>
        <v>0</v>
      </c>
      <c r="O30" s="504">
        <f>N30</f>
        <v>0</v>
      </c>
    </row>
    <row r="31" spans="1:15" ht="15.75" customHeight="1">
      <c r="A31" s="93" t="s">
        <v>107</v>
      </c>
      <c r="B31" s="55" t="s">
        <v>382</v>
      </c>
      <c r="C31" s="55"/>
      <c r="D31" s="55"/>
      <c r="E31" s="55"/>
      <c r="F31" s="55"/>
      <c r="G31" s="55"/>
      <c r="H31" s="55"/>
      <c r="I31" s="55"/>
      <c r="J31" s="55"/>
      <c r="K31" s="55"/>
      <c r="L31" s="55"/>
      <c r="M31" s="55"/>
      <c r="N31" s="55"/>
      <c r="O31" s="504">
        <f>SUM(O19:O30)</f>
        <v>0</v>
      </c>
    </row>
    <row r="32" spans="1:15" ht="15.75" customHeight="1">
      <c r="A32" s="93" t="s">
        <v>110</v>
      </c>
      <c r="B32" s="55" t="s">
        <v>383</v>
      </c>
      <c r="C32" s="55"/>
      <c r="D32" s="55"/>
      <c r="E32" s="55"/>
      <c r="F32" s="55"/>
      <c r="G32" s="55"/>
      <c r="H32" s="55"/>
      <c r="I32" s="55"/>
      <c r="J32" s="55"/>
      <c r="K32" s="55"/>
      <c r="L32" s="55"/>
      <c r="M32" s="55"/>
      <c r="N32" s="55"/>
      <c r="O32" s="504">
        <f>'G15'!$L$37-'G15'!$L$40</f>
        <v>0</v>
      </c>
    </row>
    <row r="33" spans="1:15" ht="15.75" customHeight="1">
      <c r="A33" s="93" t="s">
        <v>121</v>
      </c>
      <c r="B33" s="55" t="s">
        <v>384</v>
      </c>
      <c r="C33" s="55"/>
      <c r="D33" s="55"/>
      <c r="E33" s="55"/>
      <c r="F33" s="55"/>
      <c r="G33" s="55"/>
      <c r="H33" s="55"/>
      <c r="I33" s="55"/>
      <c r="J33" s="55"/>
      <c r="K33" s="55"/>
      <c r="L33" s="55"/>
      <c r="M33" s="55"/>
      <c r="N33" s="55"/>
      <c r="O33" s="504">
        <f>O31+O32</f>
        <v>0</v>
      </c>
    </row>
    <row r="34" spans="1:15" ht="15.75" customHeight="1">
      <c r="A34" s="93" t="s">
        <v>128</v>
      </c>
      <c r="B34" s="55" t="s">
        <v>385</v>
      </c>
      <c r="C34" s="55"/>
      <c r="D34" s="55"/>
      <c r="E34" s="30"/>
      <c r="F34" s="30"/>
      <c r="G34" s="30"/>
      <c r="H34" s="30"/>
      <c r="I34" s="30"/>
      <c r="J34" s="30"/>
      <c r="K34" s="30"/>
      <c r="L34" s="30"/>
      <c r="M34" s="30"/>
      <c r="N34" s="30"/>
      <c r="O34" s="505">
        <f>IF(ISERROR(O33*L11),"",ROUND(O33*L11,0))</f>
      </c>
    </row>
    <row r="35" spans="1:15" ht="15.75" customHeight="1">
      <c r="A35" s="490" t="s">
        <v>386</v>
      </c>
      <c r="B35" s="66"/>
      <c r="C35" s="66"/>
      <c r="D35" s="66"/>
      <c r="E35" s="84"/>
      <c r="F35" s="84"/>
      <c r="G35" s="84"/>
      <c r="H35" s="84"/>
      <c r="I35" s="84"/>
      <c r="J35" s="84"/>
      <c r="K35" s="84"/>
      <c r="L35" s="84"/>
      <c r="M35" s="84"/>
      <c r="N35" s="84"/>
      <c r="O35" s="86"/>
    </row>
    <row r="36" spans="1:15" ht="15.75" customHeight="1">
      <c r="A36" s="103" t="s">
        <v>197</v>
      </c>
      <c r="B36" s="30" t="s">
        <v>387</v>
      </c>
      <c r="C36" s="30"/>
      <c r="D36" s="30"/>
      <c r="E36" s="30"/>
      <c r="F36" s="30"/>
      <c r="G36" s="30"/>
      <c r="H36" s="30"/>
      <c r="I36" s="30"/>
      <c r="J36" s="30"/>
      <c r="K36" s="30"/>
      <c r="L36" s="30"/>
      <c r="M36" s="30"/>
      <c r="N36" s="30"/>
      <c r="O36" s="39"/>
    </row>
    <row r="37" spans="1:15" ht="13.5">
      <c r="A37" s="103"/>
      <c r="B37" s="30" t="s">
        <v>388</v>
      </c>
      <c r="C37" s="30"/>
      <c r="D37" s="30"/>
      <c r="E37" s="30"/>
      <c r="F37" s="30"/>
      <c r="G37" s="30"/>
      <c r="H37" s="30"/>
      <c r="I37" s="30"/>
      <c r="J37" s="30"/>
      <c r="K37" s="30"/>
      <c r="L37" s="452"/>
      <c r="M37" s="66"/>
      <c r="N37" s="66"/>
      <c r="O37" s="39"/>
    </row>
    <row r="38" spans="1:15" ht="15.75" customHeight="1">
      <c r="A38" s="103" t="s">
        <v>157</v>
      </c>
      <c r="B38" s="30" t="s">
        <v>389</v>
      </c>
      <c r="C38" s="30"/>
      <c r="D38" s="30"/>
      <c r="E38" s="30"/>
      <c r="F38" s="30"/>
      <c r="G38" s="30"/>
      <c r="H38" s="30"/>
      <c r="I38" s="30"/>
      <c r="J38" s="30"/>
      <c r="K38" s="30"/>
      <c r="L38" s="30"/>
      <c r="M38" s="30"/>
      <c r="N38" s="30"/>
      <c r="O38" s="39"/>
    </row>
    <row r="39" spans="1:15" ht="13.5">
      <c r="A39" s="103"/>
      <c r="B39" s="57" t="s">
        <v>390</v>
      </c>
      <c r="C39" s="30"/>
      <c r="D39" s="57"/>
      <c r="E39" s="30"/>
      <c r="F39" s="30"/>
      <c r="G39" s="30"/>
      <c r="H39" s="30"/>
      <c r="I39" s="30"/>
      <c r="J39" s="30"/>
      <c r="K39" s="30"/>
      <c r="L39" s="134">
        <f>ROUND(L37*1.3,0)</f>
        <v>0</v>
      </c>
      <c r="M39" s="66"/>
      <c r="N39" s="66"/>
      <c r="O39" s="39"/>
    </row>
    <row r="40" spans="1:15" ht="5.25" customHeight="1">
      <c r="A40" s="93"/>
      <c r="B40" s="55"/>
      <c r="C40" s="55"/>
      <c r="D40" s="55"/>
      <c r="E40" s="30"/>
      <c r="F40" s="30"/>
      <c r="G40" s="30"/>
      <c r="H40" s="30"/>
      <c r="I40" s="30"/>
      <c r="J40" s="30"/>
      <c r="K40" s="30"/>
      <c r="L40" s="64"/>
      <c r="M40" s="64"/>
      <c r="N40" s="64"/>
      <c r="O40" s="39"/>
    </row>
    <row r="41" spans="1:15" ht="15.75" customHeight="1">
      <c r="A41" s="490" t="s">
        <v>391</v>
      </c>
      <c r="B41" s="66"/>
      <c r="C41" s="66"/>
      <c r="D41" s="66"/>
      <c r="E41" s="84"/>
      <c r="F41" s="84"/>
      <c r="G41" s="84"/>
      <c r="H41" s="84"/>
      <c r="I41" s="84"/>
      <c r="J41" s="84"/>
      <c r="K41" s="84"/>
      <c r="L41" s="84"/>
      <c r="M41" s="84"/>
      <c r="N41" s="84"/>
      <c r="O41" s="86"/>
    </row>
    <row r="42" spans="1:15" ht="15.75" customHeight="1">
      <c r="A42" s="103" t="s">
        <v>159</v>
      </c>
      <c r="B42" s="30" t="s">
        <v>392</v>
      </c>
      <c r="C42" s="30"/>
      <c r="D42" s="30"/>
      <c r="E42" s="30"/>
      <c r="F42" s="30"/>
      <c r="G42" s="30"/>
      <c r="H42" s="30"/>
      <c r="I42" s="30"/>
      <c r="J42" s="30"/>
      <c r="K42" s="30"/>
      <c r="L42" s="30"/>
      <c r="M42" s="30"/>
      <c r="N42" s="30"/>
      <c r="O42" s="39"/>
    </row>
    <row r="43" spans="1:15" ht="13.5">
      <c r="A43" s="103"/>
      <c r="B43" s="30" t="s">
        <v>393</v>
      </c>
      <c r="C43" s="30"/>
      <c r="D43" s="30"/>
      <c r="E43" s="30"/>
      <c r="F43" s="30"/>
      <c r="G43" s="30"/>
      <c r="H43" s="30"/>
      <c r="I43" s="30"/>
      <c r="J43" s="30"/>
      <c r="K43" s="30"/>
      <c r="L43" s="30"/>
      <c r="M43" s="501"/>
      <c r="N43" s="66"/>
      <c r="O43" s="488" t="s">
        <v>356</v>
      </c>
    </row>
    <row r="44" spans="1:15" ht="15.75" customHeight="1">
      <c r="A44" s="103" t="s">
        <v>162</v>
      </c>
      <c r="B44" s="30" t="s">
        <v>394</v>
      </c>
      <c r="C44" s="30"/>
      <c r="D44" s="30"/>
      <c r="E44" s="30"/>
      <c r="F44" s="30"/>
      <c r="G44" s="30"/>
      <c r="H44" s="30"/>
      <c r="I44" s="30"/>
      <c r="J44" s="30"/>
      <c r="K44" s="30"/>
      <c r="L44" s="30"/>
      <c r="M44" s="30"/>
      <c r="N44" s="30"/>
      <c r="O44" s="39"/>
    </row>
    <row r="45" spans="1:15" ht="13.5">
      <c r="A45" s="103"/>
      <c r="B45" s="30" t="s">
        <v>395</v>
      </c>
      <c r="C45" s="30"/>
      <c r="D45" s="30"/>
      <c r="E45" s="30"/>
      <c r="F45" s="30"/>
      <c r="G45" s="30"/>
      <c r="H45" s="30"/>
      <c r="I45" s="30"/>
      <c r="J45" s="30"/>
      <c r="K45" s="30"/>
      <c r="L45" s="30"/>
      <c r="M45" s="134">
        <f>ROUND(M43/100*1.44,0)</f>
        <v>0</v>
      </c>
      <c r="N45" s="66"/>
      <c r="O45" s="39"/>
    </row>
    <row r="46" spans="1:15" ht="15.75" customHeight="1">
      <c r="A46" s="103" t="s">
        <v>164</v>
      </c>
      <c r="B46" s="30" t="s">
        <v>396</v>
      </c>
      <c r="C46" s="30"/>
      <c r="D46" s="30"/>
      <c r="E46" s="30"/>
      <c r="F46" s="30"/>
      <c r="G46" s="30"/>
      <c r="H46" s="30"/>
      <c r="I46" s="30"/>
      <c r="J46" s="30"/>
      <c r="K46" s="30"/>
      <c r="L46" s="30"/>
      <c r="M46" s="30"/>
      <c r="N46" s="30"/>
      <c r="O46" s="39"/>
    </row>
    <row r="47" spans="1:15" ht="13.5">
      <c r="A47" s="103"/>
      <c r="B47" s="30" t="s">
        <v>397</v>
      </c>
      <c r="C47" s="30"/>
      <c r="D47" s="30"/>
      <c r="E47" s="30"/>
      <c r="F47" s="30"/>
      <c r="G47" s="30"/>
      <c r="H47" s="30"/>
      <c r="I47" s="30"/>
      <c r="J47" s="30"/>
      <c r="K47" s="30"/>
      <c r="L47" s="30"/>
      <c r="M47" s="134">
        <f>IF(ISERROR(M45*L11),"",ROUND(M45*L11,0))</f>
      </c>
      <c r="N47" s="66"/>
      <c r="O47" s="39"/>
    </row>
    <row r="48" spans="1:15" ht="13.5">
      <c r="A48" s="93"/>
      <c r="B48" s="55"/>
      <c r="C48" s="55"/>
      <c r="D48" s="55"/>
      <c r="E48" s="55"/>
      <c r="F48" s="55"/>
      <c r="G48" s="55"/>
      <c r="H48" s="55"/>
      <c r="I48" s="55"/>
      <c r="J48" s="55"/>
      <c r="K48" s="55"/>
      <c r="L48" s="55"/>
      <c r="M48" s="55"/>
      <c r="N48" s="55"/>
      <c r="O48" s="169"/>
    </row>
    <row r="49" spans="1:15" ht="20.25" customHeight="1">
      <c r="A49" s="500" t="s">
        <v>398</v>
      </c>
      <c r="B49" s="30"/>
      <c r="C49" s="30"/>
      <c r="D49" s="30"/>
      <c r="E49" s="30"/>
      <c r="F49" s="30"/>
      <c r="G49" s="30"/>
      <c r="H49" s="30"/>
      <c r="I49" s="30"/>
      <c r="J49" s="30"/>
      <c r="K49" s="30"/>
      <c r="L49" s="30"/>
      <c r="M49" s="30"/>
      <c r="N49" s="30"/>
      <c r="O49" s="30"/>
    </row>
    <row r="50" spans="1:15" ht="20.25" customHeight="1">
      <c r="A50" s="500" t="s">
        <v>596</v>
      </c>
      <c r="B50" s="30"/>
      <c r="C50" s="30"/>
      <c r="D50" s="30"/>
      <c r="E50" s="30"/>
      <c r="F50" s="30"/>
      <c r="G50" s="30"/>
      <c r="H50" s="30"/>
      <c r="I50" s="30"/>
      <c r="J50" s="30"/>
      <c r="K50" s="30"/>
      <c r="L50" s="30"/>
      <c r="M50" s="30"/>
      <c r="N50" s="30"/>
      <c r="O50" s="30"/>
    </row>
    <row r="51" spans="1:15" ht="12.75" customHeight="1">
      <c r="A51" s="500" t="s">
        <v>597</v>
      </c>
      <c r="B51" s="30"/>
      <c r="C51" s="30"/>
      <c r="D51" s="30"/>
      <c r="E51" s="30"/>
      <c r="F51" s="30"/>
      <c r="G51" s="30"/>
      <c r="H51" s="30"/>
      <c r="I51" s="30"/>
      <c r="J51" s="30"/>
      <c r="K51" s="30"/>
      <c r="L51" s="30"/>
      <c r="M51" s="30"/>
      <c r="N51" s="30"/>
      <c r="O51" s="30"/>
    </row>
    <row r="52" spans="1:15" ht="16.5" customHeight="1">
      <c r="A52" s="57" t="str">
        <f>Rev_Date</f>
        <v>REVISED JULY 1, 2010</v>
      </c>
      <c r="B52" s="30"/>
      <c r="C52" s="30"/>
      <c r="D52" s="30"/>
      <c r="E52" s="30"/>
      <c r="F52" s="54" t="str">
        <f>Exp_Date</f>
        <v>FORM EXPIRES 6-30-12</v>
      </c>
      <c r="G52" s="38"/>
      <c r="H52" s="38"/>
      <c r="I52" s="38"/>
      <c r="J52" s="38"/>
      <c r="K52" s="38"/>
      <c r="L52" s="38"/>
      <c r="M52" s="38"/>
      <c r="N52" s="38"/>
      <c r="O52" s="74" t="s">
        <v>399</v>
      </c>
    </row>
  </sheetData>
  <sheetProtection sheet="1" objects="1" scenarios="1"/>
  <printOptions horizontalCentered="1" verticalCentered="1"/>
  <pageMargins left="0.25" right="0.25" top="0.25" bottom="0.25" header="0.5" footer="0.5"/>
  <pageSetup blackAndWhite="1" fitToHeight="1" fitToWidth="1" orientation="portrait" scale="94"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L45"/>
  <sheetViews>
    <sheetView showGridLines="0" showZeros="0" zoomScale="106" zoomScaleNormal="106" zoomScalePageLayoutView="0" workbookViewId="0" topLeftCell="A1">
      <selection activeCell="G10" sqref="G10"/>
    </sheetView>
  </sheetViews>
  <sheetFormatPr defaultColWidth="9.140625" defaultRowHeight="12.75"/>
  <cols>
    <col min="1" max="1" width="2.7109375" style="2" customWidth="1"/>
    <col min="2" max="2" width="40.140625" style="2" customWidth="1"/>
    <col min="3" max="4" width="4.7109375" style="2" customWidth="1"/>
    <col min="5" max="5" width="7.7109375" style="2" customWidth="1"/>
    <col min="6" max="7" width="4.7109375" style="2" customWidth="1"/>
    <col min="8" max="8" width="7.7109375" style="2" customWidth="1"/>
    <col min="9" max="10" width="4.7109375" style="2" customWidth="1"/>
    <col min="11" max="11" width="7.7109375" style="2" customWidth="1"/>
    <col min="12" max="12" width="8.7109375" style="2" customWidth="1"/>
    <col min="13" max="16384" width="9.140625" style="2" customWidth="1"/>
  </cols>
  <sheetData>
    <row r="1" spans="1:12" ht="13.5">
      <c r="A1" s="83" t="s">
        <v>400</v>
      </c>
      <c r="B1" s="8"/>
      <c r="C1" s="8"/>
      <c r="D1" s="8"/>
      <c r="E1" s="8"/>
      <c r="F1" s="8"/>
      <c r="G1" s="8"/>
      <c r="H1" s="8"/>
      <c r="I1" s="8"/>
      <c r="J1" s="8"/>
      <c r="K1" s="8"/>
      <c r="L1" s="9"/>
    </row>
    <row r="2" spans="1:12" ht="9" customHeight="1">
      <c r="A2" s="10" t="s">
        <v>590</v>
      </c>
      <c r="B2" s="1"/>
      <c r="C2" s="10" t="s">
        <v>65</v>
      </c>
      <c r="D2" s="1"/>
      <c r="E2" s="1"/>
      <c r="F2" s="1"/>
      <c r="G2" s="1"/>
      <c r="H2" s="1"/>
      <c r="I2" s="1"/>
      <c r="J2" s="1"/>
      <c r="K2" s="10" t="s">
        <v>66</v>
      </c>
      <c r="L2" s="19"/>
    </row>
    <row r="3" spans="1:12" ht="12.75">
      <c r="A3" s="20">
        <f>'G01'!$D$3</f>
        <v>0</v>
      </c>
      <c r="B3" s="24"/>
      <c r="C3" s="20">
        <f>'G01'!$D$4</f>
        <v>0</v>
      </c>
      <c r="D3" s="24"/>
      <c r="E3" s="24"/>
      <c r="F3" s="24"/>
      <c r="G3" s="24"/>
      <c r="H3" s="24"/>
      <c r="I3" s="24"/>
      <c r="J3" s="24"/>
      <c r="K3" s="20">
        <f>'G01'!$L$4</f>
        <v>0</v>
      </c>
      <c r="L3" s="25"/>
    </row>
    <row r="4" spans="1:12" ht="3" customHeight="1">
      <c r="A4" s="11"/>
      <c r="B4" s="6"/>
      <c r="C4" s="11"/>
      <c r="D4" s="6"/>
      <c r="E4" s="6"/>
      <c r="F4" s="6"/>
      <c r="G4" s="6"/>
      <c r="H4" s="6"/>
      <c r="I4" s="6"/>
      <c r="J4" s="6"/>
      <c r="K4" s="11"/>
      <c r="L4" s="21"/>
    </row>
    <row r="5" spans="1:12" ht="15" customHeight="1">
      <c r="A5" s="205" t="s">
        <v>360</v>
      </c>
      <c r="B5" s="26"/>
      <c r="C5" s="12"/>
      <c r="D5" s="12"/>
      <c r="E5" s="12"/>
      <c r="F5" s="12"/>
      <c r="G5" s="12"/>
      <c r="H5" s="12"/>
      <c r="I5" s="12"/>
      <c r="J5" s="12"/>
      <c r="K5" s="12"/>
      <c r="L5" s="23"/>
    </row>
    <row r="6" spans="1:12" ht="15" customHeight="1">
      <c r="A6" s="205" t="s">
        <v>401</v>
      </c>
      <c r="B6" s="12"/>
      <c r="C6" s="12"/>
      <c r="D6" s="12"/>
      <c r="E6" s="12"/>
      <c r="F6" s="12"/>
      <c r="G6" s="12"/>
      <c r="H6" s="12"/>
      <c r="I6" s="12"/>
      <c r="J6" s="12"/>
      <c r="K6" s="12"/>
      <c r="L6" s="23"/>
    </row>
    <row r="7" spans="1:12" ht="13.5">
      <c r="A7" s="93"/>
      <c r="B7" s="55"/>
      <c r="C7" s="491" t="s">
        <v>362</v>
      </c>
      <c r="D7" s="66"/>
      <c r="E7" s="66"/>
      <c r="F7" s="491" t="s">
        <v>402</v>
      </c>
      <c r="G7" s="66"/>
      <c r="H7" s="66"/>
      <c r="I7" s="491" t="s">
        <v>403</v>
      </c>
      <c r="J7" s="66"/>
      <c r="K7" s="66"/>
      <c r="L7" s="492" t="s">
        <v>71</v>
      </c>
    </row>
    <row r="8" spans="1:12" ht="8.25" customHeight="1">
      <c r="A8" s="15"/>
      <c r="B8" s="1"/>
      <c r="C8" s="527" t="s">
        <v>366</v>
      </c>
      <c r="D8" s="528" t="s">
        <v>367</v>
      </c>
      <c r="E8" s="529"/>
      <c r="F8" s="527" t="s">
        <v>366</v>
      </c>
      <c r="G8" s="528" t="s">
        <v>367</v>
      </c>
      <c r="H8" s="529"/>
      <c r="I8" s="527" t="s">
        <v>366</v>
      </c>
      <c r="J8" s="528" t="s">
        <v>367</v>
      </c>
      <c r="K8" s="528"/>
      <c r="L8" s="530" t="s">
        <v>368</v>
      </c>
    </row>
    <row r="9" spans="1:12" ht="8.25" customHeight="1">
      <c r="A9" s="11"/>
      <c r="B9" s="6"/>
      <c r="C9" s="531" t="s">
        <v>369</v>
      </c>
      <c r="D9" s="532" t="s">
        <v>370</v>
      </c>
      <c r="E9" s="532" t="s">
        <v>71</v>
      </c>
      <c r="F9" s="531" t="s">
        <v>369</v>
      </c>
      <c r="G9" s="532" t="s">
        <v>370</v>
      </c>
      <c r="H9" s="532" t="s">
        <v>71</v>
      </c>
      <c r="I9" s="531" t="s">
        <v>369</v>
      </c>
      <c r="J9" s="532" t="s">
        <v>370</v>
      </c>
      <c r="K9" s="532" t="s">
        <v>71</v>
      </c>
      <c r="L9" s="533" t="s">
        <v>71</v>
      </c>
    </row>
    <row r="10" spans="1:12" ht="18" customHeight="1">
      <c r="A10" s="22" t="s">
        <v>373</v>
      </c>
      <c r="B10" s="6"/>
      <c r="C10" s="27" t="s">
        <v>372</v>
      </c>
      <c r="D10" s="16" t="s">
        <v>372</v>
      </c>
      <c r="E10" s="16" t="s">
        <v>372</v>
      </c>
      <c r="F10" s="27">
        <v>35</v>
      </c>
      <c r="G10" s="503"/>
      <c r="H10" s="143">
        <f>F10*G10</f>
        <v>0</v>
      </c>
      <c r="I10" s="27" t="s">
        <v>372</v>
      </c>
      <c r="J10" s="16" t="s">
        <v>372</v>
      </c>
      <c r="K10" s="16" t="s">
        <v>372</v>
      </c>
      <c r="L10" s="504">
        <f>H10</f>
        <v>0</v>
      </c>
    </row>
    <row r="11" spans="1:12" ht="18" customHeight="1">
      <c r="A11" s="22" t="s">
        <v>404</v>
      </c>
      <c r="B11" s="6"/>
      <c r="C11" s="27">
        <v>28</v>
      </c>
      <c r="D11" s="503"/>
      <c r="E11" s="143">
        <f>C11*D11</f>
        <v>0</v>
      </c>
      <c r="F11" s="27">
        <v>35</v>
      </c>
      <c r="G11" s="503"/>
      <c r="H11" s="143">
        <f>F11*G11</f>
        <v>0</v>
      </c>
      <c r="I11" s="27" t="s">
        <v>372</v>
      </c>
      <c r="J11" s="16" t="s">
        <v>372</v>
      </c>
      <c r="K11" s="16" t="s">
        <v>372</v>
      </c>
      <c r="L11" s="504">
        <f>E11+H11</f>
        <v>0</v>
      </c>
    </row>
    <row r="12" spans="1:12" ht="18" customHeight="1">
      <c r="A12" s="22" t="s">
        <v>405</v>
      </c>
      <c r="B12" s="6"/>
      <c r="C12" s="27" t="s">
        <v>372</v>
      </c>
      <c r="D12" s="16" t="s">
        <v>372</v>
      </c>
      <c r="E12" s="16" t="s">
        <v>372</v>
      </c>
      <c r="F12" s="27" t="s">
        <v>372</v>
      </c>
      <c r="G12" s="16" t="s">
        <v>372</v>
      </c>
      <c r="H12" s="16" t="s">
        <v>372</v>
      </c>
      <c r="I12" s="27">
        <v>40</v>
      </c>
      <c r="J12" s="503"/>
      <c r="K12" s="143">
        <f>I12*J12</f>
        <v>0</v>
      </c>
      <c r="L12" s="504">
        <f>K12</f>
        <v>0</v>
      </c>
    </row>
    <row r="13" spans="1:12" ht="18" customHeight="1">
      <c r="A13" s="22" t="s">
        <v>406</v>
      </c>
      <c r="B13" s="6"/>
      <c r="C13" s="27" t="s">
        <v>372</v>
      </c>
      <c r="D13" s="16" t="s">
        <v>372</v>
      </c>
      <c r="E13" s="16" t="s">
        <v>372</v>
      </c>
      <c r="F13" s="27">
        <v>35</v>
      </c>
      <c r="G13" s="503"/>
      <c r="H13" s="143">
        <f>F13*G13</f>
        <v>0</v>
      </c>
      <c r="I13" s="27" t="s">
        <v>372</v>
      </c>
      <c r="J13" s="16" t="s">
        <v>372</v>
      </c>
      <c r="K13" s="16" t="s">
        <v>372</v>
      </c>
      <c r="L13" s="504">
        <f>H13</f>
        <v>0</v>
      </c>
    </row>
    <row r="14" spans="1:12" ht="18" customHeight="1">
      <c r="A14" s="22" t="s">
        <v>407</v>
      </c>
      <c r="B14" s="6"/>
      <c r="C14" s="27" t="s">
        <v>372</v>
      </c>
      <c r="D14" s="16" t="s">
        <v>372</v>
      </c>
      <c r="E14" s="16" t="s">
        <v>372</v>
      </c>
      <c r="F14" s="27" t="s">
        <v>372</v>
      </c>
      <c r="G14" s="16" t="s">
        <v>372</v>
      </c>
      <c r="H14" s="16" t="s">
        <v>372</v>
      </c>
      <c r="I14" s="27">
        <v>24</v>
      </c>
      <c r="J14" s="503"/>
      <c r="K14" s="143">
        <f aca="true" t="shared" si="0" ref="K14:K31">I14*J14</f>
        <v>0</v>
      </c>
      <c r="L14" s="504">
        <f aca="true" t="shared" si="1" ref="L14:L31">K14</f>
        <v>0</v>
      </c>
    </row>
    <row r="15" spans="1:12" ht="18" customHeight="1">
      <c r="A15" s="22" t="s">
        <v>503</v>
      </c>
      <c r="B15" s="6"/>
      <c r="C15" s="27" t="s">
        <v>372</v>
      </c>
      <c r="D15" s="16" t="s">
        <v>372</v>
      </c>
      <c r="E15" s="16" t="s">
        <v>372</v>
      </c>
      <c r="F15" s="27" t="s">
        <v>372</v>
      </c>
      <c r="G15" s="16" t="s">
        <v>372</v>
      </c>
      <c r="H15" s="16" t="s">
        <v>372</v>
      </c>
      <c r="I15" s="27">
        <v>9</v>
      </c>
      <c r="J15" s="503"/>
      <c r="K15" s="143">
        <f t="shared" si="0"/>
        <v>0</v>
      </c>
      <c r="L15" s="504">
        <f t="shared" si="1"/>
        <v>0</v>
      </c>
    </row>
    <row r="16" spans="1:12" ht="18" customHeight="1">
      <c r="A16" s="22" t="s">
        <v>408</v>
      </c>
      <c r="B16" s="6"/>
      <c r="C16" s="27" t="s">
        <v>372</v>
      </c>
      <c r="D16" s="16" t="s">
        <v>372</v>
      </c>
      <c r="E16" s="16" t="s">
        <v>372</v>
      </c>
      <c r="F16" s="27" t="s">
        <v>372</v>
      </c>
      <c r="G16" s="16" t="s">
        <v>372</v>
      </c>
      <c r="H16" s="16" t="s">
        <v>372</v>
      </c>
      <c r="I16" s="27">
        <v>30</v>
      </c>
      <c r="J16" s="503"/>
      <c r="K16" s="143">
        <f t="shared" si="0"/>
        <v>0</v>
      </c>
      <c r="L16" s="504">
        <f t="shared" si="1"/>
        <v>0</v>
      </c>
    </row>
    <row r="17" spans="1:12" ht="18" customHeight="1">
      <c r="A17" s="22" t="s">
        <v>409</v>
      </c>
      <c r="B17" s="6"/>
      <c r="C17" s="27" t="s">
        <v>372</v>
      </c>
      <c r="D17" s="16" t="s">
        <v>372</v>
      </c>
      <c r="E17" s="16" t="s">
        <v>372</v>
      </c>
      <c r="F17" s="27" t="s">
        <v>372</v>
      </c>
      <c r="G17" s="16" t="s">
        <v>372</v>
      </c>
      <c r="H17" s="16" t="s">
        <v>372</v>
      </c>
      <c r="I17" s="27">
        <v>15</v>
      </c>
      <c r="J17" s="503"/>
      <c r="K17" s="143">
        <f t="shared" si="0"/>
        <v>0</v>
      </c>
      <c r="L17" s="504">
        <f t="shared" si="1"/>
        <v>0</v>
      </c>
    </row>
    <row r="18" spans="1:12" ht="18" customHeight="1">
      <c r="A18" s="22" t="s">
        <v>410</v>
      </c>
      <c r="B18" s="6"/>
      <c r="C18" s="27" t="s">
        <v>372</v>
      </c>
      <c r="D18" s="16" t="s">
        <v>372</v>
      </c>
      <c r="E18" s="16" t="s">
        <v>372</v>
      </c>
      <c r="F18" s="27" t="s">
        <v>372</v>
      </c>
      <c r="G18" s="16" t="s">
        <v>372</v>
      </c>
      <c r="H18" s="16" t="s">
        <v>372</v>
      </c>
      <c r="I18" s="27">
        <v>35</v>
      </c>
      <c r="J18" s="503"/>
      <c r="K18" s="143">
        <f t="shared" si="0"/>
        <v>0</v>
      </c>
      <c r="L18" s="504">
        <f t="shared" si="1"/>
        <v>0</v>
      </c>
    </row>
    <row r="19" spans="1:12" ht="18" customHeight="1">
      <c r="A19" s="22" t="s">
        <v>411</v>
      </c>
      <c r="B19" s="6"/>
      <c r="C19" s="27" t="s">
        <v>372</v>
      </c>
      <c r="D19" s="16" t="s">
        <v>372</v>
      </c>
      <c r="E19" s="16" t="s">
        <v>372</v>
      </c>
      <c r="F19" s="28" t="s">
        <v>372</v>
      </c>
      <c r="G19" s="17" t="s">
        <v>372</v>
      </c>
      <c r="H19" s="17" t="s">
        <v>372</v>
      </c>
      <c r="I19" s="28">
        <v>24</v>
      </c>
      <c r="J19" s="503"/>
      <c r="K19" s="143">
        <f t="shared" si="0"/>
        <v>0</v>
      </c>
      <c r="L19" s="504">
        <f t="shared" si="1"/>
        <v>0</v>
      </c>
    </row>
    <row r="20" spans="1:12" ht="18" customHeight="1">
      <c r="A20" s="22" t="s">
        <v>547</v>
      </c>
      <c r="B20" s="6"/>
      <c r="C20" s="27" t="s">
        <v>372</v>
      </c>
      <c r="D20" s="16" t="s">
        <v>372</v>
      </c>
      <c r="E20" s="16" t="s">
        <v>372</v>
      </c>
      <c r="F20" s="28" t="s">
        <v>372</v>
      </c>
      <c r="G20" s="17" t="s">
        <v>372</v>
      </c>
      <c r="H20" s="17" t="s">
        <v>372</v>
      </c>
      <c r="I20" s="28">
        <v>24</v>
      </c>
      <c r="J20" s="503"/>
      <c r="K20" s="143">
        <f t="shared" si="0"/>
        <v>0</v>
      </c>
      <c r="L20" s="504">
        <f t="shared" si="1"/>
        <v>0</v>
      </c>
    </row>
    <row r="21" spans="1:12" ht="18" customHeight="1">
      <c r="A21" s="22" t="s">
        <v>412</v>
      </c>
      <c r="B21" s="6"/>
      <c r="C21" s="27" t="s">
        <v>372</v>
      </c>
      <c r="D21" s="16" t="s">
        <v>372</v>
      </c>
      <c r="E21" s="16" t="s">
        <v>372</v>
      </c>
      <c r="F21" s="28" t="s">
        <v>372</v>
      </c>
      <c r="G21" s="17" t="s">
        <v>372</v>
      </c>
      <c r="H21" s="17" t="s">
        <v>372</v>
      </c>
      <c r="I21" s="28">
        <v>24</v>
      </c>
      <c r="J21" s="503"/>
      <c r="K21" s="143">
        <f t="shared" si="0"/>
        <v>0</v>
      </c>
      <c r="L21" s="504">
        <f t="shared" si="1"/>
        <v>0</v>
      </c>
    </row>
    <row r="22" spans="1:12" ht="18" customHeight="1">
      <c r="A22" s="22" t="s">
        <v>413</v>
      </c>
      <c r="B22" s="6"/>
      <c r="C22" s="27" t="s">
        <v>372</v>
      </c>
      <c r="D22" s="16" t="s">
        <v>372</v>
      </c>
      <c r="E22" s="16" t="s">
        <v>372</v>
      </c>
      <c r="F22" s="28" t="s">
        <v>372</v>
      </c>
      <c r="G22" s="17" t="s">
        <v>372</v>
      </c>
      <c r="H22" s="17" t="s">
        <v>372</v>
      </c>
      <c r="I22" s="28">
        <v>35</v>
      </c>
      <c r="J22" s="503"/>
      <c r="K22" s="143">
        <f t="shared" si="0"/>
        <v>0</v>
      </c>
      <c r="L22" s="504">
        <f t="shared" si="1"/>
        <v>0</v>
      </c>
    </row>
    <row r="23" spans="1:12" ht="18" customHeight="1">
      <c r="A23" s="22" t="s">
        <v>414</v>
      </c>
      <c r="B23" s="6"/>
      <c r="C23" s="27" t="s">
        <v>372</v>
      </c>
      <c r="D23" s="16" t="s">
        <v>372</v>
      </c>
      <c r="E23" s="16" t="s">
        <v>372</v>
      </c>
      <c r="F23" s="28" t="s">
        <v>372</v>
      </c>
      <c r="G23" s="17" t="s">
        <v>372</v>
      </c>
      <c r="H23" s="17" t="s">
        <v>372</v>
      </c>
      <c r="I23" s="28">
        <v>24</v>
      </c>
      <c r="J23" s="503"/>
      <c r="K23" s="143">
        <f t="shared" si="0"/>
        <v>0</v>
      </c>
      <c r="L23" s="504">
        <f t="shared" si="1"/>
        <v>0</v>
      </c>
    </row>
    <row r="24" spans="1:12" ht="18" customHeight="1">
      <c r="A24" s="22" t="s">
        <v>415</v>
      </c>
      <c r="B24" s="6"/>
      <c r="C24" s="27" t="s">
        <v>372</v>
      </c>
      <c r="D24" s="16" t="s">
        <v>372</v>
      </c>
      <c r="E24" s="16" t="s">
        <v>372</v>
      </c>
      <c r="F24" s="28" t="s">
        <v>372</v>
      </c>
      <c r="G24" s="17" t="s">
        <v>372</v>
      </c>
      <c r="H24" s="17" t="s">
        <v>372</v>
      </c>
      <c r="I24" s="28">
        <v>24</v>
      </c>
      <c r="J24" s="503"/>
      <c r="K24" s="143">
        <f t="shared" si="0"/>
        <v>0</v>
      </c>
      <c r="L24" s="504">
        <f t="shared" si="1"/>
        <v>0</v>
      </c>
    </row>
    <row r="25" spans="1:12" ht="18" customHeight="1">
      <c r="A25" s="22" t="s">
        <v>416</v>
      </c>
      <c r="B25" s="6"/>
      <c r="C25" s="27" t="s">
        <v>372</v>
      </c>
      <c r="D25" s="16" t="s">
        <v>372</v>
      </c>
      <c r="E25" s="16" t="s">
        <v>372</v>
      </c>
      <c r="F25" s="28" t="s">
        <v>372</v>
      </c>
      <c r="G25" s="17" t="s">
        <v>372</v>
      </c>
      <c r="H25" s="17" t="s">
        <v>372</v>
      </c>
      <c r="I25" s="28">
        <v>24</v>
      </c>
      <c r="J25" s="503"/>
      <c r="K25" s="143">
        <f t="shared" si="0"/>
        <v>0</v>
      </c>
      <c r="L25" s="504">
        <f t="shared" si="1"/>
        <v>0</v>
      </c>
    </row>
    <row r="26" spans="1:12" ht="18" customHeight="1">
      <c r="A26" s="22" t="s">
        <v>417</v>
      </c>
      <c r="B26" s="6"/>
      <c r="C26" s="27" t="s">
        <v>372</v>
      </c>
      <c r="D26" s="16" t="s">
        <v>372</v>
      </c>
      <c r="E26" s="16" t="s">
        <v>372</v>
      </c>
      <c r="F26" s="28" t="s">
        <v>372</v>
      </c>
      <c r="G26" s="17" t="s">
        <v>372</v>
      </c>
      <c r="H26" s="17" t="s">
        <v>372</v>
      </c>
      <c r="I26" s="28">
        <v>24</v>
      </c>
      <c r="J26" s="503"/>
      <c r="K26" s="143">
        <f t="shared" si="0"/>
        <v>0</v>
      </c>
      <c r="L26" s="504">
        <f t="shared" si="1"/>
        <v>0</v>
      </c>
    </row>
    <row r="27" spans="1:12" ht="18" customHeight="1">
      <c r="A27" s="22" t="s">
        <v>418</v>
      </c>
      <c r="B27" s="6"/>
      <c r="C27" s="27" t="s">
        <v>372</v>
      </c>
      <c r="D27" s="16" t="s">
        <v>372</v>
      </c>
      <c r="E27" s="16" t="s">
        <v>372</v>
      </c>
      <c r="F27" s="28" t="s">
        <v>372</v>
      </c>
      <c r="G27" s="17" t="s">
        <v>372</v>
      </c>
      <c r="H27" s="17" t="s">
        <v>372</v>
      </c>
      <c r="I27" s="28">
        <v>24</v>
      </c>
      <c r="J27" s="503"/>
      <c r="K27" s="143">
        <f t="shared" si="0"/>
        <v>0</v>
      </c>
      <c r="L27" s="504">
        <f t="shared" si="1"/>
        <v>0</v>
      </c>
    </row>
    <row r="28" spans="1:12" ht="18" customHeight="1">
      <c r="A28" s="22" t="s">
        <v>419</v>
      </c>
      <c r="B28" s="6"/>
      <c r="C28" s="27" t="s">
        <v>372</v>
      </c>
      <c r="D28" s="16" t="s">
        <v>372</v>
      </c>
      <c r="E28" s="16" t="s">
        <v>372</v>
      </c>
      <c r="F28" s="28" t="s">
        <v>372</v>
      </c>
      <c r="G28" s="17" t="s">
        <v>372</v>
      </c>
      <c r="H28" s="17" t="s">
        <v>372</v>
      </c>
      <c r="I28" s="28">
        <v>24</v>
      </c>
      <c r="J28" s="503"/>
      <c r="K28" s="143">
        <f t="shared" si="0"/>
        <v>0</v>
      </c>
      <c r="L28" s="504">
        <f t="shared" si="1"/>
        <v>0</v>
      </c>
    </row>
    <row r="29" spans="1:12" ht="18" customHeight="1">
      <c r="A29" s="22" t="s">
        <v>546</v>
      </c>
      <c r="B29" s="6"/>
      <c r="C29" s="27" t="s">
        <v>372</v>
      </c>
      <c r="D29" s="16" t="s">
        <v>372</v>
      </c>
      <c r="E29" s="16" t="s">
        <v>372</v>
      </c>
      <c r="F29" s="28" t="s">
        <v>372</v>
      </c>
      <c r="G29" s="17" t="s">
        <v>372</v>
      </c>
      <c r="H29" s="17" t="s">
        <v>372</v>
      </c>
      <c r="I29" s="28">
        <v>24</v>
      </c>
      <c r="J29" s="503"/>
      <c r="K29" s="143">
        <f>I29*J29</f>
        <v>0</v>
      </c>
      <c r="L29" s="504">
        <f t="shared" si="1"/>
        <v>0</v>
      </c>
    </row>
    <row r="30" spans="1:12" ht="18" customHeight="1">
      <c r="A30" s="22" t="s">
        <v>420</v>
      </c>
      <c r="B30" s="6"/>
      <c r="C30" s="27" t="s">
        <v>372</v>
      </c>
      <c r="D30" s="16" t="s">
        <v>372</v>
      </c>
      <c r="E30" s="16" t="s">
        <v>372</v>
      </c>
      <c r="F30" s="28" t="s">
        <v>372</v>
      </c>
      <c r="G30" s="17" t="s">
        <v>372</v>
      </c>
      <c r="H30" s="17" t="s">
        <v>372</v>
      </c>
      <c r="I30" s="28">
        <v>24</v>
      </c>
      <c r="J30" s="503"/>
      <c r="K30" s="143">
        <f>I30*J30</f>
        <v>0</v>
      </c>
      <c r="L30" s="504">
        <f t="shared" si="1"/>
        <v>0</v>
      </c>
    </row>
    <row r="31" spans="1:12" ht="18" customHeight="1">
      <c r="A31" s="22" t="s">
        <v>504</v>
      </c>
      <c r="B31" s="6"/>
      <c r="C31" s="27" t="s">
        <v>372</v>
      </c>
      <c r="D31" s="16" t="s">
        <v>372</v>
      </c>
      <c r="E31" s="16" t="s">
        <v>372</v>
      </c>
      <c r="F31" s="28" t="s">
        <v>372</v>
      </c>
      <c r="G31" s="17" t="s">
        <v>372</v>
      </c>
      <c r="H31" s="17" t="s">
        <v>372</v>
      </c>
      <c r="I31" s="28">
        <v>24</v>
      </c>
      <c r="J31" s="503"/>
      <c r="K31" s="143">
        <f t="shared" si="0"/>
        <v>0</v>
      </c>
      <c r="L31" s="504">
        <f t="shared" si="1"/>
        <v>0</v>
      </c>
    </row>
    <row r="32" spans="1:12" ht="18" customHeight="1">
      <c r="A32" s="22" t="s">
        <v>421</v>
      </c>
      <c r="B32" s="6"/>
      <c r="C32" s="27" t="s">
        <v>372</v>
      </c>
      <c r="D32" s="16" t="s">
        <v>372</v>
      </c>
      <c r="E32" s="16" t="s">
        <v>372</v>
      </c>
      <c r="F32" s="27">
        <v>35</v>
      </c>
      <c r="G32" s="503"/>
      <c r="H32" s="143">
        <f>F32*G32</f>
        <v>0</v>
      </c>
      <c r="I32" s="27" t="s">
        <v>372</v>
      </c>
      <c r="J32" s="16" t="s">
        <v>372</v>
      </c>
      <c r="K32" s="16" t="s">
        <v>372</v>
      </c>
      <c r="L32" s="504">
        <f>H32</f>
        <v>0</v>
      </c>
    </row>
    <row r="33" spans="1:12" ht="18" customHeight="1">
      <c r="A33" s="22" t="s">
        <v>422</v>
      </c>
      <c r="B33" s="6"/>
      <c r="C33" s="27" t="s">
        <v>372</v>
      </c>
      <c r="D33" s="16" t="s">
        <v>372</v>
      </c>
      <c r="E33" s="16" t="s">
        <v>372</v>
      </c>
      <c r="F33" s="27" t="s">
        <v>372</v>
      </c>
      <c r="G33" s="16" t="s">
        <v>372</v>
      </c>
      <c r="H33" s="16" t="s">
        <v>372</v>
      </c>
      <c r="I33" s="27">
        <v>40</v>
      </c>
      <c r="J33" s="503"/>
      <c r="K33" s="143">
        <f>I33*J33</f>
        <v>0</v>
      </c>
      <c r="L33" s="504">
        <f>K33</f>
        <v>0</v>
      </c>
    </row>
    <row r="34" spans="1:12" ht="18" customHeight="1">
      <c r="A34" s="22" t="s">
        <v>423</v>
      </c>
      <c r="B34" s="6"/>
      <c r="C34" s="27" t="s">
        <v>372</v>
      </c>
      <c r="D34" s="16" t="s">
        <v>372</v>
      </c>
      <c r="E34" s="16" t="s">
        <v>372</v>
      </c>
      <c r="F34" s="27">
        <v>35</v>
      </c>
      <c r="G34" s="503"/>
      <c r="H34" s="143">
        <f>F34*G34</f>
        <v>0</v>
      </c>
      <c r="I34" s="27" t="s">
        <v>372</v>
      </c>
      <c r="J34" s="16" t="s">
        <v>372</v>
      </c>
      <c r="K34" s="16" t="s">
        <v>372</v>
      </c>
      <c r="L34" s="504">
        <f>H34</f>
        <v>0</v>
      </c>
    </row>
    <row r="35" spans="1:12" ht="18" customHeight="1">
      <c r="A35" s="93" t="s">
        <v>599</v>
      </c>
      <c r="B35" s="6"/>
      <c r="C35" s="27">
        <v>28</v>
      </c>
      <c r="D35" s="503"/>
      <c r="E35" s="143">
        <f>C35*D35</f>
        <v>0</v>
      </c>
      <c r="F35" s="27">
        <v>35</v>
      </c>
      <c r="G35" s="503"/>
      <c r="H35" s="143">
        <f>F35*G35</f>
        <v>0</v>
      </c>
      <c r="I35" s="27" t="s">
        <v>372</v>
      </c>
      <c r="J35" s="16" t="s">
        <v>372</v>
      </c>
      <c r="K35" s="16" t="s">
        <v>372</v>
      </c>
      <c r="L35" s="616">
        <f>IF(G35&gt;0,35,IF(D35&gt;0,28,0))</f>
        <v>0</v>
      </c>
    </row>
    <row r="36" spans="1:12" ht="18" customHeight="1">
      <c r="A36" s="22" t="s">
        <v>381</v>
      </c>
      <c r="B36" s="6"/>
      <c r="C36" s="27" t="s">
        <v>372</v>
      </c>
      <c r="D36" s="16" t="s">
        <v>372</v>
      </c>
      <c r="E36" s="16" t="s">
        <v>372</v>
      </c>
      <c r="F36" s="27" t="s">
        <v>372</v>
      </c>
      <c r="G36" s="16" t="s">
        <v>372</v>
      </c>
      <c r="H36" s="16" t="s">
        <v>372</v>
      </c>
      <c r="I36" s="27">
        <v>40</v>
      </c>
      <c r="J36" s="503"/>
      <c r="K36" s="143">
        <f>I36*J36</f>
        <v>0</v>
      </c>
      <c r="L36" s="504">
        <f>K36</f>
        <v>0</v>
      </c>
    </row>
    <row r="37" spans="1:12" ht="18" customHeight="1">
      <c r="A37" s="22" t="s">
        <v>166</v>
      </c>
      <c r="B37" s="14" t="s">
        <v>382</v>
      </c>
      <c r="C37" s="6"/>
      <c r="D37" s="6"/>
      <c r="E37" s="6"/>
      <c r="F37" s="6"/>
      <c r="G37" s="6"/>
      <c r="H37" s="6"/>
      <c r="I37" s="6"/>
      <c r="J37" s="6"/>
      <c r="K37" s="506"/>
      <c r="L37" s="534">
        <f>SUM(L10:L36)</f>
        <v>0</v>
      </c>
    </row>
    <row r="38" spans="1:12" ht="13.5" customHeight="1">
      <c r="A38" s="13" t="s">
        <v>168</v>
      </c>
      <c r="B38" s="3" t="s">
        <v>424</v>
      </c>
      <c r="C38" s="1"/>
      <c r="D38" s="1"/>
      <c r="E38" s="1"/>
      <c r="F38" s="1"/>
      <c r="G38" s="1"/>
      <c r="H38" s="1"/>
      <c r="I38" s="1"/>
      <c r="J38" s="1"/>
      <c r="K38" s="1"/>
      <c r="L38" s="35"/>
    </row>
    <row r="39" spans="1:12" ht="12" customHeight="1">
      <c r="A39" s="11"/>
      <c r="B39" s="14" t="s">
        <v>425</v>
      </c>
      <c r="C39" s="6"/>
      <c r="D39" s="6"/>
      <c r="E39" s="6"/>
      <c r="F39" s="6"/>
      <c r="G39" s="6"/>
      <c r="H39" s="6"/>
      <c r="I39" s="6"/>
      <c r="J39" s="6"/>
      <c r="K39" s="6"/>
      <c r="L39" s="36"/>
    </row>
    <row r="40" spans="1:12" ht="18" customHeight="1">
      <c r="A40" s="22" t="s">
        <v>170</v>
      </c>
      <c r="B40" s="14" t="s">
        <v>426</v>
      </c>
      <c r="C40" s="6"/>
      <c r="D40" s="6"/>
      <c r="E40" s="6"/>
      <c r="F40" s="6"/>
      <c r="G40" s="6"/>
      <c r="H40" s="6"/>
      <c r="I40" s="6"/>
      <c r="J40" s="6"/>
      <c r="K40" s="6"/>
      <c r="L40" s="504">
        <f>ROUND(L37*L39,0)</f>
        <v>0</v>
      </c>
    </row>
    <row r="41" spans="1:12" ht="18" customHeight="1">
      <c r="A41" s="22" t="s">
        <v>171</v>
      </c>
      <c r="B41" s="14" t="s">
        <v>427</v>
      </c>
      <c r="C41" s="6"/>
      <c r="D41" s="6"/>
      <c r="E41" s="6"/>
      <c r="F41" s="6"/>
      <c r="G41" s="6"/>
      <c r="H41" s="6"/>
      <c r="I41" s="6"/>
      <c r="J41" s="6"/>
      <c r="K41" s="6"/>
      <c r="L41" s="37">
        <v>0.85</v>
      </c>
    </row>
    <row r="42" spans="1:12" ht="18" customHeight="1">
      <c r="A42" s="22" t="s">
        <v>428</v>
      </c>
      <c r="B42" s="14" t="s">
        <v>429</v>
      </c>
      <c r="C42" s="6"/>
      <c r="D42" s="6"/>
      <c r="E42" s="6"/>
      <c r="F42" s="6"/>
      <c r="G42" s="6"/>
      <c r="H42" s="6"/>
      <c r="I42" s="6"/>
      <c r="J42" s="6"/>
      <c r="K42" s="6"/>
      <c r="L42" s="504">
        <f>ROUND(L40*L41,0)</f>
        <v>0</v>
      </c>
    </row>
    <row r="43" spans="1:12" ht="18" customHeight="1">
      <c r="A43" s="22" t="s">
        <v>430</v>
      </c>
      <c r="B43" s="14" t="s">
        <v>431</v>
      </c>
      <c r="C43" s="6"/>
      <c r="D43" s="6"/>
      <c r="E43" s="6"/>
      <c r="F43" s="6"/>
      <c r="G43" s="6"/>
      <c r="H43" s="6"/>
      <c r="I43" s="6"/>
      <c r="J43" s="6"/>
      <c r="K43" s="6"/>
      <c r="L43" s="504">
        <f>IF(ISERROR(L42*'G14'!$L$11),"",ROUND(L42*'G14'!$L$11,0))</f>
      </c>
    </row>
    <row r="44" spans="1:12" ht="22.5" customHeight="1">
      <c r="A44" s="29" t="s">
        <v>398</v>
      </c>
      <c r="B44" s="4"/>
      <c r="C44" s="7"/>
      <c r="D44" s="7"/>
      <c r="E44" s="7"/>
      <c r="F44" s="7"/>
      <c r="G44" s="7"/>
      <c r="H44" s="7"/>
      <c r="I44" s="7"/>
      <c r="J44" s="7"/>
      <c r="K44" s="7"/>
      <c r="L44" s="7"/>
    </row>
    <row r="45" spans="1:12" ht="27" customHeight="1">
      <c r="A45" s="4" t="str">
        <f>Rev_Date</f>
        <v>REVISED JULY 1, 2010</v>
      </c>
      <c r="B45" s="3"/>
      <c r="C45" s="5" t="str">
        <f>Exp_Date</f>
        <v>FORM EXPIRES 6-30-12</v>
      </c>
      <c r="D45" s="3"/>
      <c r="E45" s="3"/>
      <c r="F45" s="5"/>
      <c r="G45" s="5"/>
      <c r="H45" s="5"/>
      <c r="I45" s="5"/>
      <c r="J45" s="5"/>
      <c r="K45" s="5"/>
      <c r="L45" s="18" t="s">
        <v>432</v>
      </c>
    </row>
  </sheetData>
  <sheetProtection sheet="1" objects="1" scenarios="1"/>
  <printOptions horizontalCentered="1" verticalCentered="1"/>
  <pageMargins left="0.25" right="0.25" top="0.25" bottom="0.25" header="0.5" footer="0.5"/>
  <pageSetup blackAndWhite="1" fitToHeight="1" fitToWidth="1" orientation="portrait" r:id="rId3"/>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J52"/>
  <sheetViews>
    <sheetView showGridLines="0" showZeros="0" zoomScale="116" zoomScaleNormal="116" zoomScalePageLayoutView="0" workbookViewId="0" topLeftCell="A1">
      <selection activeCell="F15" sqref="F15"/>
    </sheetView>
  </sheetViews>
  <sheetFormatPr defaultColWidth="9.140625" defaultRowHeight="12.75"/>
  <cols>
    <col min="1" max="3" width="2.7109375" style="53" customWidth="1"/>
    <col min="4" max="4" width="25.7109375" style="53" customWidth="1"/>
    <col min="5" max="5" width="24.7109375" style="53" customWidth="1"/>
    <col min="6" max="6" width="12.7109375" style="53" customWidth="1"/>
    <col min="7" max="8" width="2.7109375" style="53" customWidth="1"/>
    <col min="9" max="9" width="12.7109375" style="53" customWidth="1"/>
    <col min="10" max="10" width="2.7109375" style="53" customWidth="1"/>
    <col min="11" max="16384" width="9.140625" style="53" customWidth="1"/>
  </cols>
  <sheetData>
    <row r="1" spans="1:10" ht="13.5">
      <c r="A1" s="83" t="s">
        <v>433</v>
      </c>
      <c r="B1" s="84"/>
      <c r="C1" s="85"/>
      <c r="D1" s="85"/>
      <c r="E1" s="84"/>
      <c r="F1" s="84"/>
      <c r="G1" s="84"/>
      <c r="H1" s="84"/>
      <c r="I1" s="84"/>
      <c r="J1" s="86"/>
    </row>
    <row r="2" spans="1:10" ht="9.75" customHeight="1">
      <c r="A2" s="87" t="s">
        <v>590</v>
      </c>
      <c r="B2" s="88"/>
      <c r="C2" s="88"/>
      <c r="D2" s="88"/>
      <c r="E2" s="87" t="s">
        <v>65</v>
      </c>
      <c r="F2" s="88"/>
      <c r="G2" s="88"/>
      <c r="H2" s="88"/>
      <c r="I2" s="87" t="s">
        <v>66</v>
      </c>
      <c r="J2" s="507"/>
    </row>
    <row r="3" spans="1:10" ht="11.25" customHeight="1">
      <c r="A3" s="234">
        <f>'G01'!$D$3</f>
        <v>0</v>
      </c>
      <c r="B3" s="57"/>
      <c r="C3" s="167"/>
      <c r="D3" s="167"/>
      <c r="E3" s="296">
        <f>'G01'!$D$4</f>
        <v>0</v>
      </c>
      <c r="F3" s="50"/>
      <c r="G3" s="50"/>
      <c r="H3" s="233"/>
      <c r="I3" s="91">
        <f>'G01'!L4</f>
        <v>0</v>
      </c>
      <c r="J3" s="168"/>
    </row>
    <row r="4" spans="1:10" ht="1.5" customHeight="1">
      <c r="A4" s="93"/>
      <c r="B4" s="55"/>
      <c r="C4" s="94"/>
      <c r="D4" s="94"/>
      <c r="E4" s="93"/>
      <c r="F4" s="94"/>
      <c r="G4" s="94"/>
      <c r="H4" s="94"/>
      <c r="I4" s="95"/>
      <c r="J4" s="508"/>
    </row>
    <row r="5" spans="1:10" ht="16.5" customHeight="1">
      <c r="A5" s="103" t="s">
        <v>72</v>
      </c>
      <c r="B5" s="30" t="s">
        <v>434</v>
      </c>
      <c r="C5" s="30"/>
      <c r="D5" s="30"/>
      <c r="E5" s="30"/>
      <c r="F5" s="30"/>
      <c r="G5" s="30"/>
      <c r="H5" s="30"/>
      <c r="I5" s="30"/>
      <c r="J5" s="39"/>
    </row>
    <row r="6" spans="1:10" ht="13.5" customHeight="1">
      <c r="A6" s="103"/>
      <c r="B6" s="111" t="s">
        <v>74</v>
      </c>
      <c r="C6" s="30" t="s">
        <v>435</v>
      </c>
      <c r="D6" s="30"/>
      <c r="E6" s="30"/>
      <c r="F6" s="463">
        <f>'G14'!$O$34</f>
      </c>
      <c r="G6" s="30"/>
      <c r="H6" s="30"/>
      <c r="I6" s="30"/>
      <c r="J6" s="39"/>
    </row>
    <row r="7" spans="1:10" ht="13.5" customHeight="1">
      <c r="A7" s="103"/>
      <c r="B7" s="111" t="s">
        <v>76</v>
      </c>
      <c r="C7" s="30" t="str">
        <f>CONCATENATE(FY," Per Pupil Cost Limit")</f>
        <v>2010-2011 Per Pupil Cost Limit</v>
      </c>
      <c r="D7" s="30"/>
      <c r="E7" s="30"/>
      <c r="F7" s="509">
        <v>14740</v>
      </c>
      <c r="G7" s="30"/>
      <c r="H7" s="30"/>
      <c r="I7" s="30"/>
      <c r="J7" s="39"/>
    </row>
    <row r="8" spans="1:10" ht="13.5" customHeight="1">
      <c r="A8" s="103"/>
      <c r="B8" s="111" t="s">
        <v>78</v>
      </c>
      <c r="C8" s="30" t="s">
        <v>436</v>
      </c>
      <c r="D8" s="30"/>
      <c r="E8" s="30"/>
      <c r="F8" s="30"/>
      <c r="G8" s="30"/>
      <c r="H8" s="30"/>
      <c r="I8" s="30"/>
      <c r="J8" s="39"/>
    </row>
    <row r="9" spans="1:10" ht="13.5" customHeight="1">
      <c r="A9" s="103"/>
      <c r="B9" s="30"/>
      <c r="C9" s="30" t="s">
        <v>437</v>
      </c>
      <c r="D9" s="30"/>
      <c r="E9" s="30"/>
      <c r="F9" s="30"/>
      <c r="G9" s="30"/>
      <c r="H9" s="30" t="s">
        <v>207</v>
      </c>
      <c r="I9" s="463">
        <f>IF(ISERROR(F6*F7),"",F6*F7)</f>
      </c>
      <c r="J9" s="39"/>
    </row>
    <row r="10" spans="1:10" ht="16.5" customHeight="1">
      <c r="A10" s="103" t="s">
        <v>97</v>
      </c>
      <c r="B10" s="30" t="s">
        <v>438</v>
      </c>
      <c r="C10" s="30"/>
      <c r="D10" s="111"/>
      <c r="E10" s="30"/>
      <c r="F10" s="30"/>
      <c r="G10" s="30"/>
      <c r="H10" s="30"/>
      <c r="I10" s="30"/>
      <c r="J10" s="39"/>
    </row>
    <row r="11" spans="1:10" ht="13.5" customHeight="1">
      <c r="A11" s="103"/>
      <c r="B11" s="111" t="s">
        <v>74</v>
      </c>
      <c r="C11" s="30" t="s">
        <v>439</v>
      </c>
      <c r="D11" s="30"/>
      <c r="E11" s="30"/>
      <c r="F11" s="30"/>
      <c r="G11" s="30"/>
      <c r="H11" s="30"/>
      <c r="I11" s="30"/>
      <c r="J11" s="39"/>
    </row>
    <row r="12" spans="1:10" ht="13.5" customHeight="1">
      <c r="A12" s="103"/>
      <c r="B12" s="30"/>
      <c r="C12" s="30" t="s">
        <v>90</v>
      </c>
      <c r="D12" s="30" t="s">
        <v>440</v>
      </c>
      <c r="E12" s="30"/>
      <c r="F12" s="463">
        <f>'G15'!$L$43</f>
      </c>
      <c r="G12" s="30"/>
      <c r="H12" s="30"/>
      <c r="I12" s="30"/>
      <c r="J12" s="39"/>
    </row>
    <row r="13" spans="1:10" ht="13.5" customHeight="1">
      <c r="A13" s="103"/>
      <c r="B13" s="30"/>
      <c r="C13" s="30" t="s">
        <v>91</v>
      </c>
      <c r="D13" s="30" t="s">
        <v>441</v>
      </c>
      <c r="E13" s="30"/>
      <c r="F13" s="30"/>
      <c r="G13" s="30"/>
      <c r="H13" s="30"/>
      <c r="I13" s="30"/>
      <c r="J13" s="39"/>
    </row>
    <row r="14" spans="1:10" ht="13.5" customHeight="1">
      <c r="A14" s="103"/>
      <c r="B14" s="30"/>
      <c r="C14" s="30"/>
      <c r="D14" s="30" t="s">
        <v>442</v>
      </c>
      <c r="E14" s="30"/>
      <c r="F14" s="510"/>
      <c r="G14" s="30"/>
      <c r="H14" s="30"/>
      <c r="I14" s="30"/>
      <c r="J14" s="39"/>
    </row>
    <row r="15" spans="1:10" ht="13.5" customHeight="1">
      <c r="A15" s="103"/>
      <c r="B15" s="30"/>
      <c r="C15" s="30"/>
      <c r="D15" s="61" t="s">
        <v>443</v>
      </c>
      <c r="E15" s="30"/>
      <c r="F15" s="512"/>
      <c r="G15" s="30"/>
      <c r="H15" s="30"/>
      <c r="I15" s="30"/>
      <c r="J15" s="39"/>
    </row>
    <row r="16" spans="1:10" ht="13.5" customHeight="1">
      <c r="A16" s="103"/>
      <c r="B16" s="30"/>
      <c r="C16" s="30"/>
      <c r="D16" s="30" t="s">
        <v>444</v>
      </c>
      <c r="E16" s="30"/>
      <c r="F16" s="455" t="s">
        <v>308</v>
      </c>
      <c r="G16" s="30"/>
      <c r="H16" s="30"/>
      <c r="I16" s="30"/>
      <c r="J16" s="39"/>
    </row>
    <row r="17" spans="1:10" ht="13.5" customHeight="1">
      <c r="A17" s="103"/>
      <c r="B17" s="30"/>
      <c r="C17" s="30" t="s">
        <v>92</v>
      </c>
      <c r="D17" s="30" t="s">
        <v>445</v>
      </c>
      <c r="E17" s="30"/>
      <c r="F17" s="30"/>
      <c r="G17" s="30"/>
      <c r="H17" s="30"/>
      <c r="I17" s="30"/>
      <c r="J17" s="39"/>
    </row>
    <row r="18" spans="1:10" ht="13.5" customHeight="1">
      <c r="A18" s="103"/>
      <c r="B18" s="30"/>
      <c r="C18" s="30"/>
      <c r="D18" s="30" t="s">
        <v>446</v>
      </c>
      <c r="E18" s="30"/>
      <c r="F18" s="463">
        <f>IF(ISERROR(F12*F15),"",ROUND(F12*F15,0))</f>
      </c>
      <c r="G18" s="30"/>
      <c r="H18" s="30"/>
      <c r="I18" s="30"/>
      <c r="J18" s="39"/>
    </row>
    <row r="19" spans="1:10" ht="13.5" customHeight="1">
      <c r="A19" s="103"/>
      <c r="B19" s="111" t="s">
        <v>76</v>
      </c>
      <c r="C19" s="30" t="str">
        <f>CONCATENATE(FY," Per Pupil Cost Limit")</f>
        <v>2010-2011 Per Pupil Cost Limit</v>
      </c>
      <c r="D19" s="30"/>
      <c r="E19" s="30"/>
      <c r="F19" s="509">
        <v>22109</v>
      </c>
      <c r="G19" s="30"/>
      <c r="H19" s="30"/>
      <c r="I19" s="30"/>
      <c r="J19" s="39"/>
    </row>
    <row r="20" spans="1:10" ht="13.5" customHeight="1">
      <c r="A20" s="103"/>
      <c r="B20" s="111" t="s">
        <v>78</v>
      </c>
      <c r="C20" s="30" t="s">
        <v>447</v>
      </c>
      <c r="D20" s="30"/>
      <c r="E20" s="30"/>
      <c r="F20" s="30"/>
      <c r="G20" s="30"/>
      <c r="H20" s="30"/>
      <c r="I20" s="30"/>
      <c r="J20" s="39"/>
    </row>
    <row r="21" spans="1:10" ht="13.5" customHeight="1">
      <c r="A21" s="103"/>
      <c r="B21" s="30"/>
      <c r="C21" s="30" t="s">
        <v>448</v>
      </c>
      <c r="D21" s="30"/>
      <c r="E21" s="30"/>
      <c r="F21" s="30"/>
      <c r="G21" s="30"/>
      <c r="H21" s="30" t="s">
        <v>207</v>
      </c>
      <c r="I21" s="463">
        <f>IF(ISERROR(F18*F19),"",F18*F19)</f>
      </c>
      <c r="J21" s="39"/>
    </row>
    <row r="22" spans="1:10" ht="16.5" customHeight="1">
      <c r="A22" s="103" t="s">
        <v>102</v>
      </c>
      <c r="B22" s="30" t="s">
        <v>449</v>
      </c>
      <c r="C22" s="30"/>
      <c r="D22" s="30"/>
      <c r="E22" s="30"/>
      <c r="F22" s="30"/>
      <c r="G22" s="30"/>
      <c r="H22" s="30"/>
      <c r="I22" s="30"/>
      <c r="J22" s="39"/>
    </row>
    <row r="23" spans="1:10" ht="13.5" customHeight="1">
      <c r="A23" s="103"/>
      <c r="B23" s="111" t="s">
        <v>74</v>
      </c>
      <c r="C23" s="30" t="s">
        <v>450</v>
      </c>
      <c r="D23" s="30"/>
      <c r="E23" s="30"/>
      <c r="F23" s="30"/>
      <c r="G23" s="30"/>
      <c r="H23" s="30"/>
      <c r="I23" s="30"/>
      <c r="J23" s="39"/>
    </row>
    <row r="24" spans="1:10" ht="13.5" customHeight="1">
      <c r="A24" s="103"/>
      <c r="B24" s="30"/>
      <c r="C24" s="30" t="s">
        <v>90</v>
      </c>
      <c r="D24" s="30" t="s">
        <v>440</v>
      </c>
      <c r="E24" s="30"/>
      <c r="F24" s="463">
        <f>'G15'!$L$43</f>
      </c>
      <c r="G24" s="30"/>
      <c r="H24" s="30"/>
      <c r="I24" s="30"/>
      <c r="J24" s="39"/>
    </row>
    <row r="25" spans="1:10" ht="13.5" customHeight="1">
      <c r="A25" s="103"/>
      <c r="B25" s="30"/>
      <c r="C25" s="30" t="s">
        <v>91</v>
      </c>
      <c r="D25" s="30" t="s">
        <v>441</v>
      </c>
      <c r="E25" s="30"/>
      <c r="F25" s="30"/>
      <c r="G25" s="30"/>
      <c r="H25" s="30"/>
      <c r="I25" s="30"/>
      <c r="J25" s="39"/>
    </row>
    <row r="26" spans="1:10" ht="13.5" customHeight="1">
      <c r="A26" s="103"/>
      <c r="B26" s="30"/>
      <c r="C26" s="30"/>
      <c r="D26" s="30" t="s">
        <v>451</v>
      </c>
      <c r="E26" s="30"/>
      <c r="F26" s="30"/>
      <c r="G26" s="30"/>
      <c r="H26" s="30"/>
      <c r="I26" s="30"/>
      <c r="J26" s="39"/>
    </row>
    <row r="27" spans="1:10" ht="13.5" customHeight="1">
      <c r="A27" s="103"/>
      <c r="B27" s="30"/>
      <c r="C27" s="30"/>
      <c r="D27" s="30" t="s">
        <v>452</v>
      </c>
      <c r="E27" s="30"/>
      <c r="F27" s="512"/>
      <c r="G27" s="30"/>
      <c r="H27" s="30"/>
      <c r="I27" s="30"/>
      <c r="J27" s="39"/>
    </row>
    <row r="28" spans="1:10" ht="13.5" customHeight="1">
      <c r="A28" s="103"/>
      <c r="B28" s="30"/>
      <c r="C28" s="30"/>
      <c r="D28" s="61" t="s">
        <v>453</v>
      </c>
      <c r="E28" s="30"/>
      <c r="F28" s="455" t="s">
        <v>308</v>
      </c>
      <c r="G28" s="30"/>
      <c r="H28" s="30"/>
      <c r="I28" s="30"/>
      <c r="J28" s="39"/>
    </row>
    <row r="29" spans="1:10" ht="13.5" customHeight="1">
      <c r="A29" s="103"/>
      <c r="B29" s="30"/>
      <c r="C29" s="30" t="s">
        <v>92</v>
      </c>
      <c r="D29" s="30" t="s">
        <v>454</v>
      </c>
      <c r="E29" s="30"/>
      <c r="F29" s="30"/>
      <c r="G29" s="30"/>
      <c r="H29" s="30"/>
      <c r="I29" s="30"/>
      <c r="J29" s="39"/>
    </row>
    <row r="30" spans="1:10" ht="13.5" customHeight="1">
      <c r="A30" s="103"/>
      <c r="B30" s="30"/>
      <c r="C30" s="30"/>
      <c r="D30" s="30" t="s">
        <v>446</v>
      </c>
      <c r="E30" s="30"/>
      <c r="F30" s="463">
        <f>IF(ISERROR(F27*F24),0,IF((ROUND(F12*F15,0)-ROUND(F12*F15,1))=0.5,F24-F18,ROUND(F27*F24,0)))</f>
        <v>0</v>
      </c>
      <c r="G30" s="30"/>
      <c r="H30" s="30"/>
      <c r="I30" s="30"/>
      <c r="J30" s="39"/>
    </row>
    <row r="31" spans="1:10" ht="13.5" customHeight="1">
      <c r="A31" s="103"/>
      <c r="B31" s="30"/>
      <c r="C31" s="30" t="s">
        <v>93</v>
      </c>
      <c r="D31" s="30" t="s">
        <v>455</v>
      </c>
      <c r="E31" s="30"/>
      <c r="F31" s="30"/>
      <c r="G31" s="30"/>
      <c r="H31" s="30"/>
      <c r="I31" s="30"/>
      <c r="J31" s="39"/>
    </row>
    <row r="32" spans="1:10" ht="13.5" customHeight="1">
      <c r="A32" s="103"/>
      <c r="B32" s="30"/>
      <c r="C32" s="30"/>
      <c r="D32" s="30" t="s">
        <v>456</v>
      </c>
      <c r="E32" s="30"/>
      <c r="F32" s="463">
        <f>'G14'!$L$39</f>
        <v>0</v>
      </c>
      <c r="G32" s="30"/>
      <c r="H32" s="30"/>
      <c r="I32" s="30"/>
      <c r="J32" s="39"/>
    </row>
    <row r="33" spans="1:10" ht="13.5" customHeight="1">
      <c r="A33" s="103"/>
      <c r="B33" s="30"/>
      <c r="C33" s="30" t="s">
        <v>94</v>
      </c>
      <c r="D33" s="30" t="s">
        <v>457</v>
      </c>
      <c r="E33" s="30"/>
      <c r="F33" s="463">
        <f>IF(ISERROR(F32+F30),"",F32+F30)</f>
        <v>0</v>
      </c>
      <c r="G33" s="30"/>
      <c r="H33" s="30"/>
      <c r="I33" s="30"/>
      <c r="J33" s="39"/>
    </row>
    <row r="34" spans="1:10" ht="13.5" customHeight="1">
      <c r="A34" s="103"/>
      <c r="B34" s="111" t="s">
        <v>76</v>
      </c>
      <c r="C34" s="30" t="str">
        <f>CONCATENATE(FY," Per Pupil Cost Limit")</f>
        <v>2010-2011 Per Pupil Cost Limit</v>
      </c>
      <c r="D34" s="30"/>
      <c r="E34" s="30"/>
      <c r="F34" s="509">
        <v>27374</v>
      </c>
      <c r="G34" s="30"/>
      <c r="H34" s="30"/>
      <c r="I34" s="30"/>
      <c r="J34" s="39"/>
    </row>
    <row r="35" spans="1:10" ht="13.5" customHeight="1">
      <c r="A35" s="103"/>
      <c r="B35" s="111" t="s">
        <v>78</v>
      </c>
      <c r="C35" s="30" t="s">
        <v>458</v>
      </c>
      <c r="D35" s="30"/>
      <c r="E35" s="30"/>
      <c r="F35" s="30"/>
      <c r="G35" s="30"/>
      <c r="H35" s="30"/>
      <c r="I35" s="30"/>
      <c r="J35" s="39"/>
    </row>
    <row r="36" spans="1:10" ht="13.5" customHeight="1">
      <c r="A36" s="103"/>
      <c r="B36" s="30"/>
      <c r="C36" s="30" t="s">
        <v>459</v>
      </c>
      <c r="D36" s="30"/>
      <c r="E36" s="30"/>
      <c r="F36" s="30"/>
      <c r="G36" s="30"/>
      <c r="H36" s="30" t="s">
        <v>207</v>
      </c>
      <c r="I36" s="463">
        <f>IF(ISERROR(F33*F34),"",F33*F34)</f>
        <v>0</v>
      </c>
      <c r="J36" s="39"/>
    </row>
    <row r="37" spans="1:10" ht="16.5" customHeight="1">
      <c r="A37" s="103" t="s">
        <v>107</v>
      </c>
      <c r="B37" s="30" t="s">
        <v>460</v>
      </c>
      <c r="C37" s="30"/>
      <c r="D37" s="30"/>
      <c r="E37" s="30"/>
      <c r="F37" s="30"/>
      <c r="G37" s="30"/>
      <c r="H37" s="30"/>
      <c r="I37" s="30"/>
      <c r="J37" s="39"/>
    </row>
    <row r="38" spans="1:10" ht="13.5" customHeight="1">
      <c r="A38" s="103"/>
      <c r="B38" s="111" t="s">
        <v>74</v>
      </c>
      <c r="C38" s="30" t="s">
        <v>461</v>
      </c>
      <c r="D38" s="30"/>
      <c r="E38" s="30"/>
      <c r="F38" s="463">
        <f>'G14'!$M$47</f>
      </c>
      <c r="G38" s="30"/>
      <c r="H38" s="30"/>
      <c r="I38" s="30"/>
      <c r="J38" s="39"/>
    </row>
    <row r="39" spans="1:10" ht="13.5" customHeight="1">
      <c r="A39" s="103"/>
      <c r="B39" s="111" t="s">
        <v>76</v>
      </c>
      <c r="C39" s="30" t="str">
        <f>CONCATENATE(FY," Per Pupil Cost Limit")</f>
        <v>2010-2011 Per Pupil Cost Limit</v>
      </c>
      <c r="D39" s="30"/>
      <c r="E39" s="30"/>
      <c r="F39" s="509">
        <v>27374</v>
      </c>
      <c r="G39" s="30"/>
      <c r="H39" s="30"/>
      <c r="I39" s="30"/>
      <c r="J39" s="39"/>
    </row>
    <row r="40" spans="1:10" ht="13.5" customHeight="1">
      <c r="A40" s="103"/>
      <c r="B40" s="111" t="s">
        <v>78</v>
      </c>
      <c r="C40" s="30" t="s">
        <v>462</v>
      </c>
      <c r="D40" s="30"/>
      <c r="E40" s="30"/>
      <c r="F40" s="30"/>
      <c r="G40" s="30"/>
      <c r="H40" s="30"/>
      <c r="I40" s="30"/>
      <c r="J40" s="39"/>
    </row>
    <row r="41" spans="1:10" ht="13.5" customHeight="1">
      <c r="A41" s="103"/>
      <c r="B41" s="30"/>
      <c r="C41" s="30" t="s">
        <v>265</v>
      </c>
      <c r="D41" s="30"/>
      <c r="E41" s="30"/>
      <c r="F41" s="30"/>
      <c r="G41" s="30"/>
      <c r="H41" s="30" t="s">
        <v>207</v>
      </c>
      <c r="I41" s="463">
        <f>IF(ISERROR(F38*F39),"",F38*F39)</f>
      </c>
      <c r="J41" s="39"/>
    </row>
    <row r="42" spans="1:10" ht="16.5" customHeight="1">
      <c r="A42" s="103" t="s">
        <v>110</v>
      </c>
      <c r="B42" s="30" t="s">
        <v>463</v>
      </c>
      <c r="C42" s="30"/>
      <c r="D42" s="30"/>
      <c r="E42" s="30"/>
      <c r="F42" s="598">
        <f>IF($I$44&gt;$I$43,"REFERENDUM","")</f>
      </c>
      <c r="G42" s="30"/>
      <c r="H42" s="30"/>
      <c r="I42" s="30"/>
      <c r="J42" s="39"/>
    </row>
    <row r="43" spans="1:10" ht="13.5" customHeight="1">
      <c r="A43" s="103"/>
      <c r="B43" s="30"/>
      <c r="C43" s="30" t="s">
        <v>464</v>
      </c>
      <c r="D43" s="30"/>
      <c r="E43" s="30"/>
      <c r="F43" s="598">
        <f>IF($I$44&gt;$I$43,"REQUIRED","")</f>
      </c>
      <c r="G43" s="30"/>
      <c r="H43" s="30" t="s">
        <v>207</v>
      </c>
      <c r="I43" s="463">
        <f>IF(ISERROR(I9+I21+I36+I41),0,I9+I21+I36+I41)</f>
        <v>0</v>
      </c>
      <c r="J43" s="39"/>
    </row>
    <row r="44" spans="1:10" ht="16.5" customHeight="1">
      <c r="A44" s="103" t="s">
        <v>121</v>
      </c>
      <c r="B44" s="30" t="s">
        <v>465</v>
      </c>
      <c r="C44" s="30"/>
      <c r="D44" s="30"/>
      <c r="E44" s="30"/>
      <c r="F44" s="30"/>
      <c r="G44" s="30"/>
      <c r="H44" s="30" t="s">
        <v>207</v>
      </c>
      <c r="I44" s="463">
        <f>'G12'!$J$28</f>
        <v>0</v>
      </c>
      <c r="J44" s="39"/>
    </row>
    <row r="45" spans="1:10" ht="16.5" customHeight="1">
      <c r="A45" s="103"/>
      <c r="B45" s="30"/>
      <c r="C45" s="30"/>
      <c r="D45" s="30"/>
      <c r="E45" s="30"/>
      <c r="F45" s="30"/>
      <c r="G45" s="30"/>
      <c r="H45" s="30"/>
      <c r="I45" s="623"/>
      <c r="J45" s="39"/>
    </row>
    <row r="46" spans="1:10" ht="13.5" customHeight="1">
      <c r="A46" s="103"/>
      <c r="B46" s="30"/>
      <c r="C46" s="30"/>
      <c r="D46" s="30"/>
      <c r="E46" s="30"/>
      <c r="F46" s="30"/>
      <c r="G46" s="30"/>
      <c r="H46" s="30"/>
      <c r="J46" s="39"/>
    </row>
    <row r="47" spans="1:10" ht="13.5" customHeight="1">
      <c r="A47" s="103"/>
      <c r="B47" s="30"/>
      <c r="C47" s="30"/>
      <c r="D47" s="30"/>
      <c r="E47" s="30"/>
      <c r="F47" s="30"/>
      <c r="G47" s="30"/>
      <c r="H47" s="30"/>
      <c r="J47" s="39"/>
    </row>
    <row r="48" spans="1:10" ht="13.5">
      <c r="A48" s="103"/>
      <c r="B48" s="30"/>
      <c r="C48" s="511"/>
      <c r="D48" s="511"/>
      <c r="E48" s="30"/>
      <c r="F48" s="30"/>
      <c r="G48" s="30"/>
      <c r="H48" s="30"/>
      <c r="J48" s="39"/>
    </row>
    <row r="49" spans="1:10" ht="13.5">
      <c r="A49" s="103"/>
      <c r="B49" s="30"/>
      <c r="C49" s="511"/>
      <c r="D49" s="511"/>
      <c r="E49" s="30"/>
      <c r="F49" s="30"/>
      <c r="G49" s="30"/>
      <c r="H49" s="30"/>
      <c r="I49" s="30"/>
      <c r="J49" s="39"/>
    </row>
    <row r="50" spans="1:10" ht="24" customHeight="1">
      <c r="A50" s="103"/>
      <c r="B50" s="30"/>
      <c r="C50" s="511"/>
      <c r="D50" s="511"/>
      <c r="E50" s="30"/>
      <c r="F50" s="30"/>
      <c r="G50" s="30"/>
      <c r="H50" s="30"/>
      <c r="I50" s="30"/>
      <c r="J50" s="39"/>
    </row>
    <row r="51" spans="1:10" ht="9.75" customHeight="1">
      <c r="A51" s="93"/>
      <c r="B51" s="55"/>
      <c r="C51" s="55"/>
      <c r="D51" s="55"/>
      <c r="E51" s="55"/>
      <c r="F51" s="55"/>
      <c r="G51" s="55"/>
      <c r="H51" s="55"/>
      <c r="I51" s="55"/>
      <c r="J51" s="169"/>
    </row>
    <row r="52" spans="1:10" ht="17.25" customHeight="1">
      <c r="A52" s="30" t="str">
        <f>Rev_Date_2</f>
        <v>REVISED JULY 1, 2010</v>
      </c>
      <c r="B52" s="30"/>
      <c r="C52" s="30"/>
      <c r="D52" s="30"/>
      <c r="E52" s="74" t="str">
        <f>Exp_Date</f>
        <v>FORM EXPIRES 6-30-12</v>
      </c>
      <c r="F52" s="38"/>
      <c r="G52" s="38"/>
      <c r="H52" s="38"/>
      <c r="I52" s="38"/>
      <c r="J52" s="73" t="s">
        <v>466</v>
      </c>
    </row>
  </sheetData>
  <sheetProtection sheet="1" objects="1" scenarios="1"/>
  <printOptions horizontalCentered="1" verticalCentered="1"/>
  <pageMargins left="0.25" right="0.25" top="0.25" bottom="0.25" header="0.5" footer="0.5"/>
  <pageSetup blackAndWhite="1" fitToHeight="1" fitToWidth="1"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66"/>
  <sheetViews>
    <sheetView showGridLines="0" showZeros="0" zoomScale="104" zoomScaleNormal="104" zoomScalePageLayoutView="0" workbookViewId="0" topLeftCell="A1">
      <selection activeCell="F8" sqref="F8"/>
    </sheetView>
  </sheetViews>
  <sheetFormatPr defaultColWidth="9.140625" defaultRowHeight="12.75"/>
  <cols>
    <col min="1" max="3" width="2.7109375" style="30" customWidth="1"/>
    <col min="4" max="4" width="59.28125" style="30" customWidth="1"/>
    <col min="5" max="5" width="3.8515625" style="30" customWidth="1"/>
    <col min="6" max="6" width="12.7109375" style="30" customWidth="1"/>
    <col min="7" max="7" width="10.7109375" style="30" customWidth="1"/>
    <col min="8" max="8" width="2.7109375" style="30" customWidth="1"/>
    <col min="9" max="9" width="11.421875" style="30" customWidth="1"/>
    <col min="10" max="10" width="2.7109375" style="30" customWidth="1"/>
    <col min="11" max="16384" width="9.140625" style="30" customWidth="1"/>
  </cols>
  <sheetData>
    <row r="1" spans="1:10" ht="13.5">
      <c r="A1" s="83" t="s">
        <v>64</v>
      </c>
      <c r="B1" s="85"/>
      <c r="C1" s="85"/>
      <c r="D1" s="85"/>
      <c r="E1" s="85"/>
      <c r="F1" s="85"/>
      <c r="G1" s="85"/>
      <c r="H1" s="85"/>
      <c r="I1" s="85"/>
      <c r="J1" s="157"/>
    </row>
    <row r="2" spans="1:10" ht="9.75" customHeight="1">
      <c r="A2" s="87" t="s">
        <v>590</v>
      </c>
      <c r="B2" s="88"/>
      <c r="C2" s="88"/>
      <c r="D2" s="88"/>
      <c r="E2" s="87" t="s">
        <v>65</v>
      </c>
      <c r="F2" s="57"/>
      <c r="G2" s="57"/>
      <c r="H2" s="87" t="s">
        <v>66</v>
      </c>
      <c r="J2" s="89"/>
    </row>
    <row r="3" spans="1:10" ht="12" customHeight="1">
      <c r="A3" s="49">
        <f>'G01'!$D$3</f>
        <v>0</v>
      </c>
      <c r="B3" s="50"/>
      <c r="C3" s="90"/>
      <c r="D3" s="90"/>
      <c r="E3" s="49">
        <f>'G01'!$D$4</f>
        <v>0</v>
      </c>
      <c r="F3" s="50"/>
      <c r="G3" s="50"/>
      <c r="H3" s="91">
        <f>'G01'!$L$4</f>
        <v>0</v>
      </c>
      <c r="I3" s="38"/>
      <c r="J3" s="92"/>
    </row>
    <row r="4" spans="1:10" ht="3" customHeight="1">
      <c r="A4" s="93"/>
      <c r="B4" s="55"/>
      <c r="C4" s="94"/>
      <c r="D4" s="94"/>
      <c r="E4" s="95"/>
      <c r="F4" s="55"/>
      <c r="G4" s="55"/>
      <c r="H4" s="95"/>
      <c r="I4" s="65"/>
      <c r="J4" s="96"/>
    </row>
    <row r="5" spans="1:10" ht="12.75" customHeight="1">
      <c r="A5" s="83" t="s">
        <v>67</v>
      </c>
      <c r="B5" s="85"/>
      <c r="C5" s="85"/>
      <c r="D5" s="85"/>
      <c r="E5" s="85"/>
      <c r="F5" s="85"/>
      <c r="G5" s="85"/>
      <c r="H5" s="85"/>
      <c r="I5" s="85"/>
      <c r="J5" s="157"/>
    </row>
    <row r="6" spans="1:10" ht="12.75" customHeight="1">
      <c r="A6" s="100" t="s">
        <v>68</v>
      </c>
      <c r="B6" s="55"/>
      <c r="C6" s="55"/>
      <c r="D6" s="55"/>
      <c r="E6" s="55"/>
      <c r="F6" s="101" t="s">
        <v>69</v>
      </c>
      <c r="G6" s="97" t="s">
        <v>70</v>
      </c>
      <c r="H6" s="66"/>
      <c r="I6" s="97" t="s">
        <v>71</v>
      </c>
      <c r="J6" s="102"/>
    </row>
    <row r="7" spans="1:10" ht="15" customHeight="1">
      <c r="A7" s="103" t="s">
        <v>72</v>
      </c>
      <c r="B7" s="57" t="s">
        <v>73</v>
      </c>
      <c r="C7" s="57"/>
      <c r="D7" s="57"/>
      <c r="E7" s="57"/>
      <c r="F7" s="104"/>
      <c r="G7" s="91"/>
      <c r="H7" s="64"/>
      <c r="I7" s="105"/>
      <c r="J7" s="39"/>
    </row>
    <row r="8" spans="1:10" ht="13.5" customHeight="1">
      <c r="A8" s="93"/>
      <c r="B8" s="106" t="s">
        <v>74</v>
      </c>
      <c r="C8" s="55" t="s">
        <v>75</v>
      </c>
      <c r="D8" s="55"/>
      <c r="E8" s="55"/>
      <c r="F8" s="122"/>
      <c r="G8" s="123"/>
      <c r="H8" s="124"/>
      <c r="I8" s="125">
        <f>SUM(F8:G8)</f>
        <v>0</v>
      </c>
      <c r="J8" s="126"/>
    </row>
    <row r="9" spans="1:10" ht="13.5" customHeight="1">
      <c r="A9" s="93"/>
      <c r="B9" s="106" t="s">
        <v>76</v>
      </c>
      <c r="C9" s="55" t="s">
        <v>77</v>
      </c>
      <c r="D9" s="55"/>
      <c r="E9" s="55"/>
      <c r="F9" s="122"/>
      <c r="G9" s="123"/>
      <c r="H9" s="124"/>
      <c r="I9" s="125">
        <f>SUM(F9:G9)</f>
        <v>0</v>
      </c>
      <c r="J9" s="126"/>
    </row>
    <row r="10" spans="1:10" ht="13.5" customHeight="1">
      <c r="A10" s="93"/>
      <c r="B10" s="106" t="s">
        <v>78</v>
      </c>
      <c r="C10" s="55" t="s">
        <v>485</v>
      </c>
      <c r="D10" s="55"/>
      <c r="E10" s="55"/>
      <c r="F10" s="122"/>
      <c r="G10" s="123"/>
      <c r="H10" s="124"/>
      <c r="I10" s="125">
        <f>SUM(F10:G10)</f>
        <v>0</v>
      </c>
      <c r="J10" s="126"/>
    </row>
    <row r="11" spans="1:10" ht="13.5" customHeight="1">
      <c r="A11" s="93"/>
      <c r="B11" s="106" t="s">
        <v>79</v>
      </c>
      <c r="C11" s="55" t="s">
        <v>80</v>
      </c>
      <c r="D11" s="55"/>
      <c r="E11" s="55"/>
      <c r="F11" s="122"/>
      <c r="G11" s="123"/>
      <c r="H11" s="124"/>
      <c r="I11" s="125">
        <f>SUM(F11:G11)</f>
        <v>0</v>
      </c>
      <c r="J11" s="126"/>
    </row>
    <row r="12" spans="1:10" ht="13.5" customHeight="1">
      <c r="A12" s="103"/>
      <c r="B12" s="108" t="s">
        <v>81</v>
      </c>
      <c r="C12" s="57" t="s">
        <v>82</v>
      </c>
      <c r="D12" s="57"/>
      <c r="E12" s="57"/>
      <c r="F12" s="105" t="s">
        <v>83</v>
      </c>
      <c r="G12" s="127"/>
      <c r="H12" s="136"/>
      <c r="I12" s="137">
        <f>SUM(G12:G12)</f>
        <v>0</v>
      </c>
      <c r="J12" s="138"/>
    </row>
    <row r="13" spans="1:10" ht="8.25" customHeight="1">
      <c r="A13" s="93"/>
      <c r="B13" s="106"/>
      <c r="C13" s="109" t="s">
        <v>84</v>
      </c>
      <c r="D13" s="55"/>
      <c r="E13" s="55"/>
      <c r="F13" s="110"/>
      <c r="G13" s="128"/>
      <c r="H13" s="124"/>
      <c r="I13" s="125"/>
      <c r="J13" s="135"/>
    </row>
    <row r="14" spans="1:10" ht="13.5" customHeight="1">
      <c r="A14" s="93"/>
      <c r="B14" s="106" t="s">
        <v>85</v>
      </c>
      <c r="C14" s="55" t="s">
        <v>86</v>
      </c>
      <c r="D14" s="55"/>
      <c r="E14" s="55"/>
      <c r="F14" s="110" t="s">
        <v>83</v>
      </c>
      <c r="G14" s="129"/>
      <c r="H14" s="124"/>
      <c r="I14" s="125">
        <f>SUM(G14:G14)</f>
        <v>0</v>
      </c>
      <c r="J14" s="126"/>
    </row>
    <row r="15" spans="1:10" ht="13.5" customHeight="1">
      <c r="A15" s="103"/>
      <c r="B15" s="111" t="s">
        <v>87</v>
      </c>
      <c r="C15" s="30" t="s">
        <v>88</v>
      </c>
      <c r="F15" s="105"/>
      <c r="G15" s="130"/>
      <c r="H15" s="139"/>
      <c r="I15" s="137"/>
      <c r="J15" s="140"/>
    </row>
    <row r="16" spans="1:10" ht="11.25" customHeight="1">
      <c r="A16" s="103"/>
      <c r="B16" s="111"/>
      <c r="C16" s="113" t="s">
        <v>89</v>
      </c>
      <c r="E16" s="112"/>
      <c r="F16" s="105"/>
      <c r="G16" s="130"/>
      <c r="H16" s="139"/>
      <c r="I16" s="137"/>
      <c r="J16" s="140"/>
    </row>
    <row r="17" spans="1:10" ht="13.5">
      <c r="A17" s="103"/>
      <c r="C17" s="30" t="s">
        <v>90</v>
      </c>
      <c r="D17" s="144"/>
      <c r="E17" s="168"/>
      <c r="F17" s="142"/>
      <c r="G17" s="127"/>
      <c r="H17" s="139"/>
      <c r="I17" s="137">
        <f>SUM(F17:G17)</f>
        <v>0</v>
      </c>
      <c r="J17" s="138"/>
    </row>
    <row r="18" spans="1:10" ht="3.75" customHeight="1">
      <c r="A18" s="93"/>
      <c r="B18" s="55"/>
      <c r="C18" s="55"/>
      <c r="D18" s="55"/>
      <c r="E18" s="55"/>
      <c r="F18" s="143"/>
      <c r="G18" s="131"/>
      <c r="H18" s="124"/>
      <c r="I18" s="125"/>
      <c r="J18" s="135"/>
    </row>
    <row r="19" spans="1:10" ht="13.5">
      <c r="A19" s="103"/>
      <c r="C19" s="30" t="s">
        <v>91</v>
      </c>
      <c r="D19" s="145"/>
      <c r="E19" s="618"/>
      <c r="F19" s="142"/>
      <c r="G19" s="127"/>
      <c r="H19" s="139"/>
      <c r="I19" s="137">
        <f>SUM(F19:G19)</f>
        <v>0</v>
      </c>
      <c r="J19" s="138"/>
    </row>
    <row r="20" spans="1:10" ht="3" customHeight="1">
      <c r="A20" s="93"/>
      <c r="B20" s="55"/>
      <c r="C20" s="55"/>
      <c r="D20" s="55"/>
      <c r="E20" s="55"/>
      <c r="F20" s="143"/>
      <c r="G20" s="131"/>
      <c r="H20" s="124"/>
      <c r="I20" s="125"/>
      <c r="J20" s="135"/>
    </row>
    <row r="21" spans="1:10" ht="13.5">
      <c r="A21" s="103"/>
      <c r="C21" s="30" t="s">
        <v>92</v>
      </c>
      <c r="D21" s="145"/>
      <c r="E21" s="618"/>
      <c r="F21" s="142"/>
      <c r="G21" s="127"/>
      <c r="H21" s="139"/>
      <c r="I21" s="137">
        <f>SUM(F21:G21)</f>
        <v>0</v>
      </c>
      <c r="J21" s="138"/>
    </row>
    <row r="22" spans="1:10" ht="3.75" customHeight="1">
      <c r="A22" s="93"/>
      <c r="B22" s="55"/>
      <c r="C22" s="55"/>
      <c r="D22" s="55"/>
      <c r="E22" s="55"/>
      <c r="F22" s="143"/>
      <c r="G22" s="131"/>
      <c r="H22" s="124"/>
      <c r="I22" s="125"/>
      <c r="J22" s="135"/>
    </row>
    <row r="23" spans="1:10" ht="13.5">
      <c r="A23" s="103"/>
      <c r="C23" s="30" t="s">
        <v>93</v>
      </c>
      <c r="D23" s="145"/>
      <c r="E23" s="618"/>
      <c r="F23" s="142"/>
      <c r="G23" s="127"/>
      <c r="H23" s="139"/>
      <c r="I23" s="137">
        <f>SUM(F23:G23)</f>
        <v>0</v>
      </c>
      <c r="J23" s="138"/>
    </row>
    <row r="24" spans="1:10" ht="3.75" customHeight="1">
      <c r="A24" s="93"/>
      <c r="B24" s="55"/>
      <c r="C24" s="55"/>
      <c r="D24" s="55"/>
      <c r="E24" s="55"/>
      <c r="F24" s="143"/>
      <c r="G24" s="131"/>
      <c r="H24" s="124"/>
      <c r="I24" s="125"/>
      <c r="J24" s="135"/>
    </row>
    <row r="25" spans="1:10" ht="13.5">
      <c r="A25" s="93"/>
      <c r="B25" s="55"/>
      <c r="C25" s="55" t="s">
        <v>94</v>
      </c>
      <c r="D25" s="55" t="s">
        <v>95</v>
      </c>
      <c r="E25" s="55"/>
      <c r="F25" s="154">
        <f>'G-ADD''T COSTS'!C31</f>
        <v>0</v>
      </c>
      <c r="G25" s="156">
        <f>'G-ADD''T COSTS'!D31</f>
        <v>0</v>
      </c>
      <c r="H25" s="153"/>
      <c r="I25" s="154">
        <f>SUM(F25:G25)</f>
        <v>0</v>
      </c>
      <c r="J25" s="155"/>
    </row>
    <row r="26" spans="1:10" ht="13.5" customHeight="1">
      <c r="A26" s="93"/>
      <c r="B26" s="106" t="s">
        <v>510</v>
      </c>
      <c r="C26" s="55"/>
      <c r="D26" s="55"/>
      <c r="E26" s="55"/>
      <c r="F26" s="125">
        <f>SUM(F8:F25)</f>
        <v>0</v>
      </c>
      <c r="G26" s="125">
        <f>SUM(G8:G25)</f>
        <v>0</v>
      </c>
      <c r="H26" s="124"/>
      <c r="I26" s="125">
        <f>SUM(F26:G26)</f>
        <v>0</v>
      </c>
      <c r="J26" s="135"/>
    </row>
    <row r="27" spans="1:10" ht="13.5">
      <c r="A27" s="535"/>
      <c r="B27" s="536" t="s">
        <v>96</v>
      </c>
      <c r="C27" s="45" t="s">
        <v>540</v>
      </c>
      <c r="D27" s="45"/>
      <c r="E27" s="45"/>
      <c r="F27" s="561"/>
      <c r="G27" s="562"/>
      <c r="H27" s="537"/>
      <c r="I27" s="563"/>
      <c r="J27" s="538"/>
    </row>
    <row r="28" spans="1:10" ht="13.5">
      <c r="A28" s="103"/>
      <c r="B28" s="108"/>
      <c r="C28" s="57" t="s">
        <v>537</v>
      </c>
      <c r="D28" s="57"/>
      <c r="E28" s="57"/>
      <c r="F28" s="142"/>
      <c r="G28" s="127"/>
      <c r="H28" s="136"/>
      <c r="I28" s="137">
        <f>SUM(F28:G28)</f>
        <v>0</v>
      </c>
      <c r="J28" s="140"/>
    </row>
    <row r="29" spans="1:10" ht="10.5" customHeight="1">
      <c r="A29" s="103"/>
      <c r="B29" s="108"/>
      <c r="C29" s="30" t="s">
        <v>538</v>
      </c>
      <c r="D29" s="57"/>
      <c r="E29" s="57"/>
      <c r="F29" s="137"/>
      <c r="G29" s="137"/>
      <c r="H29" s="136"/>
      <c r="I29" s="137"/>
      <c r="J29" s="140"/>
    </row>
    <row r="30" spans="1:10" ht="8.25" customHeight="1">
      <c r="A30" s="93"/>
      <c r="B30" s="106"/>
      <c r="C30" s="539" t="s">
        <v>539</v>
      </c>
      <c r="D30" s="55"/>
      <c r="E30" s="540"/>
      <c r="F30" s="110"/>
      <c r="G30" s="131"/>
      <c r="H30" s="124"/>
      <c r="I30" s="125"/>
      <c r="J30" s="135"/>
    </row>
    <row r="31" spans="1:10" ht="13.5">
      <c r="A31" s="564"/>
      <c r="B31" s="565"/>
      <c r="C31" s="566" t="s">
        <v>541</v>
      </c>
      <c r="D31" s="566"/>
      <c r="E31" s="566"/>
      <c r="F31" s="122"/>
      <c r="G31" s="123"/>
      <c r="H31" s="124"/>
      <c r="I31" s="125">
        <f>SUM(F31:G31)</f>
        <v>0</v>
      </c>
      <c r="J31" s="126"/>
    </row>
    <row r="32" spans="1:10" ht="13.5" customHeight="1">
      <c r="A32" s="93"/>
      <c r="B32" s="106"/>
      <c r="C32" s="55" t="s">
        <v>511</v>
      </c>
      <c r="D32" s="55"/>
      <c r="E32" s="55"/>
      <c r="F32" s="125">
        <f>SUM(F28:F31)</f>
        <v>0</v>
      </c>
      <c r="G32" s="132">
        <f>SUM(G28:G31)</f>
        <v>0</v>
      </c>
      <c r="H32" s="124"/>
      <c r="I32" s="125">
        <f>SUM(F32:G32)</f>
        <v>0</v>
      </c>
      <c r="J32" s="135"/>
    </row>
    <row r="33" spans="1:10" ht="13.5" customHeight="1">
      <c r="A33" s="93"/>
      <c r="B33" s="106" t="s">
        <v>138</v>
      </c>
      <c r="C33" s="55" t="s">
        <v>512</v>
      </c>
      <c r="D33" s="55"/>
      <c r="E33" s="55"/>
      <c r="F33" s="125">
        <f>F26+F32</f>
        <v>0</v>
      </c>
      <c r="G33" s="132">
        <f>G26+G32</f>
        <v>0</v>
      </c>
      <c r="H33" s="124"/>
      <c r="I33" s="125">
        <f>SUM(F33:G33)</f>
        <v>0</v>
      </c>
      <c r="J33" s="135"/>
    </row>
    <row r="34" spans="1:10" ht="13.5" customHeight="1">
      <c r="A34" s="103" t="s">
        <v>97</v>
      </c>
      <c r="B34" s="30" t="s">
        <v>611</v>
      </c>
      <c r="F34" s="141"/>
      <c r="G34" s="130"/>
      <c r="H34" s="139"/>
      <c r="I34" s="152"/>
      <c r="J34" s="140"/>
    </row>
    <row r="35" spans="1:10" ht="13.5" customHeight="1">
      <c r="A35" s="93"/>
      <c r="B35" s="106" t="s">
        <v>74</v>
      </c>
      <c r="C35" s="55" t="s">
        <v>98</v>
      </c>
      <c r="D35" s="55"/>
      <c r="E35" s="55"/>
      <c r="F35" s="122"/>
      <c r="G35" s="123"/>
      <c r="H35" s="134"/>
      <c r="I35" s="125">
        <f>SUM(F35:G35)</f>
        <v>0</v>
      </c>
      <c r="J35" s="133"/>
    </row>
    <row r="36" spans="1:10" ht="13.5" customHeight="1">
      <c r="A36" s="103"/>
      <c r="B36" s="111" t="s">
        <v>76</v>
      </c>
      <c r="C36" s="30" t="s">
        <v>99</v>
      </c>
      <c r="F36" s="105" t="s">
        <v>83</v>
      </c>
      <c r="G36" s="130"/>
      <c r="H36" s="139"/>
      <c r="I36" s="141"/>
      <c r="J36" s="140"/>
    </row>
    <row r="37" spans="1:10" ht="12.75" customHeight="1">
      <c r="A37" s="93"/>
      <c r="B37" s="55"/>
      <c r="C37" s="55" t="s">
        <v>100</v>
      </c>
      <c r="D37" s="55"/>
      <c r="E37" s="55"/>
      <c r="F37" s="110" t="s">
        <v>83</v>
      </c>
      <c r="G37" s="123"/>
      <c r="H37" s="124"/>
      <c r="I37" s="125">
        <f>SUM(G37:G37)</f>
        <v>0</v>
      </c>
      <c r="J37" s="133"/>
    </row>
    <row r="38" spans="1:10" ht="13.5" customHeight="1">
      <c r="A38" s="93"/>
      <c r="B38" s="106" t="s">
        <v>78</v>
      </c>
      <c r="C38" s="55" t="s">
        <v>101</v>
      </c>
      <c r="D38" s="55"/>
      <c r="E38" s="55"/>
      <c r="F38" s="107">
        <f>SUM(F35:F37)</f>
        <v>0</v>
      </c>
      <c r="G38" s="132">
        <f>SUM(G35:G37)</f>
        <v>0</v>
      </c>
      <c r="H38" s="134"/>
      <c r="I38" s="125">
        <f>SUM(F38:G38)</f>
        <v>0</v>
      </c>
      <c r="J38" s="135"/>
    </row>
    <row r="39" spans="1:10" ht="13.5" customHeight="1">
      <c r="A39" s="103" t="s">
        <v>102</v>
      </c>
      <c r="B39" s="30" t="s">
        <v>103</v>
      </c>
      <c r="F39" s="105"/>
      <c r="G39" s="91"/>
      <c r="H39" s="38"/>
      <c r="I39" s="105"/>
      <c r="J39" s="41"/>
    </row>
    <row r="40" spans="1:10" ht="13.5" customHeight="1">
      <c r="A40" s="93"/>
      <c r="B40" s="106" t="s">
        <v>74</v>
      </c>
      <c r="C40" s="55" t="s">
        <v>104</v>
      </c>
      <c r="D40" s="55"/>
      <c r="E40" s="55"/>
      <c r="F40" s="146"/>
      <c r="G40" s="148"/>
      <c r="H40" s="117"/>
      <c r="I40" s="149">
        <f>SUM(F40:G40)</f>
        <v>0</v>
      </c>
      <c r="J40" s="133"/>
    </row>
    <row r="41" spans="1:10" ht="13.5" customHeight="1">
      <c r="A41" s="93"/>
      <c r="B41" s="106" t="s">
        <v>76</v>
      </c>
      <c r="C41" s="55" t="s">
        <v>105</v>
      </c>
      <c r="D41" s="55"/>
      <c r="E41" s="55"/>
      <c r="F41" s="147"/>
      <c r="G41" s="129"/>
      <c r="H41" s="116"/>
      <c r="I41" s="125">
        <f>SUM(F41:G41)</f>
        <v>0</v>
      </c>
      <c r="J41" s="133"/>
    </row>
    <row r="42" spans="1:10" ht="13.5" customHeight="1">
      <c r="A42" s="93"/>
      <c r="B42" s="106" t="s">
        <v>78</v>
      </c>
      <c r="C42" s="55" t="s">
        <v>106</v>
      </c>
      <c r="D42" s="55"/>
      <c r="E42" s="55"/>
      <c r="F42" s="107">
        <f>SUM(F39:F41)</f>
        <v>0</v>
      </c>
      <c r="G42" s="115">
        <f>SUM(G39:G41)</f>
        <v>0</v>
      </c>
      <c r="H42" s="116"/>
      <c r="I42" s="125">
        <f>SUM(F42:G42)</f>
        <v>0</v>
      </c>
      <c r="J42" s="40"/>
    </row>
    <row r="43" spans="1:10" ht="13.5" customHeight="1">
      <c r="A43" s="103" t="s">
        <v>107</v>
      </c>
      <c r="B43" s="30" t="s">
        <v>108</v>
      </c>
      <c r="F43" s="105"/>
      <c r="G43" s="91"/>
      <c r="H43" s="38"/>
      <c r="I43" s="105"/>
      <c r="J43" s="41"/>
    </row>
    <row r="44" spans="1:10" ht="10.5" customHeight="1">
      <c r="A44" s="103"/>
      <c r="B44" s="30" t="s">
        <v>109</v>
      </c>
      <c r="F44" s="137">
        <f>SUM(F38,F33,F42)</f>
        <v>0</v>
      </c>
      <c r="G44" s="150">
        <f>SUM(G38,G33,G42)</f>
        <v>0</v>
      </c>
      <c r="H44" s="38"/>
      <c r="I44" s="137">
        <f>SUM(F44:G44)</f>
        <v>0</v>
      </c>
      <c r="J44" s="41"/>
    </row>
    <row r="45" spans="1:10" ht="10.5" customHeight="1">
      <c r="A45" s="93"/>
      <c r="B45" s="55" t="s">
        <v>489</v>
      </c>
      <c r="C45" s="55"/>
      <c r="D45" s="55"/>
      <c r="E45" s="55"/>
      <c r="F45" s="110"/>
      <c r="G45" s="114"/>
      <c r="H45" s="66"/>
      <c r="I45" s="110"/>
      <c r="J45" s="40"/>
    </row>
    <row r="46" spans="1:10" ht="12" customHeight="1">
      <c r="A46" s="103" t="s">
        <v>110</v>
      </c>
      <c r="B46" s="30" t="s">
        <v>111</v>
      </c>
      <c r="F46" s="105"/>
      <c r="G46" s="91"/>
      <c r="H46" s="38"/>
      <c r="I46" s="105"/>
      <c r="J46" s="41"/>
    </row>
    <row r="47" spans="1:10" ht="12" customHeight="1">
      <c r="A47" s="93"/>
      <c r="B47" s="106" t="s">
        <v>74</v>
      </c>
      <c r="C47" s="55" t="s">
        <v>112</v>
      </c>
      <c r="D47" s="55"/>
      <c r="E47" s="55"/>
      <c r="F47" s="147"/>
      <c r="G47" s="129"/>
      <c r="H47" s="116"/>
      <c r="I47" s="125">
        <f>SUM(F47:G47)</f>
        <v>0</v>
      </c>
      <c r="J47" s="133"/>
    </row>
    <row r="48" spans="1:10" ht="12" customHeight="1">
      <c r="A48" s="103"/>
      <c r="B48" s="111" t="s">
        <v>76</v>
      </c>
      <c r="C48" s="30" t="s">
        <v>513</v>
      </c>
      <c r="F48" s="105"/>
      <c r="G48" s="91"/>
      <c r="H48" s="38"/>
      <c r="I48" s="105"/>
      <c r="J48" s="41"/>
    </row>
    <row r="49" spans="1:10" ht="11.25" customHeight="1">
      <c r="A49" s="93"/>
      <c r="B49" s="55"/>
      <c r="C49" s="55"/>
      <c r="D49" s="55" t="s">
        <v>514</v>
      </c>
      <c r="E49" s="55"/>
      <c r="F49" s="147"/>
      <c r="G49" s="129"/>
      <c r="H49" s="116"/>
      <c r="I49" s="125">
        <f>SUM(F49:G49)</f>
        <v>0</v>
      </c>
      <c r="J49" s="133"/>
    </row>
    <row r="50" spans="1:10" ht="12" customHeight="1">
      <c r="A50" s="103"/>
      <c r="B50" s="111" t="s">
        <v>78</v>
      </c>
      <c r="C50" s="30" t="s">
        <v>515</v>
      </c>
      <c r="F50" s="105"/>
      <c r="G50" s="91"/>
      <c r="H50" s="38"/>
      <c r="I50" s="105"/>
      <c r="J50" s="41"/>
    </row>
    <row r="51" spans="1:10" ht="11.25" customHeight="1">
      <c r="A51" s="93"/>
      <c r="B51" s="55"/>
      <c r="C51" s="55"/>
      <c r="D51" s="55" t="s">
        <v>516</v>
      </c>
      <c r="E51" s="55"/>
      <c r="F51" s="147"/>
      <c r="G51" s="129"/>
      <c r="H51" s="116"/>
      <c r="I51" s="125">
        <f>SUM(F51:G51)</f>
        <v>0</v>
      </c>
      <c r="J51" s="133"/>
    </row>
    <row r="52" spans="1:10" ht="11.25" customHeight="1">
      <c r="A52" s="103"/>
      <c r="B52" s="111" t="s">
        <v>79</v>
      </c>
      <c r="C52" s="30" t="s">
        <v>113</v>
      </c>
      <c r="F52" s="105"/>
      <c r="G52" s="91"/>
      <c r="H52" s="38"/>
      <c r="I52" s="105"/>
      <c r="J52" s="41"/>
    </row>
    <row r="53" spans="1:10" ht="11.25" customHeight="1">
      <c r="A53" s="93"/>
      <c r="B53" s="55"/>
      <c r="C53" s="55"/>
      <c r="D53" s="55" t="s">
        <v>112</v>
      </c>
      <c r="E53" s="55"/>
      <c r="F53" s="147"/>
      <c r="G53" s="129"/>
      <c r="H53" s="116"/>
      <c r="I53" s="125">
        <f>SUM(F53:G53)</f>
        <v>0</v>
      </c>
      <c r="J53" s="133"/>
    </row>
    <row r="54" spans="1:10" ht="15" customHeight="1">
      <c r="A54" s="103"/>
      <c r="B54" s="111" t="s">
        <v>81</v>
      </c>
      <c r="C54" s="30" t="s">
        <v>114</v>
      </c>
      <c r="F54" s="105"/>
      <c r="G54" s="91" t="s">
        <v>83</v>
      </c>
      <c r="H54" s="38"/>
      <c r="I54" s="105"/>
      <c r="J54" s="41"/>
    </row>
    <row r="55" spans="1:10" ht="11.25" customHeight="1">
      <c r="A55" s="103"/>
      <c r="B55" s="111"/>
      <c r="C55" s="30" t="s">
        <v>90</v>
      </c>
      <c r="D55" s="30" t="s">
        <v>115</v>
      </c>
      <c r="F55" s="142"/>
      <c r="G55" s="118" t="s">
        <v>83</v>
      </c>
      <c r="H55" s="38"/>
      <c r="I55" s="137">
        <f>SUM(F55:G55)</f>
        <v>0</v>
      </c>
      <c r="J55" s="138"/>
    </row>
    <row r="56" spans="1:10" ht="12" customHeight="1">
      <c r="A56" s="93"/>
      <c r="B56" s="55"/>
      <c r="C56" s="55"/>
      <c r="D56" s="55" t="s">
        <v>116</v>
      </c>
      <c r="E56" s="55"/>
      <c r="F56" s="119"/>
      <c r="G56" s="114" t="s">
        <v>83</v>
      </c>
      <c r="H56" s="66"/>
      <c r="I56" s="107"/>
      <c r="J56" s="40"/>
    </row>
    <row r="57" spans="1:10" ht="15.75" customHeight="1">
      <c r="A57" s="93"/>
      <c r="B57" s="55"/>
      <c r="C57" s="55" t="s">
        <v>91</v>
      </c>
      <c r="D57" s="55" t="s">
        <v>117</v>
      </c>
      <c r="E57" s="55"/>
      <c r="F57" s="147"/>
      <c r="G57" s="114" t="s">
        <v>83</v>
      </c>
      <c r="H57" s="66"/>
      <c r="I57" s="125">
        <f>SUM(F57:G57)</f>
        <v>0</v>
      </c>
      <c r="J57" s="133"/>
    </row>
    <row r="58" spans="1:10" ht="15" customHeight="1">
      <c r="A58" s="93"/>
      <c r="B58" s="55"/>
      <c r="C58" s="55" t="s">
        <v>92</v>
      </c>
      <c r="D58" s="55" t="s">
        <v>118</v>
      </c>
      <c r="E58" s="55"/>
      <c r="F58" s="147"/>
      <c r="G58" s="114" t="s">
        <v>83</v>
      </c>
      <c r="H58" s="66"/>
      <c r="I58" s="125">
        <f>SUM(F58:G58)</f>
        <v>0</v>
      </c>
      <c r="J58" s="133"/>
    </row>
    <row r="59" spans="1:10" ht="15" customHeight="1">
      <c r="A59" s="93"/>
      <c r="B59" s="55"/>
      <c r="C59" s="55" t="s">
        <v>93</v>
      </c>
      <c r="D59" s="55" t="s">
        <v>119</v>
      </c>
      <c r="E59" s="55"/>
      <c r="F59" s="125">
        <f>SUM(F54:F58)</f>
        <v>0</v>
      </c>
      <c r="G59" s="114" t="s">
        <v>83</v>
      </c>
      <c r="H59" s="66"/>
      <c r="I59" s="125">
        <f>SUM(F59:G59)</f>
        <v>0</v>
      </c>
      <c r="J59" s="40"/>
    </row>
    <row r="60" spans="1:10" ht="15" customHeight="1">
      <c r="A60" s="93"/>
      <c r="B60" s="106" t="s">
        <v>85</v>
      </c>
      <c r="C60" s="55" t="s">
        <v>120</v>
      </c>
      <c r="D60" s="55"/>
      <c r="E60" s="55"/>
      <c r="F60" s="125">
        <f>SUM(F47:F58)</f>
        <v>0</v>
      </c>
      <c r="G60" s="132">
        <f>SUM(G47:G59)</f>
        <v>0</v>
      </c>
      <c r="H60" s="116"/>
      <c r="I60" s="125">
        <f>SUM(F60:G60)</f>
        <v>0</v>
      </c>
      <c r="J60" s="40"/>
    </row>
    <row r="61" spans="1:10" ht="12.75" customHeight="1">
      <c r="A61" s="103" t="s">
        <v>121</v>
      </c>
      <c r="B61" s="30" t="s">
        <v>108</v>
      </c>
      <c r="F61" s="141"/>
      <c r="G61" s="130"/>
      <c r="H61" s="38"/>
      <c r="I61" s="141"/>
      <c r="J61" s="41"/>
    </row>
    <row r="62" spans="1:10" ht="10.5" customHeight="1">
      <c r="A62" s="103"/>
      <c r="B62" s="30" t="s">
        <v>122</v>
      </c>
      <c r="F62" s="137">
        <f>SUM(F44,F60)</f>
        <v>0</v>
      </c>
      <c r="G62" s="150">
        <f>SUM(G44,G60)</f>
        <v>0</v>
      </c>
      <c r="H62" s="120"/>
      <c r="I62" s="137">
        <f>SUM(F62:G62)</f>
        <v>0</v>
      </c>
      <c r="J62" s="41"/>
    </row>
    <row r="63" spans="1:10" ht="10.5" customHeight="1">
      <c r="A63" s="93"/>
      <c r="B63" s="55" t="s">
        <v>498</v>
      </c>
      <c r="C63" s="55"/>
      <c r="D63" s="55"/>
      <c r="E63" s="55"/>
      <c r="F63" s="143"/>
      <c r="G63" s="131"/>
      <c r="H63" s="66"/>
      <c r="I63" s="143"/>
      <c r="J63" s="40"/>
    </row>
    <row r="64" spans="1:10" ht="12" customHeight="1">
      <c r="A64" s="158" t="s">
        <v>123</v>
      </c>
      <c r="B64" s="159"/>
      <c r="C64" s="159"/>
      <c r="D64" s="159"/>
      <c r="E64" s="159"/>
      <c r="F64" s="159"/>
      <c r="G64" s="159"/>
      <c r="H64" s="159"/>
      <c r="I64" s="159"/>
      <c r="J64" s="160"/>
    </row>
    <row r="65" spans="1:10" ht="9.75" customHeight="1">
      <c r="A65" s="161" t="s">
        <v>124</v>
      </c>
      <c r="B65" s="164"/>
      <c r="C65" s="164"/>
      <c r="D65" s="164"/>
      <c r="E65" s="164"/>
      <c r="F65" s="164"/>
      <c r="G65" s="164"/>
      <c r="H65" s="164"/>
      <c r="I65" s="164"/>
      <c r="J65" s="165"/>
    </row>
    <row r="66" spans="1:10" ht="13.5" customHeight="1">
      <c r="A66" s="30" t="str">
        <f>Rev_Date</f>
        <v>REVISED JULY 1, 2010</v>
      </c>
      <c r="E66" s="64" t="str">
        <f>Exp_Date</f>
        <v>FORM EXPIRES 6-30-12</v>
      </c>
      <c r="G66" s="33"/>
      <c r="H66" s="33"/>
      <c r="I66" s="33"/>
      <c r="J66" s="74" t="s">
        <v>125</v>
      </c>
    </row>
  </sheetData>
  <sheetProtection sheet="1" objects="1" scenarios="1"/>
  <printOptions horizontalCentered="1" verticalCentered="1"/>
  <pageMargins left="0.25" right="0.25" top="0.25" bottom="0.25" header="0.5" footer="0.5"/>
  <pageSetup blackAndWhite="1" fitToHeight="1" fitToWidth="1" orientation="portrait" scale="92" r:id="rId1"/>
</worksheet>
</file>

<file path=xl/worksheets/sheet20.xml><?xml version="1.0" encoding="utf-8"?>
<worksheet xmlns="http://schemas.openxmlformats.org/spreadsheetml/2006/main" xmlns:r="http://schemas.openxmlformats.org/officeDocument/2006/relationships">
  <dimension ref="A1:B26"/>
  <sheetViews>
    <sheetView zoomScalePageLayoutView="0" workbookViewId="0" topLeftCell="A1">
      <selection activeCell="A1" sqref="A1"/>
    </sheetView>
  </sheetViews>
  <sheetFormatPr defaultColWidth="9.140625" defaultRowHeight="12.75"/>
  <cols>
    <col min="1" max="16384" width="9.140625" style="34" customWidth="1"/>
  </cols>
  <sheetData>
    <row r="1" spans="1:2" ht="12.75">
      <c r="A1">
        <v>1</v>
      </c>
      <c r="B1" t="s">
        <v>467</v>
      </c>
    </row>
    <row r="2" spans="1:2" ht="12.75">
      <c r="A2">
        <v>2</v>
      </c>
      <c r="B2" t="s">
        <v>468</v>
      </c>
    </row>
    <row r="3" spans="1:2" ht="12.75">
      <c r="A3">
        <v>3</v>
      </c>
      <c r="B3" t="s">
        <v>469</v>
      </c>
    </row>
    <row r="4" spans="1:2" ht="12.75">
      <c r="A4">
        <v>4</v>
      </c>
      <c r="B4" t="s">
        <v>470</v>
      </c>
    </row>
    <row r="5" spans="1:2" ht="12.75">
      <c r="A5">
        <v>5</v>
      </c>
      <c r="B5" t="s">
        <v>574</v>
      </c>
    </row>
    <row r="6" spans="1:2" ht="12.75">
      <c r="A6">
        <v>6</v>
      </c>
      <c r="B6" t="s">
        <v>604</v>
      </c>
    </row>
    <row r="7" spans="1:2" ht="12.75">
      <c r="A7">
        <v>7</v>
      </c>
      <c r="B7" t="s">
        <v>471</v>
      </c>
    </row>
    <row r="8" spans="1:2" ht="12.75">
      <c r="A8">
        <v>8</v>
      </c>
      <c r="B8" t="s">
        <v>472</v>
      </c>
    </row>
    <row r="9" spans="1:2" ht="12.75">
      <c r="A9">
        <v>9</v>
      </c>
      <c r="B9" t="s">
        <v>473</v>
      </c>
    </row>
    <row r="10" spans="1:2" ht="12.75">
      <c r="A10">
        <v>10</v>
      </c>
      <c r="B10" t="s">
        <v>15</v>
      </c>
    </row>
    <row r="11" spans="1:2" ht="12.75">
      <c r="A11">
        <v>11</v>
      </c>
      <c r="B11" t="s">
        <v>17</v>
      </c>
    </row>
    <row r="12" spans="1:2" ht="12.75">
      <c r="A12">
        <v>12</v>
      </c>
      <c r="B12" t="s">
        <v>19</v>
      </c>
    </row>
    <row r="13" spans="1:2" ht="12.75">
      <c r="A13">
        <v>13</v>
      </c>
      <c r="B13" t="s">
        <v>21</v>
      </c>
    </row>
    <row r="14" spans="1:2" ht="12.75">
      <c r="A14">
        <v>14</v>
      </c>
      <c r="B14" t="s">
        <v>366</v>
      </c>
    </row>
    <row r="15" spans="1:2" ht="12.75">
      <c r="A15">
        <v>15</v>
      </c>
      <c r="B15" t="s">
        <v>33</v>
      </c>
    </row>
    <row r="16" spans="1:2" ht="12.75">
      <c r="A16">
        <v>16</v>
      </c>
      <c r="B16" t="s">
        <v>35</v>
      </c>
    </row>
    <row r="17" spans="1:2" ht="12.75">
      <c r="A17">
        <v>17</v>
      </c>
      <c r="B17" t="s">
        <v>474</v>
      </c>
    </row>
    <row r="18" spans="1:2" ht="12.75">
      <c r="A18">
        <v>18</v>
      </c>
      <c r="B18" t="s">
        <v>475</v>
      </c>
    </row>
    <row r="19" spans="1:2" ht="12.75">
      <c r="A19">
        <v>19</v>
      </c>
      <c r="B19" t="s">
        <v>39</v>
      </c>
    </row>
    <row r="20" spans="1:2" ht="12.75">
      <c r="A20"/>
      <c r="B20"/>
    </row>
    <row r="21" spans="1:2" ht="12.75">
      <c r="A21"/>
      <c r="B21"/>
    </row>
    <row r="22" spans="1:2" ht="12.75">
      <c r="A22"/>
      <c r="B22"/>
    </row>
    <row r="23" spans="1:2" ht="12.75">
      <c r="A23"/>
      <c r="B23"/>
    </row>
    <row r="24" spans="1:2" ht="12.75">
      <c r="A24"/>
      <c r="B24"/>
    </row>
    <row r="25" spans="1:2" ht="12.75">
      <c r="A25"/>
      <c r="B25"/>
    </row>
    <row r="26" spans="1:2" ht="12.75">
      <c r="A26"/>
      <c r="B26"/>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58"/>
  <sheetViews>
    <sheetView showGridLines="0" showZeros="0" zoomScale="106" zoomScaleNormal="106" zoomScalePageLayoutView="0" workbookViewId="0" topLeftCell="A1">
      <selection activeCell="O8" sqref="O8"/>
    </sheetView>
  </sheetViews>
  <sheetFormatPr defaultColWidth="9.140625" defaultRowHeight="12.75"/>
  <cols>
    <col min="1" max="1" width="2.7109375" style="175" customWidth="1"/>
    <col min="2" max="2" width="4.00390625" style="175" customWidth="1"/>
    <col min="3" max="3" width="2.7109375" style="175" customWidth="1"/>
    <col min="4" max="4" width="28.7109375" style="175" customWidth="1"/>
    <col min="5" max="5" width="1.7109375" style="175" customWidth="1"/>
    <col min="6" max="6" width="9.7109375" style="175" customWidth="1"/>
    <col min="7" max="7" width="4.7109375" style="175" customWidth="1"/>
    <col min="8" max="8" width="1.7109375" style="175" customWidth="1"/>
    <col min="9" max="9" width="9.7109375" style="175" customWidth="1"/>
    <col min="10" max="10" width="4.7109375" style="175" customWidth="1"/>
    <col min="11" max="11" width="1.7109375" style="175" customWidth="1"/>
    <col min="12" max="12" width="9.7109375" style="175" customWidth="1"/>
    <col min="13" max="13" width="4.7109375" style="175" customWidth="1"/>
    <col min="14" max="14" width="3.28125" style="175" customWidth="1"/>
    <col min="15" max="15" width="5.7109375" style="175" customWidth="1"/>
    <col min="16" max="16" width="8.7109375" style="175" customWidth="1"/>
    <col min="17" max="16384" width="9.140625" style="175" customWidth="1"/>
  </cols>
  <sheetData>
    <row r="1" spans="1:16" s="53" customFormat="1" ht="13.5">
      <c r="A1" s="83" t="s">
        <v>126</v>
      </c>
      <c r="B1" s="84"/>
      <c r="C1" s="85"/>
      <c r="D1" s="85"/>
      <c r="E1" s="84"/>
      <c r="F1" s="84"/>
      <c r="G1" s="84"/>
      <c r="H1" s="84"/>
      <c r="I1" s="84"/>
      <c r="J1" s="84"/>
      <c r="K1" s="84"/>
      <c r="L1" s="84"/>
      <c r="M1" s="84"/>
      <c r="N1" s="84"/>
      <c r="O1" s="84"/>
      <c r="P1" s="86"/>
    </row>
    <row r="2" spans="1:16" s="53" customFormat="1" ht="9.75" customHeight="1">
      <c r="A2" s="87" t="s">
        <v>590</v>
      </c>
      <c r="B2" s="88"/>
      <c r="C2" s="88"/>
      <c r="D2" s="88"/>
      <c r="E2" s="240" t="s">
        <v>65</v>
      </c>
      <c r="F2" s="88"/>
      <c r="G2" s="30"/>
      <c r="H2" s="30"/>
      <c r="I2" s="57"/>
      <c r="J2" s="57"/>
      <c r="K2" s="57"/>
      <c r="L2" s="57"/>
      <c r="M2" s="87" t="s">
        <v>66</v>
      </c>
      <c r="N2" s="88"/>
      <c r="O2" s="166"/>
      <c r="P2" s="89"/>
    </row>
    <row r="3" spans="1:16" s="53" customFormat="1" ht="12" customHeight="1">
      <c r="A3" s="234">
        <f>'G01'!$D$3</f>
        <v>0</v>
      </c>
      <c r="B3" s="57"/>
      <c r="C3" s="167"/>
      <c r="D3" s="167"/>
      <c r="E3" s="49"/>
      <c r="F3" s="233">
        <f>'G01'!$D$4</f>
        <v>0</v>
      </c>
      <c r="G3" s="30"/>
      <c r="H3" s="30"/>
      <c r="I3" s="50"/>
      <c r="J3" s="50"/>
      <c r="K3" s="50"/>
      <c r="L3" s="50"/>
      <c r="M3" s="91"/>
      <c r="N3" s="64"/>
      <c r="O3" s="233">
        <f>'G01'!$L$4</f>
        <v>0</v>
      </c>
      <c r="P3" s="168"/>
    </row>
    <row r="4" spans="1:16" s="53" customFormat="1" ht="3.75" customHeight="1">
      <c r="A4" s="93"/>
      <c r="B4" s="55"/>
      <c r="C4" s="94"/>
      <c r="D4" s="94"/>
      <c r="E4" s="95"/>
      <c r="F4" s="94"/>
      <c r="G4" s="55"/>
      <c r="H4" s="55"/>
      <c r="I4" s="55"/>
      <c r="J4" s="55"/>
      <c r="K4" s="55"/>
      <c r="L4" s="55"/>
      <c r="M4" s="95"/>
      <c r="N4" s="94"/>
      <c r="O4" s="46"/>
      <c r="P4" s="96"/>
    </row>
    <row r="5" spans="1:16" s="53" customFormat="1" ht="14.25" customHeight="1">
      <c r="A5" s="97" t="s">
        <v>67</v>
      </c>
      <c r="B5" s="66"/>
      <c r="C5" s="98"/>
      <c r="D5" s="98"/>
      <c r="E5" s="66"/>
      <c r="F5" s="66"/>
      <c r="G5" s="98"/>
      <c r="H5" s="98"/>
      <c r="I5" s="66"/>
      <c r="J5" s="66"/>
      <c r="K5" s="66"/>
      <c r="L5" s="66"/>
      <c r="M5" s="66"/>
      <c r="N5" s="66"/>
      <c r="O5" s="170"/>
      <c r="P5" s="99"/>
    </row>
    <row r="6" spans="1:16" s="53" customFormat="1" ht="16.5" customHeight="1">
      <c r="A6" s="100" t="s">
        <v>127</v>
      </c>
      <c r="B6" s="55"/>
      <c r="C6" s="94"/>
      <c r="D6" s="94"/>
      <c r="E6" s="55"/>
      <c r="F6" s="55"/>
      <c r="G6" s="94"/>
      <c r="H6" s="94"/>
      <c r="I6" s="55"/>
      <c r="J6" s="55"/>
      <c r="K6" s="55"/>
      <c r="L6" s="55"/>
      <c r="M6" s="55"/>
      <c r="N6" s="55"/>
      <c r="O6" s="171" t="s">
        <v>71</v>
      </c>
      <c r="P6" s="99"/>
    </row>
    <row r="7" spans="1:16" ht="15.75" customHeight="1">
      <c r="A7" s="49" t="s">
        <v>128</v>
      </c>
      <c r="B7" s="50" t="s">
        <v>129</v>
      </c>
      <c r="C7" s="172"/>
      <c r="D7" s="172"/>
      <c r="E7" s="173"/>
      <c r="F7" s="173"/>
      <c r="G7" s="173"/>
      <c r="H7" s="173"/>
      <c r="I7" s="173"/>
      <c r="J7" s="173"/>
      <c r="K7" s="173"/>
      <c r="L7" s="173"/>
      <c r="M7" s="173"/>
      <c r="N7" s="173"/>
      <c r="O7" s="91"/>
      <c r="P7" s="44"/>
    </row>
    <row r="8" spans="1:16" ht="15" customHeight="1">
      <c r="A8" s="48"/>
      <c r="B8" s="176" t="s">
        <v>74</v>
      </c>
      <c r="C8" s="31" t="s">
        <v>130</v>
      </c>
      <c r="D8" s="31"/>
      <c r="E8" s="177"/>
      <c r="F8" s="177"/>
      <c r="G8" s="177"/>
      <c r="H8" s="177"/>
      <c r="I8" s="177"/>
      <c r="J8" s="177"/>
      <c r="K8" s="177"/>
      <c r="L8" s="177"/>
      <c r="M8" s="177"/>
      <c r="N8" s="177"/>
      <c r="O8" s="123"/>
      <c r="P8" s="178"/>
    </row>
    <row r="9" spans="1:16" ht="15" customHeight="1">
      <c r="A9" s="48"/>
      <c r="B9" s="179" t="s">
        <v>76</v>
      </c>
      <c r="C9" s="31" t="s">
        <v>131</v>
      </c>
      <c r="D9" s="31"/>
      <c r="E9" s="177"/>
      <c r="F9" s="177"/>
      <c r="G9" s="177"/>
      <c r="H9" s="177"/>
      <c r="I9" s="177"/>
      <c r="J9" s="177"/>
      <c r="K9" s="177"/>
      <c r="L9" s="177"/>
      <c r="M9" s="177"/>
      <c r="N9" s="177"/>
      <c r="O9" s="123"/>
      <c r="P9" s="178"/>
    </row>
    <row r="10" spans="1:16" ht="13.5" customHeight="1">
      <c r="A10" s="180"/>
      <c r="B10" s="181" t="s">
        <v>78</v>
      </c>
      <c r="C10" s="182" t="s">
        <v>132</v>
      </c>
      <c r="D10" s="182"/>
      <c r="E10" s="183"/>
      <c r="F10" s="183"/>
      <c r="G10" s="183"/>
      <c r="H10" s="183"/>
      <c r="I10" s="183"/>
      <c r="J10" s="183"/>
      <c r="K10" s="183"/>
      <c r="L10" s="183"/>
      <c r="M10" s="183"/>
      <c r="N10" s="183"/>
      <c r="O10" s="184"/>
      <c r="P10" s="185"/>
    </row>
    <row r="11" spans="1:16" ht="12" customHeight="1">
      <c r="A11" s="49"/>
      <c r="B11" s="186"/>
      <c r="C11" s="50" t="s">
        <v>495</v>
      </c>
      <c r="D11" s="50"/>
      <c r="E11" s="173"/>
      <c r="F11" s="173"/>
      <c r="G11" s="173"/>
      <c r="H11" s="173"/>
      <c r="I11" s="173"/>
      <c r="J11" s="173"/>
      <c r="K11" s="173"/>
      <c r="L11" s="173"/>
      <c r="M11" s="173"/>
      <c r="N11" s="173"/>
      <c r="O11" s="118"/>
      <c r="P11" s="187"/>
    </row>
    <row r="12" spans="1:16" ht="12" customHeight="1">
      <c r="A12" s="49"/>
      <c r="B12" s="186"/>
      <c r="C12" s="50" t="s">
        <v>496</v>
      </c>
      <c r="D12" s="50"/>
      <c r="E12" s="173"/>
      <c r="F12" s="173"/>
      <c r="G12" s="173"/>
      <c r="H12" s="173"/>
      <c r="I12" s="173"/>
      <c r="J12" s="173"/>
      <c r="K12" s="173"/>
      <c r="L12" s="173"/>
      <c r="M12" s="173"/>
      <c r="N12" s="173"/>
      <c r="O12" s="118"/>
      <c r="P12" s="187"/>
    </row>
    <row r="13" spans="1:16" ht="12" customHeight="1">
      <c r="A13" s="49"/>
      <c r="B13" s="186"/>
      <c r="C13" s="50" t="s">
        <v>591</v>
      </c>
      <c r="D13" s="50"/>
      <c r="E13" s="173"/>
      <c r="F13" s="173"/>
      <c r="G13" s="173"/>
      <c r="H13" s="173"/>
      <c r="I13" s="173"/>
      <c r="J13" s="173"/>
      <c r="K13" s="173"/>
      <c r="L13" s="173"/>
      <c r="M13" s="173"/>
      <c r="N13" s="173"/>
      <c r="O13" s="118"/>
      <c r="P13" s="187"/>
    </row>
    <row r="14" spans="1:16" ht="12" customHeight="1">
      <c r="A14" s="48"/>
      <c r="B14" s="179"/>
      <c r="C14" s="31" t="s">
        <v>501</v>
      </c>
      <c r="D14" s="31"/>
      <c r="E14" s="177"/>
      <c r="F14" s="177"/>
      <c r="G14" s="177"/>
      <c r="H14" s="177"/>
      <c r="I14" s="177"/>
      <c r="J14" s="177"/>
      <c r="K14" s="177"/>
      <c r="L14" s="177"/>
      <c r="M14" s="177"/>
      <c r="N14" s="177"/>
      <c r="O14" s="129"/>
      <c r="P14" s="178"/>
    </row>
    <row r="15" spans="1:16" ht="15" customHeight="1">
      <c r="A15" s="48"/>
      <c r="B15" s="179" t="s">
        <v>79</v>
      </c>
      <c r="C15" s="31" t="s">
        <v>133</v>
      </c>
      <c r="D15" s="31"/>
      <c r="E15" s="192"/>
      <c r="F15" s="192"/>
      <c r="G15" s="177"/>
      <c r="H15" s="177"/>
      <c r="I15" s="177"/>
      <c r="J15" s="177"/>
      <c r="K15" s="177"/>
      <c r="L15" s="177"/>
      <c r="M15" s="177"/>
      <c r="N15" s="177"/>
      <c r="O15" s="123"/>
      <c r="P15" s="178"/>
    </row>
    <row r="16" spans="1:16" ht="15" customHeight="1">
      <c r="A16" s="189"/>
      <c r="B16" s="190" t="s">
        <v>81</v>
      </c>
      <c r="C16" s="191" t="s">
        <v>134</v>
      </c>
      <c r="D16" s="191"/>
      <c r="E16" s="192"/>
      <c r="F16" s="192"/>
      <c r="G16" s="192"/>
      <c r="H16" s="192"/>
      <c r="I16" s="192"/>
      <c r="J16" s="192"/>
      <c r="K16" s="192"/>
      <c r="L16" s="192"/>
      <c r="M16" s="192"/>
      <c r="N16" s="192"/>
      <c r="O16" s="151"/>
      <c r="P16" s="193"/>
    </row>
    <row r="17" spans="1:16" ht="15" customHeight="1">
      <c r="A17" s="189"/>
      <c r="B17" s="190" t="s">
        <v>85</v>
      </c>
      <c r="C17" s="191" t="s">
        <v>135</v>
      </c>
      <c r="D17" s="191"/>
      <c r="E17" s="192"/>
      <c r="F17" s="192"/>
      <c r="G17" s="192"/>
      <c r="H17" s="192"/>
      <c r="I17" s="192"/>
      <c r="J17" s="192"/>
      <c r="K17" s="192"/>
      <c r="L17" s="192"/>
      <c r="M17" s="192"/>
      <c r="N17" s="192"/>
      <c r="O17" s="151"/>
      <c r="P17" s="193"/>
    </row>
    <row r="18" spans="1:16" ht="15.75" customHeight="1">
      <c r="A18" s="180"/>
      <c r="B18" s="181" t="s">
        <v>87</v>
      </c>
      <c r="C18" s="182" t="s">
        <v>136</v>
      </c>
      <c r="D18" s="182"/>
      <c r="E18" s="45"/>
      <c r="F18" s="183"/>
      <c r="G18" s="183"/>
      <c r="H18" s="183"/>
      <c r="I18" s="183"/>
      <c r="J18" s="183"/>
      <c r="K18" s="183"/>
      <c r="L18" s="183"/>
      <c r="M18" s="183"/>
      <c r="N18" s="183"/>
      <c r="O18" s="184"/>
      <c r="P18" s="185"/>
    </row>
    <row r="19" spans="1:16" ht="13.5" customHeight="1">
      <c r="A19" s="194"/>
      <c r="B19" s="173"/>
      <c r="C19" s="173" t="s">
        <v>90</v>
      </c>
      <c r="D19" s="145"/>
      <c r="E19" s="55"/>
      <c r="F19" s="55"/>
      <c r="G19" s="55"/>
      <c r="H19" s="55"/>
      <c r="I19" s="55"/>
      <c r="J19" s="173"/>
      <c r="K19" s="173"/>
      <c r="L19" s="173"/>
      <c r="M19" s="173"/>
      <c r="N19" s="173"/>
      <c r="O19" s="127"/>
      <c r="P19" s="187"/>
    </row>
    <row r="20" spans="1:16" ht="5.25" customHeight="1">
      <c r="A20" s="195"/>
      <c r="B20" s="177"/>
      <c r="C20" s="177"/>
      <c r="D20" s="177"/>
      <c r="E20" s="177"/>
      <c r="F20" s="177"/>
      <c r="G20" s="177"/>
      <c r="H20" s="177"/>
      <c r="I20" s="177"/>
      <c r="J20" s="177"/>
      <c r="K20" s="177"/>
      <c r="L20" s="177"/>
      <c r="M20" s="177"/>
      <c r="N20" s="177"/>
      <c r="O20" s="115"/>
      <c r="P20" s="178"/>
    </row>
    <row r="21" spans="1:16" ht="14.25" customHeight="1">
      <c r="A21" s="196"/>
      <c r="B21" s="183"/>
      <c r="C21" s="183" t="s">
        <v>91</v>
      </c>
      <c r="D21" s="42" t="s">
        <v>95</v>
      </c>
      <c r="E21" s="42"/>
      <c r="F21" s="42"/>
      <c r="G21" s="42"/>
      <c r="H21" s="42"/>
      <c r="I21" s="42"/>
      <c r="J21" s="42"/>
      <c r="K21" s="42"/>
      <c r="L21" s="183"/>
      <c r="M21" s="183"/>
      <c r="N21" s="183"/>
      <c r="O21" s="235">
        <f>'G-ADD''T COSTS'!E44</f>
        <v>0</v>
      </c>
      <c r="P21" s="185"/>
    </row>
    <row r="22" spans="1:16" ht="4.5" customHeight="1">
      <c r="A22" s="195"/>
      <c r="B22" s="177"/>
      <c r="C22" s="177"/>
      <c r="D22" s="177"/>
      <c r="E22" s="177"/>
      <c r="F22" s="177"/>
      <c r="G22" s="177"/>
      <c r="H22" s="177"/>
      <c r="I22" s="177"/>
      <c r="J22" s="177"/>
      <c r="K22" s="177"/>
      <c r="L22" s="177"/>
      <c r="M22" s="177"/>
      <c r="N22" s="177"/>
      <c r="O22" s="115"/>
      <c r="P22" s="178"/>
    </row>
    <row r="23" spans="1:16" ht="15" customHeight="1">
      <c r="A23" s="189"/>
      <c r="B23" s="190" t="s">
        <v>96</v>
      </c>
      <c r="C23" s="191" t="s">
        <v>137</v>
      </c>
      <c r="D23" s="192"/>
      <c r="E23" s="192"/>
      <c r="F23" s="192"/>
      <c r="G23" s="192"/>
      <c r="H23" s="192"/>
      <c r="I23" s="192"/>
      <c r="J23" s="192"/>
      <c r="K23" s="192"/>
      <c r="L23" s="192"/>
      <c r="M23" s="192"/>
      <c r="N23" s="192"/>
      <c r="O23" s="151"/>
      <c r="P23" s="193"/>
    </row>
    <row r="24" spans="1:16" ht="15" customHeight="1">
      <c r="A24" s="189"/>
      <c r="B24" s="190" t="s">
        <v>138</v>
      </c>
      <c r="C24" s="191" t="s">
        <v>139</v>
      </c>
      <c r="D24" s="192"/>
      <c r="E24" s="192"/>
      <c r="F24" s="192"/>
      <c r="G24" s="192"/>
      <c r="H24" s="192"/>
      <c r="I24" s="192"/>
      <c r="J24" s="192"/>
      <c r="K24" s="192"/>
      <c r="L24" s="192"/>
      <c r="M24" s="192"/>
      <c r="N24" s="192"/>
      <c r="O24" s="156">
        <f>SUM(O8:O23)</f>
        <v>0</v>
      </c>
      <c r="P24" s="193"/>
    </row>
    <row r="25" spans="1:16" ht="15" customHeight="1">
      <c r="A25" s="49" t="s">
        <v>140</v>
      </c>
      <c r="B25" s="90"/>
      <c r="C25" s="197"/>
      <c r="D25" s="197"/>
      <c r="E25" s="197"/>
      <c r="F25" s="198" t="s">
        <v>141</v>
      </c>
      <c r="G25" s="167"/>
      <c r="H25" s="167"/>
      <c r="I25" s="198" t="s">
        <v>141</v>
      </c>
      <c r="J25" s="167"/>
      <c r="K25" s="167"/>
      <c r="L25" s="198" t="s">
        <v>141</v>
      </c>
      <c r="M25" s="167"/>
      <c r="N25" s="167"/>
      <c r="O25" s="91" t="s">
        <v>142</v>
      </c>
      <c r="P25" s="199"/>
    </row>
    <row r="26" spans="1:16" ht="12" customHeight="1">
      <c r="A26" s="200" t="s">
        <v>143</v>
      </c>
      <c r="B26" s="201"/>
      <c r="C26" s="173"/>
      <c r="D26" s="173"/>
      <c r="E26" s="173"/>
      <c r="F26" s="202" t="s">
        <v>144</v>
      </c>
      <c r="G26" s="236"/>
      <c r="H26" s="203"/>
      <c r="I26" s="202" t="s">
        <v>144</v>
      </c>
      <c r="J26" s="236"/>
      <c r="K26" s="203"/>
      <c r="L26" s="202" t="s">
        <v>144</v>
      </c>
      <c r="M26" s="236"/>
      <c r="N26" s="203"/>
      <c r="O26" s="91" t="s">
        <v>142</v>
      </c>
      <c r="P26" s="199"/>
    </row>
    <row r="27" spans="1:16" ht="12" customHeight="1">
      <c r="A27" s="32"/>
      <c r="B27" s="204" t="s">
        <v>145</v>
      </c>
      <c r="C27" s="177"/>
      <c r="D27" s="177"/>
      <c r="E27" s="177"/>
      <c r="F27" s="205"/>
      <c r="G27" s="206"/>
      <c r="H27" s="206"/>
      <c r="I27" s="205"/>
      <c r="J27" s="206"/>
      <c r="K27" s="206"/>
      <c r="L27" s="205"/>
      <c r="M27" s="206"/>
      <c r="N27" s="206"/>
      <c r="O27" s="114"/>
      <c r="P27" s="207"/>
    </row>
    <row r="28" spans="1:16" ht="15" customHeight="1">
      <c r="A28" s="48"/>
      <c r="B28" s="176" t="s">
        <v>74</v>
      </c>
      <c r="C28" s="31" t="s">
        <v>517</v>
      </c>
      <c r="D28" s="177"/>
      <c r="E28" s="177"/>
      <c r="F28" s="123"/>
      <c r="G28" s="116"/>
      <c r="H28" s="208"/>
      <c r="I28" s="123"/>
      <c r="J28" s="117"/>
      <c r="K28" s="209"/>
      <c r="L28" s="123"/>
      <c r="M28" s="117"/>
      <c r="N28" s="209"/>
      <c r="O28" s="237">
        <f>SUM(F28:M28)</f>
        <v>0</v>
      </c>
      <c r="P28" s="211"/>
    </row>
    <row r="29" spans="1:16" ht="15" customHeight="1">
      <c r="A29" s="48"/>
      <c r="B29" s="106" t="s">
        <v>76</v>
      </c>
      <c r="C29" s="212" t="s">
        <v>146</v>
      </c>
      <c r="D29" s="177"/>
      <c r="E29" s="177"/>
      <c r="F29" s="123">
        <v>0</v>
      </c>
      <c r="G29" s="116"/>
      <c r="H29" s="208"/>
      <c r="I29" s="123">
        <v>0</v>
      </c>
      <c r="J29" s="117"/>
      <c r="K29" s="209"/>
      <c r="L29" s="123">
        <v>0</v>
      </c>
      <c r="M29" s="117"/>
      <c r="N29" s="209"/>
      <c r="O29" s="237">
        <f>SUM(F29:M29)</f>
        <v>0</v>
      </c>
      <c r="P29" s="211"/>
    </row>
    <row r="30" spans="1:16" ht="15" customHeight="1">
      <c r="A30" s="48"/>
      <c r="B30" s="106" t="s">
        <v>78</v>
      </c>
      <c r="C30" s="31" t="s">
        <v>147</v>
      </c>
      <c r="D30" s="177"/>
      <c r="E30" s="177"/>
      <c r="F30" s="123">
        <v>0</v>
      </c>
      <c r="G30" s="116"/>
      <c r="H30" s="208"/>
      <c r="I30" s="123">
        <v>0</v>
      </c>
      <c r="J30" s="117"/>
      <c r="K30" s="209"/>
      <c r="L30" s="123">
        <v>0</v>
      </c>
      <c r="M30" s="117"/>
      <c r="N30" s="209"/>
      <c r="O30" s="237">
        <f>SUM(F30:M30)</f>
        <v>0</v>
      </c>
      <c r="P30" s="211"/>
    </row>
    <row r="31" spans="1:16" ht="15" customHeight="1">
      <c r="A31" s="48"/>
      <c r="B31" s="106" t="s">
        <v>79</v>
      </c>
      <c r="C31" s="31" t="s">
        <v>148</v>
      </c>
      <c r="D31" s="177"/>
      <c r="E31" s="177"/>
      <c r="F31" s="123">
        <v>0</v>
      </c>
      <c r="G31" s="116"/>
      <c r="H31" s="208"/>
      <c r="I31" s="123">
        <v>0</v>
      </c>
      <c r="J31" s="117"/>
      <c r="K31" s="209"/>
      <c r="L31" s="123">
        <v>0</v>
      </c>
      <c r="M31" s="117"/>
      <c r="N31" s="209"/>
      <c r="O31" s="237">
        <f>SUM(F31:M31)</f>
        <v>0</v>
      </c>
      <c r="P31" s="211"/>
    </row>
    <row r="32" spans="1:16" ht="12" customHeight="1">
      <c r="A32" s="49"/>
      <c r="B32" s="108" t="s">
        <v>81</v>
      </c>
      <c r="C32" s="50" t="s">
        <v>149</v>
      </c>
      <c r="D32" s="173"/>
      <c r="E32" s="173"/>
      <c r="F32" s="91"/>
      <c r="G32" s="64"/>
      <c r="H32" s="64"/>
      <c r="I32" s="91"/>
      <c r="J32" s="38"/>
      <c r="K32" s="38"/>
      <c r="L32" s="91"/>
      <c r="M32" s="38"/>
      <c r="N32" s="38"/>
      <c r="O32" s="213"/>
      <c r="P32" s="214"/>
    </row>
    <row r="33" spans="1:16" ht="12" customHeight="1">
      <c r="A33" s="48"/>
      <c r="B33" s="55"/>
      <c r="C33" s="31" t="s">
        <v>150</v>
      </c>
      <c r="D33" s="177"/>
      <c r="E33" s="177"/>
      <c r="F33" s="123"/>
      <c r="G33" s="116"/>
      <c r="H33" s="208"/>
      <c r="I33" s="123"/>
      <c r="J33" s="117"/>
      <c r="K33" s="209"/>
      <c r="L33" s="123"/>
      <c r="M33" s="117"/>
      <c r="N33" s="209"/>
      <c r="O33" s="237">
        <f>SUM(F33:M33)</f>
        <v>0</v>
      </c>
      <c r="P33" s="211"/>
    </row>
    <row r="34" spans="1:16" ht="15" customHeight="1">
      <c r="A34" s="48"/>
      <c r="B34" s="106" t="s">
        <v>85</v>
      </c>
      <c r="C34" s="31" t="s">
        <v>151</v>
      </c>
      <c r="D34" s="177"/>
      <c r="E34" s="177"/>
      <c r="F34" s="123">
        <v>0</v>
      </c>
      <c r="G34" s="116"/>
      <c r="H34" s="208"/>
      <c r="I34" s="123">
        <v>0</v>
      </c>
      <c r="J34" s="117"/>
      <c r="K34" s="209"/>
      <c r="L34" s="123">
        <v>0</v>
      </c>
      <c r="M34" s="117"/>
      <c r="N34" s="209"/>
      <c r="O34" s="237">
        <f>SUM(F34:M34)</f>
        <v>0</v>
      </c>
      <c r="P34" s="211"/>
    </row>
    <row r="35" spans="1:16" ht="15" customHeight="1">
      <c r="A35" s="48"/>
      <c r="B35" s="106" t="s">
        <v>87</v>
      </c>
      <c r="C35" s="31" t="s">
        <v>152</v>
      </c>
      <c r="D35" s="177"/>
      <c r="E35" s="177"/>
      <c r="F35" s="123"/>
      <c r="G35" s="116"/>
      <c r="H35" s="208"/>
      <c r="I35" s="123"/>
      <c r="J35" s="117"/>
      <c r="K35" s="209"/>
      <c r="L35" s="123"/>
      <c r="M35" s="117"/>
      <c r="N35" s="209"/>
      <c r="O35" s="237">
        <f>SUM(F35:M35)</f>
        <v>0</v>
      </c>
      <c r="P35" s="211"/>
    </row>
    <row r="36" spans="1:16" ht="15" customHeight="1">
      <c r="A36" s="48"/>
      <c r="B36" s="106" t="s">
        <v>96</v>
      </c>
      <c r="C36" s="31" t="s">
        <v>153</v>
      </c>
      <c r="D36" s="177"/>
      <c r="E36" s="177"/>
      <c r="F36" s="123">
        <v>0</v>
      </c>
      <c r="G36" s="116"/>
      <c r="H36" s="208"/>
      <c r="I36" s="123">
        <v>0</v>
      </c>
      <c r="J36" s="117"/>
      <c r="K36" s="209"/>
      <c r="L36" s="123">
        <v>0</v>
      </c>
      <c r="M36" s="117"/>
      <c r="N36" s="209"/>
      <c r="O36" s="237">
        <f>SUM(F36:M36)</f>
        <v>0</v>
      </c>
      <c r="P36" s="211"/>
    </row>
    <row r="37" spans="1:16" ht="15" customHeight="1">
      <c r="A37" s="49"/>
      <c r="B37" s="108" t="s">
        <v>138</v>
      </c>
      <c r="C37" s="50" t="s">
        <v>154</v>
      </c>
      <c r="D37" s="173"/>
      <c r="E37" s="173"/>
      <c r="F37" s="91"/>
      <c r="G37" s="64"/>
      <c r="H37" s="64"/>
      <c r="I37" s="91"/>
      <c r="J37" s="64"/>
      <c r="K37" s="64"/>
      <c r="L37" s="91"/>
      <c r="M37" s="64"/>
      <c r="N37" s="64"/>
      <c r="O37" s="91"/>
      <c r="P37" s="44"/>
    </row>
    <row r="38" spans="1:16" ht="13.5" customHeight="1">
      <c r="A38" s="194"/>
      <c r="B38" s="57"/>
      <c r="C38" s="173" t="s">
        <v>90</v>
      </c>
      <c r="D38" s="145"/>
      <c r="E38" s="39"/>
      <c r="F38" s="127">
        <v>0</v>
      </c>
      <c r="G38" s="215"/>
      <c r="H38" s="216"/>
      <c r="I38" s="127">
        <v>0</v>
      </c>
      <c r="J38" s="217"/>
      <c r="K38" s="218"/>
      <c r="L38" s="127">
        <v>0</v>
      </c>
      <c r="M38" s="217"/>
      <c r="N38" s="218"/>
      <c r="O38" s="238">
        <f>SUM(F38:M38)</f>
        <v>0</v>
      </c>
      <c r="P38" s="214"/>
    </row>
    <row r="39" spans="1:16" ht="4.5" customHeight="1">
      <c r="A39" s="195"/>
      <c r="B39" s="55"/>
      <c r="C39" s="177"/>
      <c r="D39" s="177"/>
      <c r="E39" s="177"/>
      <c r="F39" s="210"/>
      <c r="G39" s="117"/>
      <c r="H39" s="117"/>
      <c r="I39" s="114"/>
      <c r="J39" s="66"/>
      <c r="K39" s="66"/>
      <c r="L39" s="114"/>
      <c r="M39" s="66"/>
      <c r="N39" s="66"/>
      <c r="O39" s="210"/>
      <c r="P39" s="211"/>
    </row>
    <row r="40" spans="1:16" ht="13.5" customHeight="1">
      <c r="A40" s="194"/>
      <c r="B40" s="57"/>
      <c r="C40" s="173" t="s">
        <v>91</v>
      </c>
      <c r="D40" s="145"/>
      <c r="E40" s="618"/>
      <c r="F40" s="127">
        <v>0</v>
      </c>
      <c r="G40" s="215"/>
      <c r="H40" s="216"/>
      <c r="I40" s="127">
        <v>0</v>
      </c>
      <c r="J40" s="217"/>
      <c r="K40" s="218"/>
      <c r="L40" s="127"/>
      <c r="M40" s="217"/>
      <c r="N40" s="218"/>
      <c r="O40" s="238">
        <f>SUM(F40:M40)</f>
        <v>0</v>
      </c>
      <c r="P40" s="214"/>
    </row>
    <row r="41" spans="1:16" s="222" customFormat="1" ht="4.5" customHeight="1">
      <c r="A41" s="195"/>
      <c r="B41" s="55"/>
      <c r="C41" s="177"/>
      <c r="D41" s="177"/>
      <c r="E41" s="177"/>
      <c r="F41" s="219"/>
      <c r="G41" s="220"/>
      <c r="H41" s="220"/>
      <c r="I41" s="219"/>
      <c r="J41" s="220"/>
      <c r="K41" s="221"/>
      <c r="L41" s="219"/>
      <c r="M41" s="220"/>
      <c r="N41" s="221"/>
      <c r="O41" s="219"/>
      <c r="P41" s="211"/>
    </row>
    <row r="42" spans="1:16" ht="15" customHeight="1">
      <c r="A42" s="48"/>
      <c r="B42" s="567" t="s">
        <v>499</v>
      </c>
      <c r="C42" s="31" t="s">
        <v>156</v>
      </c>
      <c r="D42" s="177"/>
      <c r="E42" s="177"/>
      <c r="F42" s="237">
        <f>SUM(F28:F40)</f>
        <v>0</v>
      </c>
      <c r="G42" s="117"/>
      <c r="H42" s="117"/>
      <c r="I42" s="237">
        <f>SUM(I28:I40)</f>
        <v>0</v>
      </c>
      <c r="J42" s="117"/>
      <c r="K42" s="117"/>
      <c r="L42" s="237">
        <f>SUM(L28:L40)</f>
        <v>0</v>
      </c>
      <c r="M42" s="117"/>
      <c r="N42" s="117"/>
      <c r="O42" s="237">
        <f>SUM(F42:M42)</f>
        <v>0</v>
      </c>
      <c r="P42" s="211"/>
    </row>
    <row r="43" spans="1:16" ht="15" customHeight="1">
      <c r="A43" s="48" t="s">
        <v>157</v>
      </c>
      <c r="B43" s="31" t="s">
        <v>585</v>
      </c>
      <c r="C43" s="177"/>
      <c r="D43" s="177"/>
      <c r="E43" s="177"/>
      <c r="F43" s="177"/>
      <c r="G43" s="177"/>
      <c r="H43" s="177"/>
      <c r="I43" s="177"/>
      <c r="J43" s="177"/>
      <c r="K43" s="177"/>
      <c r="L43" s="177"/>
      <c r="M43" s="177"/>
      <c r="N43" s="177"/>
      <c r="O43" s="237">
        <f>SUM(O24,O42)+'G02'!$I$62</f>
        <v>0</v>
      </c>
      <c r="P43" s="211"/>
    </row>
    <row r="44" spans="1:16" ht="13.5" customHeight="1">
      <c r="A44" s="223" t="s">
        <v>158</v>
      </c>
      <c r="B44" s="50"/>
      <c r="C44" s="173"/>
      <c r="D44" s="173"/>
      <c r="E44" s="173"/>
      <c r="F44" s="198" t="s">
        <v>141</v>
      </c>
      <c r="G44" s="167"/>
      <c r="H44" s="167"/>
      <c r="I44" s="198" t="s">
        <v>141</v>
      </c>
      <c r="J44" s="167"/>
      <c r="K44" s="167"/>
      <c r="L44" s="198" t="s">
        <v>141</v>
      </c>
      <c r="M44" s="167"/>
      <c r="N44" s="167"/>
      <c r="O44" s="224"/>
      <c r="P44" s="214"/>
    </row>
    <row r="45" spans="1:16" ht="12" customHeight="1">
      <c r="A45" s="225"/>
      <c r="B45" s="226" t="s">
        <v>145</v>
      </c>
      <c r="C45" s="47"/>
      <c r="D45" s="47"/>
      <c r="E45" s="47"/>
      <c r="F45" s="202" t="s">
        <v>144</v>
      </c>
      <c r="G45" s="553">
        <f>G26</f>
        <v>0</v>
      </c>
      <c r="H45" s="203"/>
      <c r="I45" s="202" t="s">
        <v>144</v>
      </c>
      <c r="J45" s="553">
        <f>J26</f>
        <v>0</v>
      </c>
      <c r="K45" s="203"/>
      <c r="L45" s="202" t="s">
        <v>144</v>
      </c>
      <c r="M45" s="553">
        <f>M26</f>
        <v>0</v>
      </c>
      <c r="N45" s="203"/>
      <c r="O45" s="227" t="s">
        <v>71</v>
      </c>
      <c r="P45" s="228"/>
    </row>
    <row r="46" spans="1:16" ht="3.75" customHeight="1">
      <c r="A46" s="32"/>
      <c r="B46" s="204"/>
      <c r="C46" s="177"/>
      <c r="D46" s="177"/>
      <c r="E46" s="177"/>
      <c r="F46" s="205"/>
      <c r="G46" s="206"/>
      <c r="H46" s="206"/>
      <c r="I46" s="205"/>
      <c r="J46" s="206"/>
      <c r="K46" s="206"/>
      <c r="L46" s="205"/>
      <c r="M46" s="206"/>
      <c r="N46" s="206"/>
      <c r="O46" s="114"/>
      <c r="P46" s="207"/>
    </row>
    <row r="47" spans="1:16" ht="15.75" customHeight="1">
      <c r="A47" s="103" t="s">
        <v>159</v>
      </c>
      <c r="B47" s="30" t="s">
        <v>160</v>
      </c>
      <c r="C47" s="30"/>
      <c r="D47" s="30"/>
      <c r="E47" s="30"/>
      <c r="F47" s="127">
        <v>0</v>
      </c>
      <c r="G47" s="215"/>
      <c r="H47" s="216"/>
      <c r="I47" s="127">
        <v>0</v>
      </c>
      <c r="J47" s="217"/>
      <c r="K47" s="218"/>
      <c r="L47" s="127">
        <v>0</v>
      </c>
      <c r="M47" s="217"/>
      <c r="N47" s="218"/>
      <c r="O47" s="150">
        <f>SUM(F47:M47)</f>
        <v>0</v>
      </c>
      <c r="P47" s="187"/>
    </row>
    <row r="48" spans="1:16" ht="12" customHeight="1">
      <c r="A48" s="93"/>
      <c r="B48" s="229" t="s">
        <v>161</v>
      </c>
      <c r="C48" s="55"/>
      <c r="D48" s="55"/>
      <c r="E48" s="55"/>
      <c r="F48" s="230"/>
      <c r="G48" s="231"/>
      <c r="H48" s="231"/>
      <c r="I48" s="232"/>
      <c r="J48" s="177"/>
      <c r="K48" s="177"/>
      <c r="L48" s="232"/>
      <c r="M48" s="177"/>
      <c r="N48" s="177"/>
      <c r="O48" s="232"/>
      <c r="P48" s="188"/>
    </row>
    <row r="49" spans="1:16" ht="15.75" customHeight="1">
      <c r="A49" s="103" t="s">
        <v>162</v>
      </c>
      <c r="B49" s="70" t="str">
        <f>UPPER("Original Issue Discount/")</f>
        <v>ORIGINAL ISSUE DISCOUNT/</v>
      </c>
      <c r="C49" s="50"/>
      <c r="D49" s="173"/>
      <c r="E49" s="173"/>
      <c r="F49" s="127">
        <v>0</v>
      </c>
      <c r="G49" s="215"/>
      <c r="H49" s="216"/>
      <c r="I49" s="127">
        <v>0</v>
      </c>
      <c r="J49" s="217"/>
      <c r="K49" s="218"/>
      <c r="L49" s="127">
        <v>0</v>
      </c>
      <c r="M49" s="217"/>
      <c r="N49" s="218"/>
      <c r="O49" s="150">
        <f>SUM(F49:M49)</f>
        <v>0</v>
      </c>
      <c r="P49" s="187"/>
    </row>
    <row r="50" spans="1:16" ht="12" customHeight="1">
      <c r="A50" s="48"/>
      <c r="B50" s="610" t="s">
        <v>586</v>
      </c>
      <c r="C50" s="31"/>
      <c r="D50" s="177"/>
      <c r="E50" s="177"/>
      <c r="F50" s="230"/>
      <c r="G50" s="231"/>
      <c r="H50" s="231"/>
      <c r="I50" s="232"/>
      <c r="J50" s="177"/>
      <c r="K50" s="177"/>
      <c r="L50" s="232"/>
      <c r="M50" s="177"/>
      <c r="N50" s="177"/>
      <c r="O50" s="232"/>
      <c r="P50" s="188"/>
    </row>
    <row r="51" spans="1:16" ht="15.75" customHeight="1">
      <c r="A51" s="103" t="s">
        <v>164</v>
      </c>
      <c r="B51" s="30" t="s">
        <v>163</v>
      </c>
      <c r="C51" s="30"/>
      <c r="D51" s="30"/>
      <c r="E51" s="30"/>
      <c r="F51" s="127">
        <v>0</v>
      </c>
      <c r="G51" s="215"/>
      <c r="H51" s="216"/>
      <c r="I51" s="127">
        <v>0</v>
      </c>
      <c r="J51" s="217"/>
      <c r="K51" s="218"/>
      <c r="L51" s="127">
        <v>0</v>
      </c>
      <c r="M51" s="217"/>
      <c r="N51" s="218"/>
      <c r="O51" s="238">
        <f>SUM(F51:M51)</f>
        <v>0</v>
      </c>
      <c r="P51" s="214"/>
    </row>
    <row r="52" spans="1:16" ht="12" customHeight="1">
      <c r="A52" s="93"/>
      <c r="B52" s="229" t="s">
        <v>161</v>
      </c>
      <c r="C52" s="55"/>
      <c r="D52" s="55"/>
      <c r="E52" s="55"/>
      <c r="F52" s="93"/>
      <c r="G52" s="177"/>
      <c r="H52" s="177"/>
      <c r="I52" s="232"/>
      <c r="J52" s="177"/>
      <c r="K52" s="177"/>
      <c r="L52" s="232"/>
      <c r="M52" s="177"/>
      <c r="N52" s="177"/>
      <c r="O52" s="232"/>
      <c r="P52" s="188"/>
    </row>
    <row r="53" spans="1:16" ht="15" customHeight="1">
      <c r="A53" s="93" t="s">
        <v>166</v>
      </c>
      <c r="B53" s="55" t="s">
        <v>165</v>
      </c>
      <c r="C53" s="55"/>
      <c r="D53" s="55"/>
      <c r="E53" s="55"/>
      <c r="F53" s="55"/>
      <c r="G53" s="55"/>
      <c r="H53" s="55"/>
      <c r="I53" s="177"/>
      <c r="J53" s="177"/>
      <c r="K53" s="177"/>
      <c r="L53" s="177"/>
      <c r="M53" s="177"/>
      <c r="N53" s="177"/>
      <c r="O53" s="239"/>
      <c r="P53" s="211"/>
    </row>
    <row r="54" spans="1:16" ht="15" customHeight="1">
      <c r="A54" s="93" t="s">
        <v>168</v>
      </c>
      <c r="B54" s="55" t="s">
        <v>167</v>
      </c>
      <c r="C54" s="55"/>
      <c r="D54" s="55"/>
      <c r="E54" s="55"/>
      <c r="F54" s="55"/>
      <c r="G54" s="55"/>
      <c r="H54" s="55"/>
      <c r="I54" s="177"/>
      <c r="J54" s="177"/>
      <c r="K54" s="177"/>
      <c r="L54" s="177"/>
      <c r="M54" s="177"/>
      <c r="N54" s="177"/>
      <c r="O54" s="239"/>
      <c r="P54" s="211"/>
    </row>
    <row r="55" spans="1:16" ht="15" customHeight="1">
      <c r="A55" s="93" t="s">
        <v>170</v>
      </c>
      <c r="B55" s="55" t="s">
        <v>169</v>
      </c>
      <c r="C55" s="55"/>
      <c r="D55" s="55"/>
      <c r="E55" s="55"/>
      <c r="F55" s="55"/>
      <c r="G55" s="55"/>
      <c r="H55" s="55"/>
      <c r="I55" s="177"/>
      <c r="J55" s="177"/>
      <c r="K55" s="177"/>
      <c r="L55" s="177"/>
      <c r="M55" s="177"/>
      <c r="N55" s="177"/>
      <c r="O55" s="239"/>
      <c r="P55" s="211"/>
    </row>
    <row r="56" spans="1:16" ht="15" customHeight="1">
      <c r="A56" s="93" t="s">
        <v>171</v>
      </c>
      <c r="B56" s="55" t="s">
        <v>500</v>
      </c>
      <c r="C56" s="55"/>
      <c r="D56" s="55"/>
      <c r="E56" s="55"/>
      <c r="F56" s="55"/>
      <c r="G56" s="55"/>
      <c r="H56" s="55"/>
      <c r="I56" s="177"/>
      <c r="J56" s="177"/>
      <c r="K56" s="177"/>
      <c r="L56" s="177"/>
      <c r="M56" s="177"/>
      <c r="N56" s="177"/>
      <c r="O56" s="239"/>
      <c r="P56" s="211"/>
    </row>
    <row r="57" spans="1:16" ht="15" customHeight="1">
      <c r="A57" s="93" t="s">
        <v>428</v>
      </c>
      <c r="B57" s="55" t="s">
        <v>172</v>
      </c>
      <c r="C57" s="55"/>
      <c r="D57" s="55"/>
      <c r="E57" s="55"/>
      <c r="F57" s="55"/>
      <c r="G57" s="517">
        <f>IF(O43=O57,"","REVENUES DO NOT EQUAL COSTS")</f>
      </c>
      <c r="H57" s="55"/>
      <c r="I57" s="518"/>
      <c r="J57" s="177"/>
      <c r="K57" s="177"/>
      <c r="L57" s="177"/>
      <c r="M57" s="177"/>
      <c r="N57" s="177"/>
      <c r="O57" s="237">
        <f>SUM(O47:O56)</f>
        <v>0</v>
      </c>
      <c r="P57" s="211"/>
    </row>
    <row r="58" spans="1:16" ht="21.75" customHeight="1">
      <c r="A58" s="57" t="str">
        <f>Rev_Date</f>
        <v>REVISED JULY 1, 2010</v>
      </c>
      <c r="B58" s="30"/>
      <c r="C58" s="30"/>
      <c r="D58" s="30"/>
      <c r="E58" s="30"/>
      <c r="F58" s="54" t="str">
        <f>Exp_Date</f>
        <v>FORM EXPIRES 6-30-12</v>
      </c>
      <c r="G58" s="174"/>
      <c r="H58" s="174"/>
      <c r="I58" s="38"/>
      <c r="J58" s="38"/>
      <c r="K58" s="38"/>
      <c r="L58" s="241"/>
      <c r="M58" s="241"/>
      <c r="N58" s="241"/>
      <c r="O58" s="30"/>
      <c r="P58" s="73" t="s">
        <v>173</v>
      </c>
    </row>
  </sheetData>
  <sheetProtection sheet="1" objects="1" scenarios="1"/>
  <printOptions horizontalCentered="1" verticalCentered="1"/>
  <pageMargins left="0.25" right="0.25" top="0.25" bottom="0.25" header="0.5" footer="0.5"/>
  <pageSetup blackAndWhite="1" fitToHeight="1" fitToWidth="1" orientation="portrait" scale="98" r:id="rId1"/>
</worksheet>
</file>

<file path=xl/worksheets/sheet4.xml><?xml version="1.0" encoding="utf-8"?>
<worksheet xmlns="http://schemas.openxmlformats.org/spreadsheetml/2006/main" xmlns:r="http://schemas.openxmlformats.org/officeDocument/2006/relationships">
  <sheetPr>
    <pageSetUpPr fitToPage="1"/>
  </sheetPr>
  <dimension ref="A1:E45"/>
  <sheetViews>
    <sheetView showGridLines="0" showZeros="0" zoomScale="113" zoomScaleNormal="113" zoomScalePageLayoutView="0" workbookViewId="0" topLeftCell="A1">
      <selection activeCell="B6" sqref="B6"/>
    </sheetView>
  </sheetViews>
  <sheetFormatPr defaultColWidth="9.140625" defaultRowHeight="12.75"/>
  <cols>
    <col min="1" max="1" width="2.7109375" style="244" customWidth="1"/>
    <col min="2" max="2" width="38.7109375" style="244" customWidth="1"/>
    <col min="3" max="5" width="17.7109375" style="244" customWidth="1"/>
    <col min="6" max="16384" width="9.140625" style="244" customWidth="1"/>
  </cols>
  <sheetData>
    <row r="1" spans="1:5" ht="18" customHeight="1">
      <c r="A1" s="242" t="s">
        <v>174</v>
      </c>
      <c r="B1" s="243"/>
      <c r="C1" s="243"/>
      <c r="D1" s="243"/>
      <c r="E1" s="272"/>
    </row>
    <row r="2" spans="1:5" ht="11.25" customHeight="1">
      <c r="A2" s="245" t="s">
        <v>590</v>
      </c>
      <c r="B2" s="246"/>
      <c r="C2" s="245" t="s">
        <v>65</v>
      </c>
      <c r="D2" s="246"/>
      <c r="E2" s="273" t="s">
        <v>66</v>
      </c>
    </row>
    <row r="3" spans="1:5" ht="13.5">
      <c r="A3" s="269"/>
      <c r="B3" s="247">
        <f>'G01'!D3</f>
        <v>0</v>
      </c>
      <c r="C3" s="269">
        <f>'G01'!D4</f>
        <v>0</v>
      </c>
      <c r="E3" s="274">
        <f>'G01'!L4</f>
        <v>0</v>
      </c>
    </row>
    <row r="4" spans="1:5" ht="3" customHeight="1">
      <c r="A4" s="248"/>
      <c r="B4" s="249"/>
      <c r="C4" s="248"/>
      <c r="D4" s="249"/>
      <c r="E4" s="275"/>
    </row>
    <row r="5" spans="1:5" ht="18" customHeight="1">
      <c r="A5" s="522" t="s">
        <v>476</v>
      </c>
      <c r="B5" s="523"/>
      <c r="C5" s="524" t="s">
        <v>69</v>
      </c>
      <c r="D5" s="525" t="s">
        <v>70</v>
      </c>
      <c r="E5" s="526" t="s">
        <v>71</v>
      </c>
    </row>
    <row r="6" spans="1:5" ht="16.5" customHeight="1">
      <c r="A6" s="248"/>
      <c r="B6" s="270"/>
      <c r="C6" s="602"/>
      <c r="D6" s="603"/>
      <c r="E6" s="604">
        <f>SUM(C6:D6)</f>
        <v>0</v>
      </c>
    </row>
    <row r="7" spans="1:5" ht="16.5" customHeight="1">
      <c r="A7" s="248"/>
      <c r="B7" s="270"/>
      <c r="C7" s="602"/>
      <c r="D7" s="603"/>
      <c r="E7" s="604">
        <f aca="true" t="shared" si="0" ref="E7:E31">SUM(C7:D7)</f>
        <v>0</v>
      </c>
    </row>
    <row r="8" spans="1:5" ht="16.5" customHeight="1">
      <c r="A8" s="248"/>
      <c r="B8" s="270"/>
      <c r="C8" s="602"/>
      <c r="D8" s="603"/>
      <c r="E8" s="604">
        <f t="shared" si="0"/>
        <v>0</v>
      </c>
    </row>
    <row r="9" spans="1:5" ht="16.5" customHeight="1">
      <c r="A9" s="248"/>
      <c r="B9" s="270"/>
      <c r="C9" s="602"/>
      <c r="D9" s="603"/>
      <c r="E9" s="604">
        <f t="shared" si="0"/>
        <v>0</v>
      </c>
    </row>
    <row r="10" spans="1:5" ht="16.5" customHeight="1">
      <c r="A10" s="248"/>
      <c r="B10" s="270"/>
      <c r="C10" s="602"/>
      <c r="D10" s="603"/>
      <c r="E10" s="604">
        <f t="shared" si="0"/>
        <v>0</v>
      </c>
    </row>
    <row r="11" spans="1:5" ht="16.5" customHeight="1">
      <c r="A11" s="248"/>
      <c r="B11" s="270"/>
      <c r="C11" s="602"/>
      <c r="D11" s="603"/>
      <c r="E11" s="604">
        <f t="shared" si="0"/>
        <v>0</v>
      </c>
    </row>
    <row r="12" spans="1:5" ht="16.5" customHeight="1">
      <c r="A12" s="248"/>
      <c r="B12" s="270"/>
      <c r="C12" s="602"/>
      <c r="D12" s="603"/>
      <c r="E12" s="604">
        <f t="shared" si="0"/>
        <v>0</v>
      </c>
    </row>
    <row r="13" spans="1:5" ht="16.5" customHeight="1">
      <c r="A13" s="248"/>
      <c r="B13" s="270"/>
      <c r="C13" s="602"/>
      <c r="D13" s="603"/>
      <c r="E13" s="604">
        <f t="shared" si="0"/>
        <v>0</v>
      </c>
    </row>
    <row r="14" spans="1:5" ht="16.5" customHeight="1">
      <c r="A14" s="248"/>
      <c r="B14" s="270"/>
      <c r="C14" s="602"/>
      <c r="D14" s="603"/>
      <c r="E14" s="604">
        <f t="shared" si="0"/>
        <v>0</v>
      </c>
    </row>
    <row r="15" spans="1:5" ht="16.5" customHeight="1">
      <c r="A15" s="248"/>
      <c r="B15" s="270"/>
      <c r="C15" s="602"/>
      <c r="D15" s="603"/>
      <c r="E15" s="604">
        <f t="shared" si="0"/>
        <v>0</v>
      </c>
    </row>
    <row r="16" spans="1:5" ht="16.5" customHeight="1">
      <c r="A16" s="248"/>
      <c r="B16" s="270"/>
      <c r="C16" s="602"/>
      <c r="D16" s="603"/>
      <c r="E16" s="604">
        <f t="shared" si="0"/>
        <v>0</v>
      </c>
    </row>
    <row r="17" spans="1:5" ht="16.5" customHeight="1">
      <c r="A17" s="248"/>
      <c r="B17" s="270"/>
      <c r="C17" s="602"/>
      <c r="D17" s="603"/>
      <c r="E17" s="604">
        <f t="shared" si="0"/>
        <v>0</v>
      </c>
    </row>
    <row r="18" spans="1:5" ht="16.5" customHeight="1">
      <c r="A18" s="248"/>
      <c r="B18" s="270"/>
      <c r="C18" s="602"/>
      <c r="D18" s="603"/>
      <c r="E18" s="604">
        <f t="shared" si="0"/>
        <v>0</v>
      </c>
    </row>
    <row r="19" spans="1:5" ht="16.5" customHeight="1">
      <c r="A19" s="248"/>
      <c r="B19" s="270"/>
      <c r="C19" s="602"/>
      <c r="D19" s="603"/>
      <c r="E19" s="604">
        <f t="shared" si="0"/>
        <v>0</v>
      </c>
    </row>
    <row r="20" spans="1:5" ht="16.5" customHeight="1">
      <c r="A20" s="248"/>
      <c r="B20" s="270"/>
      <c r="C20" s="602"/>
      <c r="D20" s="603"/>
      <c r="E20" s="604">
        <f t="shared" si="0"/>
        <v>0</v>
      </c>
    </row>
    <row r="21" spans="1:5" ht="16.5" customHeight="1">
      <c r="A21" s="248"/>
      <c r="B21" s="270"/>
      <c r="C21" s="602"/>
      <c r="D21" s="603"/>
      <c r="E21" s="604">
        <f t="shared" si="0"/>
        <v>0</v>
      </c>
    </row>
    <row r="22" spans="1:5" ht="16.5" customHeight="1">
      <c r="A22" s="248"/>
      <c r="B22" s="270"/>
      <c r="C22" s="602"/>
      <c r="D22" s="603"/>
      <c r="E22" s="604">
        <f t="shared" si="0"/>
        <v>0</v>
      </c>
    </row>
    <row r="23" spans="1:5" ht="16.5" customHeight="1">
      <c r="A23" s="252"/>
      <c r="B23" s="270"/>
      <c r="C23" s="602">
        <v>0</v>
      </c>
      <c r="D23" s="603">
        <v>0</v>
      </c>
      <c r="E23" s="604">
        <f t="shared" si="0"/>
        <v>0</v>
      </c>
    </row>
    <row r="24" spans="1:5" ht="16.5" customHeight="1">
      <c r="A24" s="248"/>
      <c r="B24" s="270"/>
      <c r="C24" s="602"/>
      <c r="D24" s="603"/>
      <c r="E24" s="604">
        <f t="shared" si="0"/>
        <v>0</v>
      </c>
    </row>
    <row r="25" spans="1:5" ht="16.5" customHeight="1">
      <c r="A25" s="248"/>
      <c r="B25" s="270"/>
      <c r="C25" s="602"/>
      <c r="D25" s="603"/>
      <c r="E25" s="604">
        <f t="shared" si="0"/>
        <v>0</v>
      </c>
    </row>
    <row r="26" spans="1:5" ht="16.5" customHeight="1">
      <c r="A26" s="248"/>
      <c r="B26" s="270"/>
      <c r="C26" s="602"/>
      <c r="D26" s="603"/>
      <c r="E26" s="604">
        <f t="shared" si="0"/>
        <v>0</v>
      </c>
    </row>
    <row r="27" spans="1:5" ht="16.5" customHeight="1">
      <c r="A27" s="252"/>
      <c r="B27" s="270"/>
      <c r="C27" s="602">
        <v>0</v>
      </c>
      <c r="D27" s="603">
        <v>0</v>
      </c>
      <c r="E27" s="604">
        <f t="shared" si="0"/>
        <v>0</v>
      </c>
    </row>
    <row r="28" spans="1:5" ht="16.5" customHeight="1">
      <c r="A28" s="252"/>
      <c r="B28" s="270"/>
      <c r="C28" s="602">
        <v>0</v>
      </c>
      <c r="D28" s="603">
        <v>0</v>
      </c>
      <c r="E28" s="604">
        <f t="shared" si="0"/>
        <v>0</v>
      </c>
    </row>
    <row r="29" spans="1:5" ht="16.5" customHeight="1">
      <c r="A29" s="248"/>
      <c r="B29" s="270"/>
      <c r="C29" s="602"/>
      <c r="D29" s="603"/>
      <c r="E29" s="604">
        <f t="shared" si="0"/>
        <v>0</v>
      </c>
    </row>
    <row r="30" spans="1:5" ht="16.5" customHeight="1">
      <c r="A30" s="254"/>
      <c r="B30" s="271"/>
      <c r="C30" s="602">
        <v>0</v>
      </c>
      <c r="D30" s="605">
        <v>0</v>
      </c>
      <c r="E30" s="604">
        <f t="shared" si="0"/>
        <v>0</v>
      </c>
    </row>
    <row r="31" spans="1:5" ht="16.5" customHeight="1" thickBot="1">
      <c r="A31" s="256" t="s">
        <v>175</v>
      </c>
      <c r="B31" s="257"/>
      <c r="C31" s="606">
        <f>SUM(C6:C30)</f>
        <v>0</v>
      </c>
      <c r="D31" s="606">
        <f>SUM(D6:D30)</f>
        <v>0</v>
      </c>
      <c r="E31" s="607">
        <f t="shared" si="0"/>
        <v>0</v>
      </c>
    </row>
    <row r="32" spans="1:5" ht="21" customHeight="1" thickBot="1" thickTop="1">
      <c r="A32" s="259" t="s">
        <v>176</v>
      </c>
      <c r="B32" s="260"/>
      <c r="C32" s="261"/>
      <c r="D32" s="261"/>
      <c r="E32" s="513"/>
    </row>
    <row r="33" spans="1:5" ht="16.5" customHeight="1" thickTop="1">
      <c r="A33" s="262" t="s">
        <v>177</v>
      </c>
      <c r="B33" s="250"/>
      <c r="C33" s="263"/>
      <c r="D33" s="251"/>
      <c r="E33" s="276" t="s">
        <v>71</v>
      </c>
    </row>
    <row r="34" spans="1:5" ht="16.5" customHeight="1">
      <c r="A34" s="248"/>
      <c r="B34" s="270"/>
      <c r="C34" s="263"/>
      <c r="D34" s="251"/>
      <c r="E34" s="602"/>
    </row>
    <row r="35" spans="1:5" ht="16.5" customHeight="1">
      <c r="A35" s="248"/>
      <c r="B35" s="270"/>
      <c r="C35" s="263"/>
      <c r="D35" s="251"/>
      <c r="E35" s="602"/>
    </row>
    <row r="36" spans="1:5" ht="16.5" customHeight="1">
      <c r="A36" s="248"/>
      <c r="B36" s="270"/>
      <c r="C36" s="263"/>
      <c r="D36" s="251"/>
      <c r="E36" s="602"/>
    </row>
    <row r="37" spans="1:5" ht="16.5" customHeight="1">
      <c r="A37" s="252"/>
      <c r="B37" s="270"/>
      <c r="C37" s="263">
        <v>0</v>
      </c>
      <c r="D37" s="253"/>
      <c r="E37" s="602"/>
    </row>
    <row r="38" spans="1:5" ht="16.5" customHeight="1">
      <c r="A38" s="252"/>
      <c r="B38" s="270"/>
      <c r="C38" s="263">
        <v>0</v>
      </c>
      <c r="D38" s="253"/>
      <c r="E38" s="602"/>
    </row>
    <row r="39" spans="1:5" ht="16.5" customHeight="1">
      <c r="A39" s="248"/>
      <c r="B39" s="270"/>
      <c r="C39" s="263"/>
      <c r="D39" s="251"/>
      <c r="E39" s="602"/>
    </row>
    <row r="40" spans="1:5" ht="16.5" customHeight="1">
      <c r="A40" s="248"/>
      <c r="B40" s="270"/>
      <c r="C40" s="263"/>
      <c r="D40" s="251"/>
      <c r="E40" s="602"/>
    </row>
    <row r="41" spans="1:5" ht="16.5" customHeight="1">
      <c r="A41" s="252"/>
      <c r="B41" s="270"/>
      <c r="C41" s="263">
        <v>0</v>
      </c>
      <c r="D41" s="253"/>
      <c r="E41" s="602"/>
    </row>
    <row r="42" spans="1:5" ht="16.5" customHeight="1">
      <c r="A42" s="248"/>
      <c r="B42" s="270"/>
      <c r="C42" s="263"/>
      <c r="D42" s="251"/>
      <c r="E42" s="602"/>
    </row>
    <row r="43" spans="1:5" ht="16.5" customHeight="1">
      <c r="A43" s="254"/>
      <c r="B43" s="271"/>
      <c r="C43" s="264">
        <v>0</v>
      </c>
      <c r="D43" s="255"/>
      <c r="E43" s="608"/>
    </row>
    <row r="44" spans="1:5" ht="16.5" customHeight="1" thickBot="1">
      <c r="A44" s="256" t="s">
        <v>178</v>
      </c>
      <c r="B44" s="257"/>
      <c r="C44" s="265"/>
      <c r="D44" s="258"/>
      <c r="E44" s="609">
        <f>SUM(E34:E43)</f>
        <v>0</v>
      </c>
    </row>
    <row r="45" spans="1:5" ht="21.75" customHeight="1" thickTop="1">
      <c r="A45" s="244" t="str">
        <f>Rev_Date</f>
        <v>REVISED JULY 1, 2010</v>
      </c>
      <c r="C45" s="267" t="str">
        <f>Exp_Date</f>
        <v>FORM EXPIRES 6-30-12</v>
      </c>
      <c r="D45" s="266"/>
      <c r="E45" s="268" t="s">
        <v>179</v>
      </c>
    </row>
  </sheetData>
  <sheetProtection sheet="1" objects="1" scenarios="1"/>
  <printOptions horizontalCentered="1" verticalCentered="1"/>
  <pageMargins left="0.25" right="0.25" top="0.25" bottom="0.25" header="0.5" footer="0.5"/>
  <pageSetup blackAndWhite="1" fitToHeight="1" fitToWidth="1"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K37"/>
  <sheetViews>
    <sheetView showGridLines="0" showZeros="0" zoomScale="98" zoomScaleNormal="98" zoomScalePageLayoutView="0" workbookViewId="0" topLeftCell="A1">
      <selection activeCell="H8" sqref="H8"/>
    </sheetView>
  </sheetViews>
  <sheetFormatPr defaultColWidth="9.140625" defaultRowHeight="12.75"/>
  <cols>
    <col min="1" max="2" width="2.7109375" style="30" customWidth="1"/>
    <col min="3" max="3" width="6.7109375" style="30" customWidth="1"/>
    <col min="4" max="4" width="4.7109375" style="30" customWidth="1"/>
    <col min="5" max="5" width="26.7109375" style="30" customWidth="1"/>
    <col min="6" max="6" width="25.57421875" style="30" customWidth="1"/>
    <col min="7" max="7" width="4.28125" style="30" customWidth="1"/>
    <col min="8" max="8" width="12.7109375" style="30" customWidth="1"/>
    <col min="9" max="9" width="8.7109375" style="30" customWidth="1"/>
    <col min="10" max="10" width="4.7109375" style="30" customWidth="1"/>
    <col min="11" max="11" width="13.7109375" style="30" customWidth="1"/>
    <col min="12" max="16384" width="9.140625" style="30" customWidth="1"/>
  </cols>
  <sheetData>
    <row r="1" spans="1:11" ht="19.5" customHeight="1">
      <c r="A1" s="277" t="s">
        <v>561</v>
      </c>
      <c r="B1" s="84"/>
      <c r="C1" s="85"/>
      <c r="D1" s="84"/>
      <c r="E1" s="84"/>
      <c r="F1" s="84"/>
      <c r="G1" s="84"/>
      <c r="H1" s="84"/>
      <c r="I1" s="84"/>
      <c r="J1" s="84"/>
      <c r="K1" s="86"/>
    </row>
    <row r="2" spans="1:11" ht="9.75" customHeight="1">
      <c r="A2" s="87" t="s">
        <v>590</v>
      </c>
      <c r="B2" s="88"/>
      <c r="C2" s="88"/>
      <c r="D2" s="57"/>
      <c r="E2" s="57"/>
      <c r="F2" s="87" t="s">
        <v>65</v>
      </c>
      <c r="G2" s="88"/>
      <c r="I2" s="88"/>
      <c r="K2" s="300" t="s">
        <v>66</v>
      </c>
    </row>
    <row r="3" spans="1:11" ht="16.5" customHeight="1">
      <c r="A3" s="234">
        <f>'G01'!$D$3</f>
        <v>0</v>
      </c>
      <c r="B3" s="57"/>
      <c r="C3" s="167"/>
      <c r="D3" s="64"/>
      <c r="E3" s="64"/>
      <c r="F3" s="296">
        <f>'G01'!$D$4</f>
        <v>0</v>
      </c>
      <c r="G3" s="233"/>
      <c r="I3" s="64"/>
      <c r="K3" s="301">
        <f>'G01'!$L$4</f>
        <v>0</v>
      </c>
    </row>
    <row r="4" spans="1:11" ht="7.5" customHeight="1">
      <c r="A4" s="93"/>
      <c r="B4" s="55"/>
      <c r="C4" s="94"/>
      <c r="D4" s="55"/>
      <c r="E4" s="55"/>
      <c r="F4" s="93"/>
      <c r="G4" s="55"/>
      <c r="H4" s="94"/>
      <c r="I4" s="94"/>
      <c r="J4" s="94"/>
      <c r="K4" s="302"/>
    </row>
    <row r="5" spans="1:11" ht="15" customHeight="1">
      <c r="A5" s="93"/>
      <c r="B5" s="55"/>
      <c r="C5" s="94"/>
      <c r="D5" s="55"/>
      <c r="E5" s="55"/>
      <c r="F5" s="94"/>
      <c r="G5" s="94"/>
      <c r="H5" s="101" t="s">
        <v>69</v>
      </c>
      <c r="I5" s="97" t="s">
        <v>70</v>
      </c>
      <c r="J5" s="278"/>
      <c r="K5" s="303" t="s">
        <v>71</v>
      </c>
    </row>
    <row r="6" spans="1:11" ht="16.5" customHeight="1">
      <c r="A6" s="49" t="s">
        <v>72</v>
      </c>
      <c r="B6" s="50" t="s">
        <v>180</v>
      </c>
      <c r="E6" s="57"/>
      <c r="F6" s="57"/>
      <c r="G6" s="57"/>
      <c r="H6" s="311"/>
      <c r="I6" s="64"/>
      <c r="J6" s="64"/>
      <c r="K6" s="304"/>
    </row>
    <row r="7" spans="1:11" ht="12" customHeight="1">
      <c r="A7" s="279"/>
      <c r="C7" s="280" t="s">
        <v>181</v>
      </c>
      <c r="E7" s="57"/>
      <c r="F7" s="57"/>
      <c r="G7" s="57"/>
      <c r="H7" s="312"/>
      <c r="I7" s="64"/>
      <c r="J7" s="64"/>
      <c r="K7" s="304"/>
    </row>
    <row r="8" spans="1:11" ht="16.5" customHeight="1">
      <c r="A8" s="195"/>
      <c r="B8" s="281" t="s">
        <v>74</v>
      </c>
      <c r="C8" s="46" t="s">
        <v>182</v>
      </c>
      <c r="D8" s="282"/>
      <c r="E8" s="282"/>
      <c r="F8" s="55"/>
      <c r="G8" s="55"/>
      <c r="H8" s="313"/>
      <c r="I8" s="297"/>
      <c r="J8" s="283"/>
      <c r="K8" s="305">
        <f>H8+I8</f>
        <v>0</v>
      </c>
    </row>
    <row r="9" spans="1:11" ht="16.5" customHeight="1">
      <c r="A9" s="195"/>
      <c r="B9" s="281" t="s">
        <v>76</v>
      </c>
      <c r="C9" s="46" t="s">
        <v>77</v>
      </c>
      <c r="D9" s="55"/>
      <c r="E9" s="55"/>
      <c r="F9" s="55"/>
      <c r="G9" s="55"/>
      <c r="H9" s="314"/>
      <c r="I9" s="298"/>
      <c r="J9" s="284"/>
      <c r="K9" s="305">
        <f>H9+I9</f>
        <v>0</v>
      </c>
    </row>
    <row r="10" spans="1:11" ht="16.5" customHeight="1">
      <c r="A10" s="195"/>
      <c r="B10" s="281" t="s">
        <v>78</v>
      </c>
      <c r="C10" s="46" t="s">
        <v>183</v>
      </c>
      <c r="D10" s="55"/>
      <c r="E10" s="55"/>
      <c r="F10" s="55"/>
      <c r="G10" s="55"/>
      <c r="H10" s="314"/>
      <c r="I10" s="298"/>
      <c r="J10" s="284"/>
      <c r="K10" s="305">
        <f>H10+I10</f>
        <v>0</v>
      </c>
    </row>
    <row r="11" spans="1:11" ht="16.5" customHeight="1">
      <c r="A11" s="195"/>
      <c r="B11" s="281" t="s">
        <v>79</v>
      </c>
      <c r="C11" s="46" t="s">
        <v>80</v>
      </c>
      <c r="D11" s="55"/>
      <c r="E11" s="55"/>
      <c r="F11" s="55"/>
      <c r="G11" s="55"/>
      <c r="H11" s="314"/>
      <c r="I11" s="298"/>
      <c r="J11" s="284"/>
      <c r="K11" s="305">
        <f>H11+I11</f>
        <v>0</v>
      </c>
    </row>
    <row r="12" spans="1:11" ht="16.5" customHeight="1">
      <c r="A12" s="194"/>
      <c r="B12" s="285" t="s">
        <v>81</v>
      </c>
      <c r="C12" s="47" t="s">
        <v>184</v>
      </c>
      <c r="D12" s="145"/>
      <c r="E12" s="55"/>
      <c r="F12" s="55"/>
      <c r="G12" s="57"/>
      <c r="H12" s="315"/>
      <c r="I12" s="299"/>
      <c r="J12" s="286"/>
      <c r="K12" s="306">
        <f>H12+I12</f>
        <v>0</v>
      </c>
    </row>
    <row r="13" spans="1:11" ht="5.25" customHeight="1">
      <c r="A13" s="195"/>
      <c r="B13" s="106"/>
      <c r="C13" s="31"/>
      <c r="D13" s="55"/>
      <c r="E13" s="55"/>
      <c r="F13" s="55"/>
      <c r="G13" s="55"/>
      <c r="H13" s="316"/>
      <c r="I13" s="117"/>
      <c r="J13" s="117"/>
      <c r="K13" s="307"/>
    </row>
    <row r="14" spans="1:11" ht="16.5" customHeight="1">
      <c r="A14" s="194"/>
      <c r="B14" s="285" t="s">
        <v>85</v>
      </c>
      <c r="C14" s="47" t="s">
        <v>185</v>
      </c>
      <c r="D14" s="145"/>
      <c r="E14" s="55"/>
      <c r="F14" s="55"/>
      <c r="G14" s="57"/>
      <c r="H14" s="315"/>
      <c r="I14" s="299"/>
      <c r="J14" s="286"/>
      <c r="K14" s="306">
        <f>H14+I14</f>
        <v>0</v>
      </c>
    </row>
    <row r="15" spans="1:11" ht="4.5" customHeight="1">
      <c r="A15" s="195"/>
      <c r="B15" s="106"/>
      <c r="C15" s="46"/>
      <c r="D15" s="55"/>
      <c r="E15" s="55"/>
      <c r="F15" s="55"/>
      <c r="G15" s="55"/>
      <c r="H15" s="316"/>
      <c r="I15" s="117"/>
      <c r="J15" s="117"/>
      <c r="K15" s="307"/>
    </row>
    <row r="16" spans="1:11" ht="16.5" customHeight="1">
      <c r="A16" s="195"/>
      <c r="B16" s="585" t="s">
        <v>87</v>
      </c>
      <c r="C16" s="46" t="s">
        <v>543</v>
      </c>
      <c r="D16" s="55"/>
      <c r="E16" s="55"/>
      <c r="F16" s="55"/>
      <c r="G16" s="55"/>
      <c r="H16" s="317">
        <f>SUM(H8:H14)</f>
        <v>0</v>
      </c>
      <c r="I16" s="596">
        <f>SUM(I8:I14)</f>
        <v>0</v>
      </c>
      <c r="J16" s="547"/>
      <c r="K16" s="305">
        <f>H16+I16</f>
        <v>0</v>
      </c>
    </row>
    <row r="17" spans="1:11" ht="16.5" customHeight="1">
      <c r="A17" s="194"/>
      <c r="B17" s="285" t="s">
        <v>96</v>
      </c>
      <c r="C17" s="50" t="s">
        <v>542</v>
      </c>
      <c r="D17" s="57"/>
      <c r="E17" s="57"/>
      <c r="F17" s="57"/>
      <c r="G17" s="57"/>
      <c r="H17" s="311"/>
      <c r="I17" s="64"/>
      <c r="J17" s="543"/>
      <c r="K17" s="544"/>
    </row>
    <row r="18" spans="1:11" ht="15" customHeight="1">
      <c r="A18" s="194"/>
      <c r="B18" s="285"/>
      <c r="C18" s="50" t="s">
        <v>544</v>
      </c>
      <c r="D18" s="57"/>
      <c r="E18" s="57"/>
      <c r="F18" s="57"/>
      <c r="G18" s="57"/>
      <c r="H18" s="541"/>
      <c r="I18" s="542"/>
      <c r="J18" s="543"/>
      <c r="K18" s="544">
        <f>H18+I18</f>
        <v>0</v>
      </c>
    </row>
    <row r="19" spans="1:11" ht="10.5" customHeight="1">
      <c r="A19" s="195"/>
      <c r="B19" s="281"/>
      <c r="C19" s="31" t="s">
        <v>545</v>
      </c>
      <c r="D19" s="55"/>
      <c r="E19" s="55"/>
      <c r="F19" s="55"/>
      <c r="G19" s="55"/>
      <c r="H19" s="545"/>
      <c r="I19" s="546"/>
      <c r="J19" s="284"/>
      <c r="K19" s="305"/>
    </row>
    <row r="20" spans="1:11" ht="16.5" customHeight="1">
      <c r="A20" s="195"/>
      <c r="B20" s="281"/>
      <c r="C20" s="46" t="s">
        <v>541</v>
      </c>
      <c r="D20" s="55"/>
      <c r="E20" s="55"/>
      <c r="F20" s="55"/>
      <c r="G20" s="55"/>
      <c r="H20" s="314"/>
      <c r="I20" s="298"/>
      <c r="J20" s="284"/>
      <c r="K20" s="305">
        <f>H20+I20</f>
        <v>0</v>
      </c>
    </row>
    <row r="21" spans="1:11" ht="16.5" customHeight="1">
      <c r="A21" s="195"/>
      <c r="B21" s="585"/>
      <c r="C21" s="46" t="s">
        <v>511</v>
      </c>
      <c r="D21" s="55"/>
      <c r="E21" s="55"/>
      <c r="F21" s="55"/>
      <c r="G21" s="55"/>
      <c r="H21" s="317">
        <f>H18+H20</f>
        <v>0</v>
      </c>
      <c r="I21" s="596">
        <f>I18+I20</f>
        <v>0</v>
      </c>
      <c r="J21" s="547"/>
      <c r="K21" s="305">
        <f>H21+I21</f>
        <v>0</v>
      </c>
    </row>
    <row r="22" spans="1:11" ht="16.5" customHeight="1">
      <c r="A22" s="195"/>
      <c r="B22" s="281" t="s">
        <v>138</v>
      </c>
      <c r="C22" s="46" t="s">
        <v>186</v>
      </c>
      <c r="D22" s="55"/>
      <c r="E22" s="55"/>
      <c r="F22" s="55"/>
      <c r="G22" s="55"/>
      <c r="H22" s="317">
        <f>H16+H21</f>
        <v>0</v>
      </c>
      <c r="I22" s="596">
        <f>I16+I21</f>
        <v>0</v>
      </c>
      <c r="J22" s="547"/>
      <c r="K22" s="305">
        <f>H22+I22</f>
        <v>0</v>
      </c>
    </row>
    <row r="23" spans="1:11" ht="24" customHeight="1">
      <c r="A23" s="195" t="s">
        <v>97</v>
      </c>
      <c r="B23" s="46" t="s">
        <v>187</v>
      </c>
      <c r="C23" s="55"/>
      <c r="D23" s="55"/>
      <c r="E23" s="55"/>
      <c r="F23" s="55"/>
      <c r="G23" s="55"/>
      <c r="H23" s="313"/>
      <c r="I23" s="297"/>
      <c r="J23" s="283"/>
      <c r="K23" s="305">
        <f>H23+I23</f>
        <v>0</v>
      </c>
    </row>
    <row r="24" spans="1:11" ht="16.5" customHeight="1">
      <c r="A24" s="195"/>
      <c r="B24" s="55"/>
      <c r="C24" s="55"/>
      <c r="D24" s="55"/>
      <c r="E24" s="55"/>
      <c r="F24" s="55"/>
      <c r="G24" s="55"/>
      <c r="H24" s="55"/>
      <c r="I24" s="55"/>
      <c r="J24" s="55"/>
      <c r="K24" s="303" t="s">
        <v>70</v>
      </c>
    </row>
    <row r="25" spans="1:11" ht="16.5" customHeight="1">
      <c r="A25" s="49" t="s">
        <v>102</v>
      </c>
      <c r="B25" s="70" t="s">
        <v>502</v>
      </c>
      <c r="K25" s="308"/>
    </row>
    <row r="26" spans="1:11" ht="18" customHeight="1">
      <c r="A26" s="195"/>
      <c r="B26" s="281" t="s">
        <v>74</v>
      </c>
      <c r="C26" s="46" t="s">
        <v>188</v>
      </c>
      <c r="D26" s="55"/>
      <c r="E26" s="55"/>
      <c r="F26" s="55"/>
      <c r="G26" s="55"/>
      <c r="H26" s="55"/>
      <c r="I26" s="55"/>
      <c r="J26" s="55"/>
      <c r="K26" s="309"/>
    </row>
    <row r="27" spans="1:11" ht="18" customHeight="1">
      <c r="A27" s="195"/>
      <c r="B27" s="281" t="s">
        <v>76</v>
      </c>
      <c r="C27" s="46" t="s">
        <v>189</v>
      </c>
      <c r="D27" s="55"/>
      <c r="E27" s="55"/>
      <c r="F27" s="55"/>
      <c r="G27" s="55"/>
      <c r="H27" s="55"/>
      <c r="I27" s="55"/>
      <c r="J27" s="55"/>
      <c r="K27" s="309"/>
    </row>
    <row r="28" spans="1:11" ht="18" customHeight="1">
      <c r="A28" s="195"/>
      <c r="B28" s="281" t="s">
        <v>78</v>
      </c>
      <c r="C28" s="46" t="s">
        <v>190</v>
      </c>
      <c r="D28" s="55"/>
      <c r="E28" s="55"/>
      <c r="F28" s="55"/>
      <c r="G28" s="55"/>
      <c r="H28" s="55"/>
      <c r="I28" s="55"/>
      <c r="J28" s="597">
        <f>IF($K$28='G02'!$G$12,"","CHECK G02, LINE A-5 INPUT")</f>
      </c>
      <c r="K28" s="310">
        <f>SUM(K26:K27)</f>
        <v>0</v>
      </c>
    </row>
    <row r="29" spans="1:11" ht="30" customHeight="1">
      <c r="A29" s="195" t="s">
        <v>107</v>
      </c>
      <c r="B29" s="46" t="s">
        <v>191</v>
      </c>
      <c r="C29" s="55"/>
      <c r="D29" s="55"/>
      <c r="E29" s="55"/>
      <c r="F29" s="55"/>
      <c r="G29" s="55"/>
      <c r="H29" s="55"/>
      <c r="I29" s="55"/>
      <c r="J29" s="55"/>
      <c r="K29" s="309"/>
    </row>
    <row r="30" spans="1:11" ht="16.5" customHeight="1">
      <c r="A30" s="196" t="s">
        <v>110</v>
      </c>
      <c r="B30" s="548" t="s">
        <v>192</v>
      </c>
      <c r="C30" s="45"/>
      <c r="D30" s="45"/>
      <c r="E30" s="45"/>
      <c r="F30" s="45"/>
      <c r="G30" s="45"/>
      <c r="H30" s="45"/>
      <c r="I30" s="45"/>
      <c r="J30" s="45"/>
      <c r="K30" s="549"/>
    </row>
    <row r="31" spans="1:11" ht="18" customHeight="1">
      <c r="A31" s="195"/>
      <c r="B31" s="281" t="s">
        <v>74</v>
      </c>
      <c r="C31" s="46" t="s">
        <v>490</v>
      </c>
      <c r="D31" s="55"/>
      <c r="E31" s="55"/>
      <c r="F31" s="55"/>
      <c r="G31" s="55"/>
      <c r="H31" s="55"/>
      <c r="I31" s="55"/>
      <c r="J31" s="55"/>
      <c r="K31" s="309"/>
    </row>
    <row r="32" spans="1:11" ht="18" customHeight="1">
      <c r="A32" s="195"/>
      <c r="B32" s="281" t="s">
        <v>76</v>
      </c>
      <c r="C32" s="46" t="s">
        <v>491</v>
      </c>
      <c r="D32" s="55"/>
      <c r="E32" s="55"/>
      <c r="F32" s="55"/>
      <c r="G32" s="55"/>
      <c r="H32" s="55"/>
      <c r="I32" s="55"/>
      <c r="J32" s="55"/>
      <c r="K32" s="309"/>
    </row>
    <row r="33" spans="1:11" ht="18" customHeight="1">
      <c r="A33" s="195"/>
      <c r="B33" s="281" t="s">
        <v>78</v>
      </c>
      <c r="C33" s="46" t="s">
        <v>518</v>
      </c>
      <c r="D33" s="55"/>
      <c r="E33" s="55"/>
      <c r="F33" s="55"/>
      <c r="G33" s="55"/>
      <c r="H33" s="55"/>
      <c r="I33" s="55"/>
      <c r="J33" s="55"/>
      <c r="K33" s="309"/>
    </row>
    <row r="34" spans="1:11" ht="18" customHeight="1">
      <c r="A34" s="195"/>
      <c r="B34" s="281" t="s">
        <v>79</v>
      </c>
      <c r="C34" s="46" t="s">
        <v>492</v>
      </c>
      <c r="D34" s="55"/>
      <c r="E34" s="55"/>
      <c r="F34" s="55"/>
      <c r="G34" s="55"/>
      <c r="H34" s="55"/>
      <c r="I34" s="55"/>
      <c r="J34" s="55"/>
      <c r="K34" s="310">
        <f>SUM(K31:K33)</f>
        <v>0</v>
      </c>
    </row>
    <row r="35" spans="1:11" ht="27" customHeight="1">
      <c r="A35" s="195" t="s">
        <v>121</v>
      </c>
      <c r="B35" s="46" t="s">
        <v>193</v>
      </c>
      <c r="C35" s="55"/>
      <c r="D35" s="55"/>
      <c r="E35" s="55"/>
      <c r="F35" s="55"/>
      <c r="G35" s="55"/>
      <c r="H35" s="55"/>
      <c r="I35" s="55"/>
      <c r="J35" s="55"/>
      <c r="K35" s="309"/>
    </row>
    <row r="36" spans="1:11" ht="13.5" customHeight="1">
      <c r="A36" s="47"/>
      <c r="B36" s="47"/>
      <c r="C36" s="57"/>
      <c r="D36" s="57"/>
      <c r="E36" s="57"/>
      <c r="F36" s="57"/>
      <c r="G36" s="57"/>
      <c r="H36" s="57"/>
      <c r="I36" s="57"/>
      <c r="J36" s="57"/>
      <c r="K36" s="57"/>
    </row>
    <row r="37" spans="1:11" ht="20.25" customHeight="1">
      <c r="A37" s="30" t="str">
        <f>Rev_Date</f>
        <v>REVISED JULY 1, 2010</v>
      </c>
      <c r="F37" s="61" t="str">
        <f>Exp_Date</f>
        <v>FORM EXPIRES 6-30-12</v>
      </c>
      <c r="G37" s="61"/>
      <c r="K37" s="73" t="s">
        <v>559</v>
      </c>
    </row>
  </sheetData>
  <sheetProtection sheet="1" objects="1" scenarios="1"/>
  <printOptions horizontalCentered="1" verticalCentered="1"/>
  <pageMargins left="0.25" right="0.25" top="0.25" bottom="0.25" header="0.5" footer="0.5"/>
  <pageSetup blackAndWhite="1" fitToHeight="1" fitToWidth="1" orientation="portrait" scale="90" r:id="rId1"/>
</worksheet>
</file>

<file path=xl/worksheets/sheet6.xml><?xml version="1.0" encoding="utf-8"?>
<worksheet xmlns="http://schemas.openxmlformats.org/spreadsheetml/2006/main" xmlns:r="http://schemas.openxmlformats.org/officeDocument/2006/relationships">
  <sheetPr>
    <pageSetUpPr fitToPage="1"/>
  </sheetPr>
  <dimension ref="A1:J26"/>
  <sheetViews>
    <sheetView showGridLines="0" showZeros="0" zoomScale="98" zoomScaleNormal="98" zoomScalePageLayoutView="0" workbookViewId="0" topLeftCell="A1">
      <selection activeCell="G8" sqref="G8"/>
    </sheetView>
  </sheetViews>
  <sheetFormatPr defaultColWidth="9.140625" defaultRowHeight="12.75"/>
  <cols>
    <col min="1" max="2" width="2.7109375" style="30" customWidth="1"/>
    <col min="3" max="3" width="6.7109375" style="30" customWidth="1"/>
    <col min="4" max="4" width="4.7109375" style="30" customWidth="1"/>
    <col min="5" max="5" width="26.7109375" style="30" customWidth="1"/>
    <col min="6" max="6" width="25.57421875" style="30" customWidth="1"/>
    <col min="7" max="7" width="12.7109375" style="30" customWidth="1"/>
    <col min="8" max="8" width="8.7109375" style="30" customWidth="1"/>
    <col min="9" max="9" width="4.7109375" style="30" customWidth="1"/>
    <col min="10" max="10" width="13.7109375" style="30" customWidth="1"/>
    <col min="11" max="16384" width="9.140625" style="30" customWidth="1"/>
  </cols>
  <sheetData>
    <row r="1" spans="1:10" ht="19.5" customHeight="1">
      <c r="A1" s="277" t="s">
        <v>562</v>
      </c>
      <c r="B1" s="84"/>
      <c r="C1" s="85"/>
      <c r="D1" s="84"/>
      <c r="E1" s="84"/>
      <c r="F1" s="84"/>
      <c r="G1" s="84"/>
      <c r="H1" s="84"/>
      <c r="I1" s="84"/>
      <c r="J1" s="86"/>
    </row>
    <row r="2" spans="1:10" ht="9.75" customHeight="1">
      <c r="A2" s="87" t="s">
        <v>590</v>
      </c>
      <c r="B2" s="88"/>
      <c r="C2" s="88"/>
      <c r="D2" s="57"/>
      <c r="E2" s="57"/>
      <c r="F2" s="87" t="s">
        <v>65</v>
      </c>
      <c r="H2" s="88"/>
      <c r="J2" s="300" t="s">
        <v>66</v>
      </c>
    </row>
    <row r="3" spans="1:10" ht="16.5" customHeight="1">
      <c r="A3" s="234">
        <f>'G01'!$D$3</f>
        <v>0</v>
      </c>
      <c r="B3" s="57"/>
      <c r="C3" s="167"/>
      <c r="D3" s="64"/>
      <c r="E3" s="64"/>
      <c r="F3" s="296">
        <f>'G01'!$D$4</f>
        <v>0</v>
      </c>
      <c r="H3" s="64"/>
      <c r="J3" s="301">
        <f>'G01'!$L$4</f>
        <v>0</v>
      </c>
    </row>
    <row r="4" spans="1:10" ht="7.5" customHeight="1">
      <c r="A4" s="93"/>
      <c r="B4" s="55"/>
      <c r="C4" s="94"/>
      <c r="D4" s="55"/>
      <c r="E4" s="55"/>
      <c r="F4" s="93"/>
      <c r="G4" s="94"/>
      <c r="H4" s="94"/>
      <c r="I4" s="94"/>
      <c r="J4" s="302"/>
    </row>
    <row r="5" spans="1:10" ht="15.75" customHeight="1">
      <c r="A5" s="287" t="s">
        <v>194</v>
      </c>
      <c r="B5" s="288"/>
      <c r="C5" s="288"/>
      <c r="D5" s="288"/>
      <c r="E5" s="288"/>
      <c r="F5" s="288"/>
      <c r="G5" s="288"/>
      <c r="H5" s="288"/>
      <c r="I5" s="288"/>
      <c r="J5" s="289"/>
    </row>
    <row r="6" spans="1:10" ht="10.5" customHeight="1">
      <c r="A6" s="171" t="s">
        <v>195</v>
      </c>
      <c r="B6" s="66"/>
      <c r="C6" s="66"/>
      <c r="D6" s="66"/>
      <c r="E6" s="66"/>
      <c r="F6" s="66"/>
      <c r="G6" s="66"/>
      <c r="H6" s="66"/>
      <c r="I6" s="66"/>
      <c r="J6" s="121"/>
    </row>
    <row r="7" spans="1:10" ht="15" customHeight="1">
      <c r="A7" s="93"/>
      <c r="B7" s="55"/>
      <c r="C7" s="94"/>
      <c r="D7" s="55"/>
      <c r="E7" s="55"/>
      <c r="F7" s="94"/>
      <c r="G7" s="101" t="s">
        <v>69</v>
      </c>
      <c r="H7" s="97" t="s">
        <v>70</v>
      </c>
      <c r="I7" s="278"/>
      <c r="J7" s="303" t="s">
        <v>71</v>
      </c>
    </row>
    <row r="8" spans="1:10" ht="16.5" customHeight="1">
      <c r="A8" s="48" t="s">
        <v>128</v>
      </c>
      <c r="B8" s="31" t="s">
        <v>196</v>
      </c>
      <c r="C8" s="65"/>
      <c r="D8" s="282"/>
      <c r="E8" s="282"/>
      <c r="F8" s="55"/>
      <c r="G8" s="521"/>
      <c r="H8" s="297"/>
      <c r="I8" s="283"/>
      <c r="J8" s="305">
        <f>G8+H8</f>
        <v>0</v>
      </c>
    </row>
    <row r="9" spans="1:10" ht="16.5" customHeight="1">
      <c r="A9" s="49" t="s">
        <v>197</v>
      </c>
      <c r="B9" s="50" t="s">
        <v>198</v>
      </c>
      <c r="C9" s="47"/>
      <c r="D9" s="290"/>
      <c r="E9" s="290"/>
      <c r="F9" s="57"/>
      <c r="G9" s="519"/>
      <c r="H9" s="291"/>
      <c r="I9" s="292"/>
      <c r="J9" s="318"/>
    </row>
    <row r="10" spans="1:10" ht="12" customHeight="1">
      <c r="A10" s="49"/>
      <c r="B10" s="51" t="s">
        <v>199</v>
      </c>
      <c r="C10" s="47"/>
      <c r="D10" s="290"/>
      <c r="E10" s="290"/>
      <c r="F10" s="57"/>
      <c r="G10" s="611"/>
      <c r="H10" s="612"/>
      <c r="I10" s="292"/>
      <c r="J10" s="544">
        <f>G10+H10</f>
        <v>0</v>
      </c>
    </row>
    <row r="11" spans="1:10" ht="10.5" customHeight="1">
      <c r="A11" s="49"/>
      <c r="B11" s="293" t="s">
        <v>200</v>
      </c>
      <c r="C11" s="47"/>
      <c r="D11" s="290"/>
      <c r="E11" s="290"/>
      <c r="F11" s="57"/>
      <c r="G11" s="520"/>
      <c r="H11" s="294"/>
      <c r="I11" s="292"/>
      <c r="J11" s="318"/>
    </row>
    <row r="12" spans="1:10" ht="10.5" customHeight="1">
      <c r="A12" s="49"/>
      <c r="B12" s="293" t="s">
        <v>201</v>
      </c>
      <c r="C12" s="47"/>
      <c r="D12" s="290"/>
      <c r="E12" s="290"/>
      <c r="F12" s="57"/>
      <c r="G12" s="520"/>
      <c r="H12" s="294"/>
      <c r="I12" s="292"/>
      <c r="J12" s="318"/>
    </row>
    <row r="13" spans="1:10" ht="10.5" customHeight="1">
      <c r="A13" s="49"/>
      <c r="B13" s="293" t="s">
        <v>592</v>
      </c>
      <c r="C13" s="47"/>
      <c r="D13" s="290"/>
      <c r="E13" s="290"/>
      <c r="F13" s="57"/>
      <c r="G13" s="520"/>
      <c r="H13" s="294"/>
      <c r="I13" s="292"/>
      <c r="J13" s="318"/>
    </row>
    <row r="14" spans="1:10" ht="10.5" customHeight="1">
      <c r="A14" s="48"/>
      <c r="B14" s="295" t="s">
        <v>202</v>
      </c>
      <c r="C14" s="46"/>
      <c r="D14" s="282"/>
      <c r="E14" s="282"/>
      <c r="F14" s="55"/>
      <c r="G14" s="317"/>
      <c r="H14" s="568"/>
      <c r="I14" s="283"/>
      <c r="J14" s="305"/>
    </row>
    <row r="15" spans="1:10" ht="13.5" customHeight="1">
      <c r="A15" s="57"/>
      <c r="B15" s="57"/>
      <c r="C15" s="57"/>
      <c r="D15" s="57"/>
      <c r="E15" s="57"/>
      <c r="F15" s="57"/>
      <c r="G15" s="57"/>
      <c r="H15" s="57"/>
      <c r="I15" s="57"/>
      <c r="J15" s="57"/>
    </row>
    <row r="16" spans="1:10" ht="18" customHeight="1">
      <c r="A16" s="462" t="s">
        <v>593</v>
      </c>
      <c r="B16" s="288"/>
      <c r="C16" s="288"/>
      <c r="D16" s="288"/>
      <c r="E16" s="288"/>
      <c r="F16" s="288"/>
      <c r="G16" s="288"/>
      <c r="H16" s="288"/>
      <c r="I16" s="288"/>
      <c r="J16" s="289"/>
    </row>
    <row r="17" spans="1:10" ht="15.75" customHeight="1">
      <c r="A17" s="614" t="s">
        <v>519</v>
      </c>
      <c r="B17" s="66"/>
      <c r="C17" s="66"/>
      <c r="D17" s="66"/>
      <c r="E17" s="66"/>
      <c r="F17" s="66"/>
      <c r="G17" s="66"/>
      <c r="H17" s="66"/>
      <c r="I17" s="66"/>
      <c r="J17" s="121"/>
    </row>
    <row r="18" spans="1:10" ht="15" customHeight="1">
      <c r="A18" s="100" t="s">
        <v>521</v>
      </c>
      <c r="B18" s="55"/>
      <c r="C18" s="94"/>
      <c r="D18" s="55"/>
      <c r="E18" s="55"/>
      <c r="F18" s="586"/>
      <c r="G18" s="587"/>
      <c r="H18" s="85"/>
      <c r="I18" s="278"/>
      <c r="J18" s="303" t="s">
        <v>71</v>
      </c>
    </row>
    <row r="19" spans="1:10" ht="21.75" customHeight="1">
      <c r="A19" s="48" t="s">
        <v>157</v>
      </c>
      <c r="B19" s="31" t="s">
        <v>381</v>
      </c>
      <c r="C19" s="65"/>
      <c r="D19" s="282"/>
      <c r="E19" s="282"/>
      <c r="F19" s="55"/>
      <c r="G19" s="588"/>
      <c r="H19" s="568"/>
      <c r="I19" s="283"/>
      <c r="J19" s="521"/>
    </row>
    <row r="20" spans="1:10" ht="21.75" customHeight="1">
      <c r="A20" s="48" t="s">
        <v>159</v>
      </c>
      <c r="B20" s="31" t="s">
        <v>520</v>
      </c>
      <c r="C20" s="65"/>
      <c r="D20" s="282"/>
      <c r="E20" s="282"/>
      <c r="F20" s="55"/>
      <c r="G20" s="588"/>
      <c r="H20" s="568"/>
      <c r="I20" s="283"/>
      <c r="J20" s="521"/>
    </row>
    <row r="21" spans="1:10" ht="21.75" customHeight="1">
      <c r="A21" s="48" t="s">
        <v>162</v>
      </c>
      <c r="B21" s="31" t="s">
        <v>548</v>
      </c>
      <c r="C21" s="65"/>
      <c r="D21" s="282"/>
      <c r="E21" s="282"/>
      <c r="F21" s="55"/>
      <c r="G21" s="588"/>
      <c r="H21" s="568"/>
      <c r="I21" s="283"/>
      <c r="J21" s="521"/>
    </row>
    <row r="22" spans="1:10" ht="21.75" customHeight="1">
      <c r="A22" s="48" t="s">
        <v>164</v>
      </c>
      <c r="B22" s="31" t="s">
        <v>549</v>
      </c>
      <c r="C22" s="65"/>
      <c r="D22" s="282"/>
      <c r="E22" s="282"/>
      <c r="F22" s="55"/>
      <c r="G22" s="588"/>
      <c r="H22" s="568"/>
      <c r="I22" s="283"/>
      <c r="J22" s="521"/>
    </row>
    <row r="23" spans="1:10" ht="21.75" customHeight="1">
      <c r="A23" s="48" t="s">
        <v>166</v>
      </c>
      <c r="B23" s="31" t="s">
        <v>563</v>
      </c>
      <c r="C23" s="65"/>
      <c r="D23" s="282"/>
      <c r="E23" s="282"/>
      <c r="F23" s="55"/>
      <c r="G23" s="588"/>
      <c r="H23" s="568"/>
      <c r="I23" s="283"/>
      <c r="J23" s="521"/>
    </row>
    <row r="24" spans="1:10" ht="21.75" customHeight="1">
      <c r="A24" s="48" t="s">
        <v>168</v>
      </c>
      <c r="B24" s="31" t="s">
        <v>564</v>
      </c>
      <c r="C24" s="65"/>
      <c r="D24" s="282"/>
      <c r="E24" s="282"/>
      <c r="F24" s="55"/>
      <c r="G24" s="588"/>
      <c r="H24" s="568"/>
      <c r="I24" s="283"/>
      <c r="J24" s="521"/>
    </row>
    <row r="25" spans="1:10" ht="21.75" customHeight="1">
      <c r="A25" s="48" t="s">
        <v>170</v>
      </c>
      <c r="B25" s="31" t="s">
        <v>565</v>
      </c>
      <c r="C25" s="65"/>
      <c r="D25" s="282"/>
      <c r="E25" s="282"/>
      <c r="F25" s="55"/>
      <c r="G25" s="588"/>
      <c r="H25" s="568"/>
      <c r="I25" s="283"/>
      <c r="J25" s="521"/>
    </row>
    <row r="26" spans="1:10" ht="20.25" customHeight="1">
      <c r="A26" s="30" t="str">
        <f>Rev_Date</f>
        <v>REVISED JULY 1, 2010</v>
      </c>
      <c r="F26" s="61" t="str">
        <f>Exp_Date</f>
        <v>FORM EXPIRES 6-30-12</v>
      </c>
      <c r="J26" s="73" t="s">
        <v>558</v>
      </c>
    </row>
  </sheetData>
  <sheetProtection sheet="1" objects="1" scenarios="1"/>
  <printOptions horizontalCentered="1" verticalCentered="1"/>
  <pageMargins left="0.25" right="0.25" top="0.25" bottom="0.25" header="0.5" footer="0.5"/>
  <pageSetup blackAndWhite="1" fitToHeight="1" fitToWidth="1" orientation="portrait" scale="94" r:id="rId1"/>
</worksheet>
</file>

<file path=xl/worksheets/sheet7.xml><?xml version="1.0" encoding="utf-8"?>
<worksheet xmlns="http://schemas.openxmlformats.org/spreadsheetml/2006/main" xmlns:r="http://schemas.openxmlformats.org/officeDocument/2006/relationships">
  <sheetPr>
    <pageSetUpPr fitToPage="1"/>
  </sheetPr>
  <dimension ref="A1:M58"/>
  <sheetViews>
    <sheetView showGridLines="0" showZeros="0" zoomScalePageLayoutView="0" workbookViewId="0" topLeftCell="A1">
      <selection activeCell="I8" sqref="I8"/>
    </sheetView>
  </sheetViews>
  <sheetFormatPr defaultColWidth="9.140625" defaultRowHeight="12.75"/>
  <cols>
    <col min="1" max="1" width="2.7109375" style="322" customWidth="1"/>
    <col min="2" max="2" width="3.7109375" style="322" customWidth="1"/>
    <col min="3" max="3" width="10.7109375" style="322" customWidth="1"/>
    <col min="4" max="4" width="2.7109375" style="322" customWidth="1"/>
    <col min="5" max="5" width="8.7109375" style="322" customWidth="1"/>
    <col min="6" max="6" width="2.7109375" style="322" customWidth="1"/>
    <col min="7" max="7" width="4.7109375" style="322" customWidth="1"/>
    <col min="8" max="8" width="14.7109375" style="322" customWidth="1"/>
    <col min="9" max="9" width="12.7109375" style="322" customWidth="1"/>
    <col min="10" max="10" width="10.7109375" style="322" customWidth="1"/>
    <col min="11" max="11" width="5.7109375" style="322" customWidth="1"/>
    <col min="12" max="12" width="15.7109375" style="322" customWidth="1"/>
    <col min="13" max="13" width="2.7109375" style="322" customWidth="1"/>
    <col min="14" max="16384" width="9.140625" style="322" customWidth="1"/>
  </cols>
  <sheetData>
    <row r="1" spans="1:13" ht="18" customHeight="1">
      <c r="A1" s="319" t="s">
        <v>203</v>
      </c>
      <c r="B1" s="320"/>
      <c r="C1" s="320"/>
      <c r="D1" s="320"/>
      <c r="E1" s="320"/>
      <c r="F1" s="320"/>
      <c r="G1" s="320"/>
      <c r="H1" s="320"/>
      <c r="I1" s="320"/>
      <c r="J1" s="320"/>
      <c r="K1" s="320"/>
      <c r="L1" s="320"/>
      <c r="M1" s="321"/>
    </row>
    <row r="2" spans="1:13" ht="10.5" customHeight="1">
      <c r="A2" s="323" t="s">
        <v>590</v>
      </c>
      <c r="H2" s="323" t="s">
        <v>65</v>
      </c>
      <c r="K2" s="323" t="s">
        <v>66</v>
      </c>
      <c r="M2" s="324"/>
    </row>
    <row r="3" spans="1:13" ht="13.5">
      <c r="A3" s="335">
        <f>'G01'!$D$3</f>
        <v>0</v>
      </c>
      <c r="H3" s="335">
        <f>'G01'!$D$4</f>
        <v>0</v>
      </c>
      <c r="K3" s="336">
        <f>'G01'!$L$4</f>
        <v>0</v>
      </c>
      <c r="L3" s="326"/>
      <c r="M3" s="327"/>
    </row>
    <row r="4" spans="1:13" ht="3.75" customHeight="1">
      <c r="A4" s="328"/>
      <c r="B4" s="329"/>
      <c r="C4" s="329"/>
      <c r="D4" s="329"/>
      <c r="E4" s="329"/>
      <c r="F4" s="329"/>
      <c r="G4" s="329"/>
      <c r="H4" s="328"/>
      <c r="I4" s="329"/>
      <c r="J4" s="329"/>
      <c r="K4" s="328"/>
      <c r="L4" s="329"/>
      <c r="M4" s="330"/>
    </row>
    <row r="5" spans="1:13" ht="13.5">
      <c r="A5" s="325"/>
      <c r="M5" s="324"/>
    </row>
    <row r="6" spans="1:13" ht="15" customHeight="1">
      <c r="A6" s="325"/>
      <c r="B6" s="322" t="s">
        <v>477</v>
      </c>
      <c r="M6" s="324"/>
    </row>
    <row r="7" spans="1:13" ht="13.5" customHeight="1">
      <c r="A7" s="325"/>
      <c r="M7" s="324"/>
    </row>
    <row r="8" spans="1:13" ht="13.5" customHeight="1">
      <c r="A8" s="325"/>
      <c r="C8" s="322" t="s">
        <v>204</v>
      </c>
      <c r="I8" s="337"/>
      <c r="M8" s="324"/>
    </row>
    <row r="9" spans="1:13" ht="13.5" customHeight="1">
      <c r="A9" s="325"/>
      <c r="M9" s="324"/>
    </row>
    <row r="10" spans="1:13" ht="13.5" customHeight="1">
      <c r="A10" s="325"/>
      <c r="C10" s="322" t="s">
        <v>205</v>
      </c>
      <c r="F10" s="338"/>
      <c r="G10" s="329"/>
      <c r="H10" s="329"/>
      <c r="I10" s="329"/>
      <c r="J10" s="332" t="s">
        <v>206</v>
      </c>
      <c r="K10" s="333" t="s">
        <v>207</v>
      </c>
      <c r="L10" s="339"/>
      <c r="M10" s="324"/>
    </row>
    <row r="11" spans="1:13" ht="13.5" customHeight="1">
      <c r="A11" s="325"/>
      <c r="M11" s="324"/>
    </row>
    <row r="12" spans="1:13" ht="13.5" customHeight="1">
      <c r="A12" s="325"/>
      <c r="C12" s="322" t="s">
        <v>208</v>
      </c>
      <c r="M12" s="324"/>
    </row>
    <row r="13" spans="1:13" ht="13.5" customHeight="1">
      <c r="A13" s="325"/>
      <c r="C13" s="322" t="s">
        <v>209</v>
      </c>
      <c r="M13" s="324"/>
    </row>
    <row r="14" spans="1:13" ht="13.5" customHeight="1">
      <c r="A14" s="325"/>
      <c r="D14" s="334" t="s">
        <v>210</v>
      </c>
      <c r="E14" s="326"/>
      <c r="G14" s="334" t="s">
        <v>211</v>
      </c>
      <c r="H14" s="326"/>
      <c r="I14" s="326"/>
      <c r="J14" s="326"/>
      <c r="M14" s="324"/>
    </row>
    <row r="15" spans="1:13" ht="13.5" customHeight="1">
      <c r="A15" s="325"/>
      <c r="D15" s="333" t="s">
        <v>212</v>
      </c>
      <c r="E15" s="338"/>
      <c r="F15" s="322" t="s">
        <v>213</v>
      </c>
      <c r="G15" s="338"/>
      <c r="H15" s="329"/>
      <c r="I15" s="329"/>
      <c r="J15" s="329"/>
      <c r="K15" s="333" t="s">
        <v>207</v>
      </c>
      <c r="L15" s="339"/>
      <c r="M15" s="324"/>
    </row>
    <row r="16" spans="1:13" ht="13.5" customHeight="1">
      <c r="A16" s="325"/>
      <c r="D16" s="333" t="s">
        <v>212</v>
      </c>
      <c r="E16" s="338"/>
      <c r="F16" s="322" t="s">
        <v>213</v>
      </c>
      <c r="G16" s="338"/>
      <c r="H16" s="329"/>
      <c r="I16" s="329"/>
      <c r="J16" s="329"/>
      <c r="K16" s="333" t="s">
        <v>207</v>
      </c>
      <c r="L16" s="339"/>
      <c r="M16" s="324"/>
    </row>
    <row r="17" spans="1:13" ht="13.5" customHeight="1">
      <c r="A17" s="325"/>
      <c r="D17" s="333" t="s">
        <v>212</v>
      </c>
      <c r="E17" s="338"/>
      <c r="F17" s="322" t="s">
        <v>213</v>
      </c>
      <c r="G17" s="338"/>
      <c r="H17" s="329"/>
      <c r="I17" s="329"/>
      <c r="J17" s="329"/>
      <c r="K17" s="333" t="s">
        <v>207</v>
      </c>
      <c r="L17" s="339"/>
      <c r="M17" s="324"/>
    </row>
    <row r="18" spans="1:13" ht="13.5" customHeight="1">
      <c r="A18" s="325"/>
      <c r="D18" s="333" t="s">
        <v>212</v>
      </c>
      <c r="E18" s="338"/>
      <c r="F18" s="322" t="s">
        <v>213</v>
      </c>
      <c r="G18" s="338"/>
      <c r="H18" s="329"/>
      <c r="I18" s="329"/>
      <c r="J18" s="329"/>
      <c r="K18" s="333" t="s">
        <v>207</v>
      </c>
      <c r="L18" s="339"/>
      <c r="M18" s="324"/>
    </row>
    <row r="19" spans="1:13" ht="13.5" customHeight="1">
      <c r="A19" s="325"/>
      <c r="D19" s="333" t="s">
        <v>212</v>
      </c>
      <c r="E19" s="338"/>
      <c r="F19" s="322" t="s">
        <v>213</v>
      </c>
      <c r="G19" s="338"/>
      <c r="H19" s="329"/>
      <c r="I19" s="329"/>
      <c r="J19" s="329"/>
      <c r="K19" s="333" t="s">
        <v>207</v>
      </c>
      <c r="L19" s="339"/>
      <c r="M19" s="324"/>
    </row>
    <row r="20" spans="1:13" ht="13.5" customHeight="1">
      <c r="A20" s="325"/>
      <c r="D20" s="333" t="s">
        <v>212</v>
      </c>
      <c r="E20" s="338"/>
      <c r="F20" s="322" t="s">
        <v>213</v>
      </c>
      <c r="G20" s="338"/>
      <c r="H20" s="329"/>
      <c r="I20" s="329"/>
      <c r="J20" s="329"/>
      <c r="K20" s="333" t="s">
        <v>207</v>
      </c>
      <c r="L20" s="339"/>
      <c r="M20" s="324"/>
    </row>
    <row r="21" spans="1:13" ht="13.5" customHeight="1">
      <c r="A21" s="325"/>
      <c r="D21" s="333" t="s">
        <v>212</v>
      </c>
      <c r="E21" s="338"/>
      <c r="F21" s="322" t="s">
        <v>213</v>
      </c>
      <c r="G21" s="338"/>
      <c r="H21" s="329"/>
      <c r="I21" s="329"/>
      <c r="J21" s="329"/>
      <c r="K21" s="333" t="s">
        <v>207</v>
      </c>
      <c r="L21" s="339"/>
      <c r="M21" s="324"/>
    </row>
    <row r="22" spans="1:13" ht="13.5" customHeight="1">
      <c r="A22" s="325"/>
      <c r="D22" s="333" t="s">
        <v>212</v>
      </c>
      <c r="E22" s="338"/>
      <c r="F22" s="322" t="s">
        <v>213</v>
      </c>
      <c r="G22" s="338"/>
      <c r="H22" s="329"/>
      <c r="I22" s="329"/>
      <c r="J22" s="329"/>
      <c r="K22" s="333" t="s">
        <v>207</v>
      </c>
      <c r="L22" s="339"/>
      <c r="M22" s="324"/>
    </row>
    <row r="23" spans="1:13" ht="13.5" customHeight="1">
      <c r="A23" s="325"/>
      <c r="D23" s="333" t="s">
        <v>212</v>
      </c>
      <c r="E23" s="338"/>
      <c r="F23" s="322" t="s">
        <v>213</v>
      </c>
      <c r="G23" s="338"/>
      <c r="H23" s="329"/>
      <c r="I23" s="329"/>
      <c r="J23" s="329"/>
      <c r="K23" s="333" t="s">
        <v>207</v>
      </c>
      <c r="L23" s="339"/>
      <c r="M23" s="324"/>
    </row>
    <row r="24" spans="1:13" ht="13.5" customHeight="1">
      <c r="A24" s="325"/>
      <c r="D24" s="333" t="s">
        <v>212</v>
      </c>
      <c r="E24" s="338"/>
      <c r="F24" s="322" t="s">
        <v>213</v>
      </c>
      <c r="G24" s="338"/>
      <c r="H24" s="329"/>
      <c r="I24" s="329"/>
      <c r="J24" s="329"/>
      <c r="K24" s="333" t="s">
        <v>207</v>
      </c>
      <c r="L24" s="339"/>
      <c r="M24" s="324"/>
    </row>
    <row r="25" spans="1:13" ht="13.5" customHeight="1">
      <c r="A25" s="325"/>
      <c r="D25" s="333" t="s">
        <v>212</v>
      </c>
      <c r="E25" s="338"/>
      <c r="F25" s="322" t="s">
        <v>213</v>
      </c>
      <c r="G25" s="338"/>
      <c r="H25" s="329"/>
      <c r="I25" s="329"/>
      <c r="J25" s="329"/>
      <c r="K25" s="333" t="s">
        <v>207</v>
      </c>
      <c r="L25" s="339"/>
      <c r="M25" s="324"/>
    </row>
    <row r="26" spans="1:13" ht="13.5" customHeight="1">
      <c r="A26" s="325"/>
      <c r="D26" s="333" t="s">
        <v>212</v>
      </c>
      <c r="E26" s="338"/>
      <c r="F26" s="322" t="s">
        <v>213</v>
      </c>
      <c r="G26" s="338"/>
      <c r="H26" s="329"/>
      <c r="I26" s="329"/>
      <c r="J26" s="329"/>
      <c r="K26" s="333" t="s">
        <v>207</v>
      </c>
      <c r="L26" s="339"/>
      <c r="M26" s="324"/>
    </row>
    <row r="27" spans="1:13" ht="13.5" customHeight="1">
      <c r="A27" s="325"/>
      <c r="D27" s="333" t="s">
        <v>212</v>
      </c>
      <c r="E27" s="338"/>
      <c r="F27" s="322" t="s">
        <v>213</v>
      </c>
      <c r="G27" s="338"/>
      <c r="H27" s="329"/>
      <c r="I27" s="329"/>
      <c r="J27" s="329"/>
      <c r="K27" s="333" t="s">
        <v>207</v>
      </c>
      <c r="L27" s="339"/>
      <c r="M27" s="324"/>
    </row>
    <row r="28" spans="1:13" ht="13.5" customHeight="1">
      <c r="A28" s="325"/>
      <c r="D28" s="333" t="s">
        <v>212</v>
      </c>
      <c r="E28" s="338"/>
      <c r="F28" s="322" t="s">
        <v>213</v>
      </c>
      <c r="G28" s="338"/>
      <c r="H28" s="329"/>
      <c r="I28" s="329"/>
      <c r="J28" s="329"/>
      <c r="K28" s="333" t="s">
        <v>207</v>
      </c>
      <c r="L28" s="339"/>
      <c r="M28" s="324"/>
    </row>
    <row r="29" spans="1:13" ht="15.75" customHeight="1">
      <c r="A29" s="325"/>
      <c r="C29" s="322" t="s">
        <v>612</v>
      </c>
      <c r="K29" s="333" t="s">
        <v>207</v>
      </c>
      <c r="L29" s="340">
        <f>SUM(L10:L28)</f>
        <v>0</v>
      </c>
      <c r="M29" s="324"/>
    </row>
    <row r="30" spans="1:13" ht="5.25" customHeight="1">
      <c r="A30" s="325"/>
      <c r="M30" s="324"/>
    </row>
    <row r="31" spans="1:13" ht="13.5" customHeight="1">
      <c r="A31" s="325"/>
      <c r="C31" s="322" t="s">
        <v>493</v>
      </c>
      <c r="M31" s="324"/>
    </row>
    <row r="32" spans="1:13" ht="10.5" customHeight="1">
      <c r="A32" s="325"/>
      <c r="C32" s="322" t="s">
        <v>494</v>
      </c>
      <c r="K32" s="333" t="s">
        <v>207</v>
      </c>
      <c r="L32" s="339"/>
      <c r="M32" s="324"/>
    </row>
    <row r="33" spans="1:13" ht="10.5" customHeight="1">
      <c r="A33" s="325"/>
      <c r="M33" s="324"/>
    </row>
    <row r="34" spans="1:13" ht="13.5" customHeight="1">
      <c r="A34" s="325"/>
      <c r="C34" s="322" t="s">
        <v>214</v>
      </c>
      <c r="K34" s="333" t="s">
        <v>207</v>
      </c>
      <c r="L34" s="340">
        <f>L29+L32</f>
        <v>0</v>
      </c>
      <c r="M34" s="324"/>
    </row>
    <row r="35" spans="1:13" ht="13.5">
      <c r="A35" s="328"/>
      <c r="B35" s="329"/>
      <c r="C35" s="329"/>
      <c r="D35" s="329"/>
      <c r="E35" s="329"/>
      <c r="F35" s="329"/>
      <c r="G35" s="329"/>
      <c r="H35" s="329"/>
      <c r="I35" s="329"/>
      <c r="J35" s="329"/>
      <c r="K35" s="329"/>
      <c r="L35" s="329"/>
      <c r="M35" s="330"/>
    </row>
    <row r="36" spans="1:13" ht="13.5">
      <c r="A36" s="325"/>
      <c r="M36" s="324"/>
    </row>
    <row r="37" spans="1:13" ht="15.75" customHeight="1">
      <c r="A37" s="325"/>
      <c r="B37" s="322" t="s">
        <v>481</v>
      </c>
      <c r="M37" s="324"/>
    </row>
    <row r="38" spans="1:13" ht="13.5" customHeight="1">
      <c r="A38" s="325"/>
      <c r="M38" s="324"/>
    </row>
    <row r="39" spans="1:13" ht="13.5" customHeight="1">
      <c r="A39" s="325"/>
      <c r="C39" s="322" t="s">
        <v>204</v>
      </c>
      <c r="I39" s="337"/>
      <c r="M39" s="324"/>
    </row>
    <row r="40" spans="1:13" ht="13.5" customHeight="1">
      <c r="A40" s="325"/>
      <c r="M40" s="324"/>
    </row>
    <row r="41" spans="1:13" ht="13.5" customHeight="1">
      <c r="A41" s="325"/>
      <c r="C41" s="322" t="s">
        <v>205</v>
      </c>
      <c r="F41" s="338"/>
      <c r="G41" s="329"/>
      <c r="H41" s="329"/>
      <c r="I41" s="329"/>
      <c r="J41" s="332" t="s">
        <v>206</v>
      </c>
      <c r="K41" s="333" t="s">
        <v>207</v>
      </c>
      <c r="L41" s="339"/>
      <c r="M41" s="324"/>
    </row>
    <row r="42" spans="1:13" ht="13.5" customHeight="1">
      <c r="A42" s="325"/>
      <c r="M42" s="324"/>
    </row>
    <row r="43" spans="1:13" ht="13.5" customHeight="1">
      <c r="A43" s="325"/>
      <c r="C43" s="322" t="s">
        <v>208</v>
      </c>
      <c r="M43" s="324"/>
    </row>
    <row r="44" spans="1:13" ht="13.5" customHeight="1">
      <c r="A44" s="325"/>
      <c r="C44" s="322" t="s">
        <v>209</v>
      </c>
      <c r="M44" s="324"/>
    </row>
    <row r="45" spans="1:13" ht="13.5" customHeight="1">
      <c r="A45" s="325"/>
      <c r="D45" s="334" t="s">
        <v>210</v>
      </c>
      <c r="E45" s="326"/>
      <c r="G45" s="334" t="s">
        <v>211</v>
      </c>
      <c r="H45" s="326"/>
      <c r="I45" s="326"/>
      <c r="J45" s="326"/>
      <c r="M45" s="324"/>
    </row>
    <row r="46" spans="1:13" ht="13.5" customHeight="1">
      <c r="A46" s="325"/>
      <c r="D46" s="333" t="s">
        <v>212</v>
      </c>
      <c r="E46" s="338"/>
      <c r="F46" s="322" t="s">
        <v>213</v>
      </c>
      <c r="G46" s="338"/>
      <c r="H46" s="329"/>
      <c r="I46" s="329"/>
      <c r="J46" s="329"/>
      <c r="K46" s="333" t="s">
        <v>207</v>
      </c>
      <c r="L46" s="339"/>
      <c r="M46" s="324"/>
    </row>
    <row r="47" spans="1:13" ht="13.5" customHeight="1">
      <c r="A47" s="325"/>
      <c r="D47" s="333" t="s">
        <v>212</v>
      </c>
      <c r="E47" s="338"/>
      <c r="F47" s="322" t="s">
        <v>213</v>
      </c>
      <c r="G47" s="338"/>
      <c r="H47" s="329"/>
      <c r="I47" s="329"/>
      <c r="J47" s="329"/>
      <c r="K47" s="333" t="s">
        <v>207</v>
      </c>
      <c r="L47" s="339"/>
      <c r="M47" s="324"/>
    </row>
    <row r="48" spans="1:13" ht="13.5" customHeight="1">
      <c r="A48" s="325"/>
      <c r="D48" s="333" t="s">
        <v>212</v>
      </c>
      <c r="E48" s="338"/>
      <c r="F48" s="322" t="s">
        <v>213</v>
      </c>
      <c r="G48" s="338"/>
      <c r="H48" s="329"/>
      <c r="I48" s="329"/>
      <c r="J48" s="329"/>
      <c r="K48" s="333" t="s">
        <v>207</v>
      </c>
      <c r="L48" s="339"/>
      <c r="M48" s="324"/>
    </row>
    <row r="49" spans="1:13" ht="13.5" customHeight="1">
      <c r="A49" s="325"/>
      <c r="D49" s="333" t="s">
        <v>212</v>
      </c>
      <c r="E49" s="338"/>
      <c r="F49" s="322" t="s">
        <v>213</v>
      </c>
      <c r="G49" s="338"/>
      <c r="H49" s="329"/>
      <c r="I49" s="329"/>
      <c r="J49" s="329"/>
      <c r="K49" s="333" t="s">
        <v>207</v>
      </c>
      <c r="L49" s="339"/>
      <c r="M49" s="324"/>
    </row>
    <row r="50" spans="1:13" ht="15.75" customHeight="1">
      <c r="A50" s="325"/>
      <c r="C50" s="322" t="s">
        <v>612</v>
      </c>
      <c r="K50" s="333" t="s">
        <v>207</v>
      </c>
      <c r="L50" s="340">
        <f>SUM(L41:L49)</f>
        <v>0</v>
      </c>
      <c r="M50" s="324"/>
    </row>
    <row r="51" spans="1:13" ht="5.25" customHeight="1">
      <c r="A51" s="325"/>
      <c r="M51" s="324"/>
    </row>
    <row r="52" spans="1:13" ht="13.5" customHeight="1">
      <c r="A52" s="325"/>
      <c r="C52" s="322" t="s">
        <v>493</v>
      </c>
      <c r="M52" s="324"/>
    </row>
    <row r="53" spans="1:13" ht="10.5" customHeight="1">
      <c r="A53" s="325"/>
      <c r="C53" s="322" t="s">
        <v>494</v>
      </c>
      <c r="K53" s="333" t="s">
        <v>207</v>
      </c>
      <c r="L53" s="339"/>
      <c r="M53" s="324"/>
    </row>
    <row r="54" spans="1:13" ht="10.5" customHeight="1">
      <c r="A54" s="325"/>
      <c r="M54" s="324"/>
    </row>
    <row r="55" spans="1:13" ht="13.5" customHeight="1">
      <c r="A55" s="325"/>
      <c r="C55" s="322" t="s">
        <v>214</v>
      </c>
      <c r="K55" s="333" t="s">
        <v>207</v>
      </c>
      <c r="L55" s="340">
        <f>L50+L53</f>
        <v>0</v>
      </c>
      <c r="M55" s="324"/>
    </row>
    <row r="56" spans="1:13" ht="13.5">
      <c r="A56" s="328"/>
      <c r="B56" s="329"/>
      <c r="C56" s="329"/>
      <c r="D56" s="329"/>
      <c r="E56" s="329"/>
      <c r="F56" s="329"/>
      <c r="G56" s="329"/>
      <c r="H56" s="329"/>
      <c r="I56" s="329"/>
      <c r="J56" s="329"/>
      <c r="K56" s="329"/>
      <c r="L56" s="329"/>
      <c r="M56" s="330"/>
    </row>
    <row r="58" spans="1:13" ht="13.5">
      <c r="A58" s="322" t="str">
        <f>Rev_Date</f>
        <v>REVISED JULY 1, 2010</v>
      </c>
      <c r="H58" s="326" t="str">
        <f>Exp_Date</f>
        <v>FORM EXPIRES 6-30-12</v>
      </c>
      <c r="I58" s="326"/>
      <c r="J58" s="326"/>
      <c r="K58" s="326"/>
      <c r="M58" s="333" t="s">
        <v>215</v>
      </c>
    </row>
  </sheetData>
  <sheetProtection sheet="1" objects="1" scenarios="1"/>
  <printOptions horizontalCentered="1" verticalCentered="1"/>
  <pageMargins left="0.25" right="0.25" top="0.25" bottom="0.25" header="0.5" footer="0.5"/>
  <pageSetup blackAndWhite="1" fitToHeight="1" fitToWidth="1" orientation="portrait" scale="99" r:id="rId1"/>
</worksheet>
</file>

<file path=xl/worksheets/sheet8.xml><?xml version="1.0" encoding="utf-8"?>
<worksheet xmlns="http://schemas.openxmlformats.org/spreadsheetml/2006/main" xmlns:r="http://schemas.openxmlformats.org/officeDocument/2006/relationships">
  <sheetPr>
    <pageSetUpPr fitToPage="1"/>
  </sheetPr>
  <dimension ref="A1:O62"/>
  <sheetViews>
    <sheetView showGridLines="0" showZeros="0" zoomScalePageLayoutView="0" workbookViewId="0" topLeftCell="A1">
      <selection activeCell="I8" sqref="I8"/>
    </sheetView>
  </sheetViews>
  <sheetFormatPr defaultColWidth="9.140625" defaultRowHeight="12.75"/>
  <cols>
    <col min="1" max="1" width="2.7109375" style="344" customWidth="1"/>
    <col min="2" max="2" width="3.7109375" style="344" customWidth="1"/>
    <col min="3" max="3" width="10.7109375" style="344" customWidth="1"/>
    <col min="4" max="4" width="2.7109375" style="344" customWidth="1"/>
    <col min="5" max="5" width="8.7109375" style="344" customWidth="1"/>
    <col min="6" max="6" width="2.7109375" style="344" customWidth="1"/>
    <col min="7" max="7" width="4.7109375" style="344" customWidth="1"/>
    <col min="8" max="8" width="14.7109375" style="344" customWidth="1"/>
    <col min="9" max="9" width="12.7109375" style="344" customWidth="1"/>
    <col min="10" max="10" width="10.7109375" style="344" customWidth="1"/>
    <col min="11" max="11" width="5.7109375" style="344" customWidth="1"/>
    <col min="12" max="12" width="15.7109375" style="344" customWidth="1"/>
    <col min="13" max="13" width="2.7109375" style="344" customWidth="1"/>
    <col min="14" max="14" width="1.8515625" style="344" customWidth="1"/>
    <col min="15" max="16384" width="9.140625" style="344" customWidth="1"/>
  </cols>
  <sheetData>
    <row r="1" spans="1:13" ht="18" customHeight="1">
      <c r="A1" s="341" t="s">
        <v>203</v>
      </c>
      <c r="B1" s="342"/>
      <c r="C1" s="342"/>
      <c r="D1" s="342"/>
      <c r="E1" s="342"/>
      <c r="F1" s="342"/>
      <c r="G1" s="342"/>
      <c r="H1" s="342"/>
      <c r="I1" s="342"/>
      <c r="J1" s="342"/>
      <c r="K1" s="342"/>
      <c r="L1" s="342"/>
      <c r="M1" s="343"/>
    </row>
    <row r="2" spans="1:13" ht="11.25" customHeight="1">
      <c r="A2" s="345" t="s">
        <v>590</v>
      </c>
      <c r="H2" s="345" t="s">
        <v>65</v>
      </c>
      <c r="K2" s="345" t="s">
        <v>66</v>
      </c>
      <c r="M2" s="346"/>
    </row>
    <row r="3" spans="1:13" ht="13.5">
      <c r="A3" s="356">
        <f>'G01'!$D$3</f>
        <v>0</v>
      </c>
      <c r="H3" s="356">
        <f>'G01'!$D$4</f>
        <v>0</v>
      </c>
      <c r="K3" s="357">
        <f>'G01'!$L$4</f>
        <v>0</v>
      </c>
      <c r="L3" s="348"/>
      <c r="M3" s="349"/>
    </row>
    <row r="4" spans="1:13" ht="3.75" customHeight="1">
      <c r="A4" s="350"/>
      <c r="B4" s="351"/>
      <c r="C4" s="351"/>
      <c r="D4" s="351"/>
      <c r="E4" s="351"/>
      <c r="F4" s="351"/>
      <c r="G4" s="351"/>
      <c r="H4" s="350"/>
      <c r="I4" s="351"/>
      <c r="J4" s="351"/>
      <c r="K4" s="350"/>
      <c r="L4" s="351"/>
      <c r="M4" s="352"/>
    </row>
    <row r="5" spans="1:13" ht="11.25" customHeight="1">
      <c r="A5" s="347"/>
      <c r="M5" s="346"/>
    </row>
    <row r="6" spans="1:13" ht="13.5">
      <c r="A6" s="347"/>
      <c r="B6" s="344" t="s">
        <v>478</v>
      </c>
      <c r="M6" s="346"/>
    </row>
    <row r="7" spans="1:13" ht="12" customHeight="1">
      <c r="A7" s="347"/>
      <c r="M7" s="346"/>
    </row>
    <row r="8" spans="1:13" ht="13.5" customHeight="1">
      <c r="A8" s="347"/>
      <c r="C8" s="344" t="s">
        <v>204</v>
      </c>
      <c r="I8" s="337"/>
      <c r="J8" s="331"/>
      <c r="M8" s="346"/>
    </row>
    <row r="9" spans="1:13" ht="12" customHeight="1">
      <c r="A9" s="347"/>
      <c r="M9" s="346"/>
    </row>
    <row r="10" spans="1:13" ht="13.5" customHeight="1">
      <c r="A10" s="347"/>
      <c r="C10" s="344" t="s">
        <v>205</v>
      </c>
      <c r="F10" s="358"/>
      <c r="G10" s="351"/>
      <c r="H10" s="351"/>
      <c r="I10" s="351"/>
      <c r="J10" s="353" t="s">
        <v>206</v>
      </c>
      <c r="K10" s="354" t="s">
        <v>207</v>
      </c>
      <c r="L10" s="339"/>
      <c r="M10" s="346"/>
    </row>
    <row r="11" spans="1:13" ht="12" customHeight="1">
      <c r="A11" s="347"/>
      <c r="M11" s="346"/>
    </row>
    <row r="12" spans="1:13" ht="13.5" customHeight="1">
      <c r="A12" s="347"/>
      <c r="C12" s="344" t="s">
        <v>208</v>
      </c>
      <c r="M12" s="346"/>
    </row>
    <row r="13" spans="1:13" ht="13.5" customHeight="1">
      <c r="A13" s="347"/>
      <c r="C13" s="344" t="s">
        <v>209</v>
      </c>
      <c r="M13" s="346"/>
    </row>
    <row r="14" spans="1:13" ht="13.5" customHeight="1">
      <c r="A14" s="347"/>
      <c r="D14" s="355" t="s">
        <v>210</v>
      </c>
      <c r="E14" s="348"/>
      <c r="G14" s="355" t="s">
        <v>211</v>
      </c>
      <c r="H14" s="348"/>
      <c r="I14" s="348"/>
      <c r="J14" s="348"/>
      <c r="M14" s="346"/>
    </row>
    <row r="15" spans="1:13" ht="13.5" customHeight="1">
      <c r="A15" s="347"/>
      <c r="D15" s="354" t="s">
        <v>212</v>
      </c>
      <c r="E15" s="358"/>
      <c r="F15" s="344" t="s">
        <v>213</v>
      </c>
      <c r="G15" s="358"/>
      <c r="H15" s="351"/>
      <c r="I15" s="351"/>
      <c r="J15" s="351"/>
      <c r="K15" s="354" t="s">
        <v>207</v>
      </c>
      <c r="L15" s="339"/>
      <c r="M15" s="346"/>
    </row>
    <row r="16" spans="1:13" ht="13.5" customHeight="1">
      <c r="A16" s="347"/>
      <c r="D16" s="354" t="s">
        <v>212</v>
      </c>
      <c r="E16" s="358"/>
      <c r="F16" s="344" t="s">
        <v>213</v>
      </c>
      <c r="G16" s="358"/>
      <c r="H16" s="351"/>
      <c r="I16" s="351"/>
      <c r="J16" s="351"/>
      <c r="K16" s="354" t="s">
        <v>207</v>
      </c>
      <c r="L16" s="339"/>
      <c r="M16" s="346"/>
    </row>
    <row r="17" spans="1:13" ht="13.5" customHeight="1">
      <c r="A17" s="347"/>
      <c r="D17" s="354" t="s">
        <v>212</v>
      </c>
      <c r="E17" s="358"/>
      <c r="F17" s="344" t="s">
        <v>213</v>
      </c>
      <c r="G17" s="358"/>
      <c r="H17" s="351"/>
      <c r="I17" s="351"/>
      <c r="J17" s="351"/>
      <c r="K17" s="354" t="s">
        <v>207</v>
      </c>
      <c r="L17" s="339"/>
      <c r="M17" s="346"/>
    </row>
    <row r="18" spans="1:13" ht="13.5" customHeight="1">
      <c r="A18" s="347"/>
      <c r="D18" s="354" t="s">
        <v>212</v>
      </c>
      <c r="E18" s="358"/>
      <c r="F18" s="344" t="s">
        <v>213</v>
      </c>
      <c r="G18" s="358"/>
      <c r="H18" s="351"/>
      <c r="I18" s="351"/>
      <c r="J18" s="351"/>
      <c r="K18" s="354" t="s">
        <v>207</v>
      </c>
      <c r="L18" s="339"/>
      <c r="M18" s="346"/>
    </row>
    <row r="19" spans="1:13" s="322" customFormat="1" ht="15.75" customHeight="1">
      <c r="A19" s="325"/>
      <c r="C19" s="322" t="s">
        <v>612</v>
      </c>
      <c r="K19" s="333" t="s">
        <v>207</v>
      </c>
      <c r="L19" s="340">
        <f>SUM(L10:L18)</f>
        <v>0</v>
      </c>
      <c r="M19" s="324"/>
    </row>
    <row r="20" spans="1:13" s="322" customFormat="1" ht="5.25" customHeight="1">
      <c r="A20" s="325"/>
      <c r="M20" s="324"/>
    </row>
    <row r="21" spans="1:13" s="322" customFormat="1" ht="13.5" customHeight="1">
      <c r="A21" s="325"/>
      <c r="C21" s="322" t="s">
        <v>493</v>
      </c>
      <c r="M21" s="324"/>
    </row>
    <row r="22" spans="1:13" s="322" customFormat="1" ht="10.5" customHeight="1">
      <c r="A22" s="325"/>
      <c r="C22" s="322" t="s">
        <v>494</v>
      </c>
      <c r="K22" s="333" t="s">
        <v>207</v>
      </c>
      <c r="L22" s="339"/>
      <c r="M22" s="324"/>
    </row>
    <row r="23" spans="1:13" s="322" customFormat="1" ht="7.5" customHeight="1">
      <c r="A23" s="325"/>
      <c r="M23" s="324"/>
    </row>
    <row r="24" spans="1:13" ht="13.5" customHeight="1">
      <c r="A24" s="347"/>
      <c r="C24" s="344" t="s">
        <v>214</v>
      </c>
      <c r="K24" s="354" t="s">
        <v>207</v>
      </c>
      <c r="L24" s="340">
        <f>SUM(L19:L22)</f>
        <v>0</v>
      </c>
      <c r="M24" s="346"/>
    </row>
    <row r="25" spans="1:13" ht="12" customHeight="1">
      <c r="A25" s="350"/>
      <c r="B25" s="351"/>
      <c r="C25" s="351"/>
      <c r="D25" s="351"/>
      <c r="E25" s="351"/>
      <c r="F25" s="351"/>
      <c r="G25" s="351"/>
      <c r="H25" s="351"/>
      <c r="I25" s="351"/>
      <c r="J25" s="351"/>
      <c r="K25" s="351"/>
      <c r="L25" s="351"/>
      <c r="M25" s="352"/>
    </row>
    <row r="26" spans="1:15" ht="19.5" customHeight="1">
      <c r="A26" s="347"/>
      <c r="B26" s="344" t="s">
        <v>479</v>
      </c>
      <c r="M26" s="359"/>
      <c r="N26" s="360"/>
      <c r="O26" s="360"/>
    </row>
    <row r="27" spans="1:15" ht="12" customHeight="1">
      <c r="A27" s="347"/>
      <c r="M27" s="346"/>
      <c r="N27" s="360"/>
      <c r="O27" s="360"/>
    </row>
    <row r="28" spans="1:15" ht="13.5" customHeight="1">
      <c r="A28" s="347"/>
      <c r="C28" s="344" t="s">
        <v>204</v>
      </c>
      <c r="I28" s="337"/>
      <c r="J28" s="331"/>
      <c r="M28" s="346"/>
      <c r="N28" s="360"/>
      <c r="O28" s="360"/>
    </row>
    <row r="29" spans="1:15" ht="12" customHeight="1">
      <c r="A29" s="347"/>
      <c r="M29" s="346"/>
      <c r="N29" s="360"/>
      <c r="O29" s="360"/>
    </row>
    <row r="30" spans="1:15" ht="13.5" customHeight="1">
      <c r="A30" s="347"/>
      <c r="C30" s="344" t="s">
        <v>205</v>
      </c>
      <c r="F30" s="358"/>
      <c r="G30" s="351"/>
      <c r="H30" s="351"/>
      <c r="I30" s="351"/>
      <c r="J30" s="353" t="s">
        <v>206</v>
      </c>
      <c r="K30" s="354" t="s">
        <v>207</v>
      </c>
      <c r="L30" s="339"/>
      <c r="M30" s="346"/>
      <c r="N30" s="360"/>
      <c r="O30" s="360"/>
    </row>
    <row r="31" spans="1:15" ht="12" customHeight="1">
      <c r="A31" s="347"/>
      <c r="M31" s="346"/>
      <c r="N31" s="360"/>
      <c r="O31" s="360"/>
    </row>
    <row r="32" spans="1:15" ht="13.5" customHeight="1">
      <c r="A32" s="347"/>
      <c r="C32" s="344" t="s">
        <v>208</v>
      </c>
      <c r="M32" s="346"/>
      <c r="N32" s="360"/>
      <c r="O32" s="360"/>
    </row>
    <row r="33" spans="1:15" ht="13.5" customHeight="1">
      <c r="A33" s="347"/>
      <c r="C33" s="344" t="s">
        <v>209</v>
      </c>
      <c r="M33" s="346"/>
      <c r="N33" s="360"/>
      <c r="O33" s="360"/>
    </row>
    <row r="34" spans="1:15" ht="13.5" customHeight="1">
      <c r="A34" s="347"/>
      <c r="D34" s="355" t="s">
        <v>210</v>
      </c>
      <c r="E34" s="348"/>
      <c r="G34" s="355" t="s">
        <v>211</v>
      </c>
      <c r="H34" s="348"/>
      <c r="I34" s="348"/>
      <c r="J34" s="348"/>
      <c r="K34" s="348"/>
      <c r="M34" s="346"/>
      <c r="N34" s="360"/>
      <c r="O34" s="360"/>
    </row>
    <row r="35" spans="1:13" ht="13.5" customHeight="1">
      <c r="A35" s="347"/>
      <c r="D35" s="354" t="s">
        <v>212</v>
      </c>
      <c r="E35" s="358"/>
      <c r="F35" s="344" t="s">
        <v>213</v>
      </c>
      <c r="G35" s="358"/>
      <c r="H35" s="351"/>
      <c r="I35" s="351"/>
      <c r="J35" s="351"/>
      <c r="K35" s="354" t="s">
        <v>207</v>
      </c>
      <c r="L35" s="339"/>
      <c r="M35" s="346"/>
    </row>
    <row r="36" spans="1:13" ht="13.5" customHeight="1">
      <c r="A36" s="347"/>
      <c r="D36" s="354" t="s">
        <v>212</v>
      </c>
      <c r="E36" s="358"/>
      <c r="F36" s="344" t="s">
        <v>213</v>
      </c>
      <c r="G36" s="358"/>
      <c r="H36" s="351"/>
      <c r="I36" s="351"/>
      <c r="J36" s="351"/>
      <c r="K36" s="354" t="s">
        <v>207</v>
      </c>
      <c r="L36" s="339"/>
      <c r="M36" s="346"/>
    </row>
    <row r="37" spans="1:13" ht="13.5" customHeight="1">
      <c r="A37" s="347"/>
      <c r="D37" s="354" t="s">
        <v>212</v>
      </c>
      <c r="E37" s="358"/>
      <c r="F37" s="344" t="s">
        <v>213</v>
      </c>
      <c r="G37" s="358"/>
      <c r="H37" s="351"/>
      <c r="I37" s="351"/>
      <c r="J37" s="351"/>
      <c r="K37" s="354" t="s">
        <v>207</v>
      </c>
      <c r="L37" s="339"/>
      <c r="M37" s="346"/>
    </row>
    <row r="38" spans="1:13" ht="13.5" customHeight="1">
      <c r="A38" s="347"/>
      <c r="D38" s="354" t="s">
        <v>212</v>
      </c>
      <c r="E38" s="358"/>
      <c r="F38" s="344" t="s">
        <v>213</v>
      </c>
      <c r="G38" s="358"/>
      <c r="H38" s="351"/>
      <c r="I38" s="351"/>
      <c r="J38" s="351"/>
      <c r="K38" s="354" t="s">
        <v>207</v>
      </c>
      <c r="L38" s="339"/>
      <c r="M38" s="346"/>
    </row>
    <row r="39" spans="1:13" s="322" customFormat="1" ht="15.75" customHeight="1">
      <c r="A39" s="325"/>
      <c r="C39" s="322" t="s">
        <v>612</v>
      </c>
      <c r="K39" s="333" t="s">
        <v>207</v>
      </c>
      <c r="L39" s="340">
        <f>SUM(L30:L38)</f>
        <v>0</v>
      </c>
      <c r="M39" s="324"/>
    </row>
    <row r="40" spans="1:13" s="322" customFormat="1" ht="5.25" customHeight="1">
      <c r="A40" s="325"/>
      <c r="M40" s="324"/>
    </row>
    <row r="41" spans="1:13" s="322" customFormat="1" ht="13.5" customHeight="1">
      <c r="A41" s="325"/>
      <c r="C41" s="322" t="s">
        <v>493</v>
      </c>
      <c r="M41" s="324"/>
    </row>
    <row r="42" spans="1:13" s="322" customFormat="1" ht="10.5" customHeight="1">
      <c r="A42" s="325"/>
      <c r="C42" s="322" t="s">
        <v>494</v>
      </c>
      <c r="K42" s="333" t="s">
        <v>207</v>
      </c>
      <c r="L42" s="339"/>
      <c r="M42" s="324"/>
    </row>
    <row r="43" spans="1:13" s="322" customFormat="1" ht="7.5" customHeight="1">
      <c r="A43" s="325"/>
      <c r="M43" s="324"/>
    </row>
    <row r="44" spans="1:13" ht="13.5" customHeight="1">
      <c r="A44" s="347"/>
      <c r="C44" s="344" t="s">
        <v>214</v>
      </c>
      <c r="K44" s="354" t="s">
        <v>207</v>
      </c>
      <c r="L44" s="340">
        <f>SUM(L39:L42)</f>
        <v>0</v>
      </c>
      <c r="M44" s="346"/>
    </row>
    <row r="45" spans="1:13" ht="12" customHeight="1">
      <c r="A45" s="350"/>
      <c r="B45" s="351"/>
      <c r="C45" s="351"/>
      <c r="D45" s="351"/>
      <c r="E45" s="351"/>
      <c r="F45" s="351"/>
      <c r="G45" s="351"/>
      <c r="H45" s="351"/>
      <c r="I45" s="351"/>
      <c r="J45" s="351"/>
      <c r="K45" s="351"/>
      <c r="L45" s="351"/>
      <c r="M45" s="352"/>
    </row>
    <row r="46" spans="1:13" ht="15.75" customHeight="1">
      <c r="A46" s="347"/>
      <c r="B46" s="344" t="s">
        <v>480</v>
      </c>
      <c r="M46" s="346"/>
    </row>
    <row r="47" spans="1:13" ht="12" customHeight="1">
      <c r="A47" s="347"/>
      <c r="M47" s="346"/>
    </row>
    <row r="48" spans="1:13" ht="13.5" customHeight="1">
      <c r="A48" s="347"/>
      <c r="C48" s="344" t="s">
        <v>204</v>
      </c>
      <c r="I48" s="337"/>
      <c r="J48" s="331"/>
      <c r="M48" s="346"/>
    </row>
    <row r="49" spans="1:13" ht="12" customHeight="1">
      <c r="A49" s="347"/>
      <c r="M49" s="346"/>
    </row>
    <row r="50" spans="1:13" ht="13.5" customHeight="1">
      <c r="A50" s="347"/>
      <c r="C50" s="344" t="s">
        <v>205</v>
      </c>
      <c r="F50" s="358"/>
      <c r="G50" s="351"/>
      <c r="H50" s="351"/>
      <c r="I50" s="351"/>
      <c r="J50" s="353" t="s">
        <v>206</v>
      </c>
      <c r="K50" s="354" t="s">
        <v>207</v>
      </c>
      <c r="L50" s="339"/>
      <c r="M50" s="346"/>
    </row>
    <row r="51" spans="1:13" ht="12" customHeight="1">
      <c r="A51" s="347"/>
      <c r="M51" s="346"/>
    </row>
    <row r="52" spans="1:13" ht="13.5" customHeight="1">
      <c r="A52" s="347"/>
      <c r="C52" s="344" t="s">
        <v>208</v>
      </c>
      <c r="M52" s="346"/>
    </row>
    <row r="53" spans="1:13" ht="13.5" customHeight="1">
      <c r="A53" s="347"/>
      <c r="C53" s="344" t="s">
        <v>209</v>
      </c>
      <c r="M53" s="346"/>
    </row>
    <row r="54" spans="1:13" ht="13.5" customHeight="1">
      <c r="A54" s="347"/>
      <c r="D54" s="355" t="s">
        <v>210</v>
      </c>
      <c r="E54" s="348"/>
      <c r="G54" s="355" t="s">
        <v>211</v>
      </c>
      <c r="H54" s="348"/>
      <c r="I54" s="348"/>
      <c r="J54" s="348"/>
      <c r="M54" s="346"/>
    </row>
    <row r="55" spans="1:13" ht="13.5" customHeight="1">
      <c r="A55" s="347"/>
      <c r="D55" s="354" t="s">
        <v>212</v>
      </c>
      <c r="E55" s="358"/>
      <c r="F55" s="344" t="s">
        <v>213</v>
      </c>
      <c r="G55" s="358"/>
      <c r="H55" s="351"/>
      <c r="I55" s="351"/>
      <c r="J55" s="351"/>
      <c r="K55" s="354" t="s">
        <v>207</v>
      </c>
      <c r="L55" s="339"/>
      <c r="M55" s="346"/>
    </row>
    <row r="56" spans="1:13" ht="13.5" customHeight="1">
      <c r="A56" s="347"/>
      <c r="D56" s="354" t="s">
        <v>212</v>
      </c>
      <c r="E56" s="358"/>
      <c r="F56" s="344" t="s">
        <v>213</v>
      </c>
      <c r="G56" s="358"/>
      <c r="H56" s="351"/>
      <c r="I56" s="351"/>
      <c r="J56" s="351"/>
      <c r="K56" s="354" t="s">
        <v>207</v>
      </c>
      <c r="L56" s="339"/>
      <c r="M56" s="346"/>
    </row>
    <row r="57" spans="1:13" ht="13.5" customHeight="1">
      <c r="A57" s="347"/>
      <c r="D57" s="354" t="s">
        <v>212</v>
      </c>
      <c r="E57" s="358"/>
      <c r="F57" s="344" t="s">
        <v>213</v>
      </c>
      <c r="G57" s="358"/>
      <c r="H57" s="351"/>
      <c r="I57" s="351"/>
      <c r="J57" s="351"/>
      <c r="K57" s="354" t="s">
        <v>207</v>
      </c>
      <c r="L57" s="339"/>
      <c r="M57" s="346"/>
    </row>
    <row r="58" spans="1:13" ht="13.5" customHeight="1">
      <c r="A58" s="347"/>
      <c r="D58" s="354" t="s">
        <v>212</v>
      </c>
      <c r="E58" s="358"/>
      <c r="F58" s="344" t="s">
        <v>213</v>
      </c>
      <c r="G58" s="358"/>
      <c r="H58" s="351"/>
      <c r="I58" s="351"/>
      <c r="J58" s="351"/>
      <c r="K58" s="354" t="s">
        <v>207</v>
      </c>
      <c r="L58" s="339"/>
      <c r="M58" s="346"/>
    </row>
    <row r="59" spans="1:13" ht="12.75" customHeight="1">
      <c r="A59" s="347"/>
      <c r="M59" s="346"/>
    </row>
    <row r="60" spans="1:13" ht="13.5" customHeight="1">
      <c r="A60" s="347"/>
      <c r="C60" s="344" t="s">
        <v>214</v>
      </c>
      <c r="K60" s="354" t="s">
        <v>207</v>
      </c>
      <c r="L60" s="340">
        <f>SUM(L50:L58)</f>
        <v>0</v>
      </c>
      <c r="M60" s="346"/>
    </row>
    <row r="61" spans="1:13" ht="12" customHeight="1">
      <c r="A61" s="350"/>
      <c r="B61" s="351"/>
      <c r="C61" s="351"/>
      <c r="D61" s="351"/>
      <c r="E61" s="351"/>
      <c r="F61" s="351"/>
      <c r="G61" s="351"/>
      <c r="H61" s="351"/>
      <c r="I61" s="351"/>
      <c r="J61" s="351"/>
      <c r="K61" s="351"/>
      <c r="L61" s="351"/>
      <c r="M61" s="352"/>
    </row>
    <row r="62" spans="1:13" ht="15.75" customHeight="1">
      <c r="A62" s="344" t="str">
        <f>Rev_Date</f>
        <v>REVISED JULY 1, 2010</v>
      </c>
      <c r="H62" s="348" t="str">
        <f>Exp_Date</f>
        <v>FORM EXPIRES 6-30-12</v>
      </c>
      <c r="I62" s="348"/>
      <c r="J62" s="348"/>
      <c r="K62" s="348"/>
      <c r="M62" s="354" t="s">
        <v>216</v>
      </c>
    </row>
  </sheetData>
  <sheetProtection sheet="1" objects="1" scenarios="1"/>
  <printOptions horizontalCentered="1" verticalCentered="1"/>
  <pageMargins left="0.25" right="0.25" top="0.25" bottom="0.25" header="0.5" footer="0.5"/>
  <pageSetup blackAndWhite="1" fitToHeight="1" fitToWidth="1" orientation="portrait" scale="95" r:id="rId1"/>
</worksheet>
</file>

<file path=xl/worksheets/sheet9.xml><?xml version="1.0" encoding="utf-8"?>
<worksheet xmlns="http://schemas.openxmlformats.org/spreadsheetml/2006/main" xmlns:r="http://schemas.openxmlformats.org/officeDocument/2006/relationships">
  <sheetPr>
    <pageSetUpPr fitToPage="1"/>
  </sheetPr>
  <dimension ref="A1:M66"/>
  <sheetViews>
    <sheetView showGridLines="0" showZeros="0" zoomScalePageLayoutView="0" workbookViewId="0" topLeftCell="A1">
      <selection activeCell="H6" sqref="H6"/>
    </sheetView>
  </sheetViews>
  <sheetFormatPr defaultColWidth="9.140625" defaultRowHeight="12.75"/>
  <cols>
    <col min="1" max="1" width="2.7109375" style="364" customWidth="1"/>
    <col min="2" max="2" width="3.7109375" style="364" customWidth="1"/>
    <col min="3" max="3" width="10.7109375" style="364" customWidth="1"/>
    <col min="4" max="4" width="2.7109375" style="364" customWidth="1"/>
    <col min="5" max="5" width="8.7109375" style="364" customWidth="1"/>
    <col min="6" max="6" width="2.7109375" style="364" customWidth="1"/>
    <col min="7" max="7" width="4.7109375" style="364" customWidth="1"/>
    <col min="8" max="8" width="14.7109375" style="364" customWidth="1"/>
    <col min="9" max="9" width="12.7109375" style="364" customWidth="1"/>
    <col min="10" max="10" width="10.7109375" style="364" customWidth="1"/>
    <col min="11" max="11" width="5.7109375" style="364" customWidth="1"/>
    <col min="12" max="12" width="15.7109375" style="364" customWidth="1"/>
    <col min="13" max="13" width="2.7109375" style="364" customWidth="1"/>
    <col min="14" max="16384" width="9.140625" style="364" customWidth="1"/>
  </cols>
  <sheetData>
    <row r="1" spans="1:13" ht="15.75" customHeight="1">
      <c r="A1" s="361" t="s">
        <v>203</v>
      </c>
      <c r="B1" s="362"/>
      <c r="C1" s="362"/>
      <c r="D1" s="362"/>
      <c r="E1" s="362"/>
      <c r="F1" s="362"/>
      <c r="G1" s="362"/>
      <c r="H1" s="362"/>
      <c r="I1" s="362"/>
      <c r="J1" s="362"/>
      <c r="K1" s="362"/>
      <c r="L1" s="362"/>
      <c r="M1" s="363"/>
    </row>
    <row r="2" spans="1:13" ht="11.25" customHeight="1">
      <c r="A2" s="365" t="s">
        <v>590</v>
      </c>
      <c r="H2" s="365" t="s">
        <v>65</v>
      </c>
      <c r="K2" s="365" t="s">
        <v>66</v>
      </c>
      <c r="M2" s="366"/>
    </row>
    <row r="3" spans="1:13" ht="13.5">
      <c r="A3" s="378">
        <f>'G01'!$D$3</f>
        <v>0</v>
      </c>
      <c r="H3" s="378">
        <f>'G01'!$D$4</f>
        <v>0</v>
      </c>
      <c r="K3" s="379">
        <f>'G01'!$L$4</f>
        <v>0</v>
      </c>
      <c r="L3" s="368"/>
      <c r="M3" s="369"/>
    </row>
    <row r="4" spans="1:13" ht="3.75" customHeight="1">
      <c r="A4" s="370"/>
      <c r="B4" s="371"/>
      <c r="C4" s="371"/>
      <c r="D4" s="371"/>
      <c r="E4" s="371"/>
      <c r="F4" s="371"/>
      <c r="G4" s="371"/>
      <c r="H4" s="370"/>
      <c r="I4" s="371"/>
      <c r="J4" s="371"/>
      <c r="K4" s="370"/>
      <c r="L4" s="371"/>
      <c r="M4" s="372"/>
    </row>
    <row r="5" spans="1:13" ht="7.5" customHeight="1">
      <c r="A5" s="367"/>
      <c r="M5" s="366"/>
    </row>
    <row r="6" spans="1:13" ht="12.75" customHeight="1">
      <c r="A6" s="367"/>
      <c r="B6" s="364" t="s">
        <v>482</v>
      </c>
      <c r="H6" s="380"/>
      <c r="I6" s="371"/>
      <c r="J6" s="371"/>
      <c r="M6" s="366"/>
    </row>
    <row r="7" spans="1:13" ht="12" customHeight="1">
      <c r="A7" s="367"/>
      <c r="M7" s="366"/>
    </row>
    <row r="8" spans="1:13" ht="13.5" customHeight="1">
      <c r="A8" s="367"/>
      <c r="C8" s="364" t="s">
        <v>204</v>
      </c>
      <c r="I8" s="337"/>
      <c r="M8" s="366"/>
    </row>
    <row r="9" spans="1:13" ht="12" customHeight="1">
      <c r="A9" s="367"/>
      <c r="M9" s="366"/>
    </row>
    <row r="10" spans="1:13" ht="13.5" customHeight="1">
      <c r="A10" s="367"/>
      <c r="C10" s="364" t="s">
        <v>205</v>
      </c>
      <c r="H10" s="380"/>
      <c r="I10" s="371"/>
      <c r="J10" s="373" t="s">
        <v>206</v>
      </c>
      <c r="K10" s="374" t="s">
        <v>207</v>
      </c>
      <c r="L10" s="381"/>
      <c r="M10" s="366"/>
    </row>
    <row r="11" spans="1:13" ht="9.75" customHeight="1">
      <c r="A11" s="367"/>
      <c r="L11" s="375"/>
      <c r="M11" s="366"/>
    </row>
    <row r="12" spans="1:13" ht="13.5" customHeight="1">
      <c r="A12" s="367"/>
      <c r="C12" s="364" t="s">
        <v>208</v>
      </c>
      <c r="L12" s="375"/>
      <c r="M12" s="366"/>
    </row>
    <row r="13" spans="1:13" ht="13.5" customHeight="1">
      <c r="A13" s="367"/>
      <c r="C13" s="364" t="s">
        <v>209</v>
      </c>
      <c r="L13" s="375"/>
      <c r="M13" s="366"/>
    </row>
    <row r="14" spans="1:13" ht="13.5" customHeight="1">
      <c r="A14" s="367"/>
      <c r="D14" s="376" t="s">
        <v>210</v>
      </c>
      <c r="E14" s="368"/>
      <c r="G14" s="376" t="s">
        <v>211</v>
      </c>
      <c r="H14" s="368"/>
      <c r="I14" s="368"/>
      <c r="J14" s="368"/>
      <c r="L14" s="375"/>
      <c r="M14" s="366"/>
    </row>
    <row r="15" spans="1:13" ht="13.5" customHeight="1">
      <c r="A15" s="367"/>
      <c r="D15" s="374" t="s">
        <v>212</v>
      </c>
      <c r="E15" s="380"/>
      <c r="F15" s="364" t="s">
        <v>213</v>
      </c>
      <c r="G15" s="380"/>
      <c r="H15" s="371"/>
      <c r="I15" s="371"/>
      <c r="J15" s="371"/>
      <c r="K15" s="374" t="s">
        <v>207</v>
      </c>
      <c r="L15" s="381"/>
      <c r="M15" s="366"/>
    </row>
    <row r="16" spans="1:13" ht="13.5" customHeight="1">
      <c r="A16" s="367"/>
      <c r="D16" s="374" t="s">
        <v>212</v>
      </c>
      <c r="E16" s="380"/>
      <c r="F16" s="364" t="s">
        <v>213</v>
      </c>
      <c r="G16" s="380"/>
      <c r="H16" s="371"/>
      <c r="I16" s="371"/>
      <c r="J16" s="371"/>
      <c r="K16" s="374" t="s">
        <v>207</v>
      </c>
      <c r="L16" s="381"/>
      <c r="M16" s="366"/>
    </row>
    <row r="17" spans="1:13" ht="13.5" customHeight="1">
      <c r="A17" s="367"/>
      <c r="D17" s="374" t="s">
        <v>212</v>
      </c>
      <c r="E17" s="380"/>
      <c r="F17" s="364" t="s">
        <v>213</v>
      </c>
      <c r="G17" s="380"/>
      <c r="H17" s="371"/>
      <c r="I17" s="371"/>
      <c r="J17" s="371"/>
      <c r="K17" s="374" t="s">
        <v>207</v>
      </c>
      <c r="L17" s="381"/>
      <c r="M17" s="366"/>
    </row>
    <row r="18" spans="1:13" ht="13.5" customHeight="1">
      <c r="A18" s="367"/>
      <c r="D18" s="374" t="s">
        <v>212</v>
      </c>
      <c r="E18" s="380"/>
      <c r="F18" s="364" t="s">
        <v>213</v>
      </c>
      <c r="G18" s="380"/>
      <c r="H18" s="371"/>
      <c r="I18" s="371"/>
      <c r="J18" s="371"/>
      <c r="K18" s="374" t="s">
        <v>207</v>
      </c>
      <c r="L18" s="381"/>
      <c r="M18" s="366"/>
    </row>
    <row r="19" spans="1:13" s="322" customFormat="1" ht="15.75" customHeight="1">
      <c r="A19" s="325"/>
      <c r="C19" s="322" t="s">
        <v>612</v>
      </c>
      <c r="K19" s="333" t="s">
        <v>207</v>
      </c>
      <c r="L19" s="340">
        <f>SUM(L10:L18)</f>
        <v>0</v>
      </c>
      <c r="M19" s="324"/>
    </row>
    <row r="20" spans="1:13" s="322" customFormat="1" ht="5.25" customHeight="1">
      <c r="A20" s="325"/>
      <c r="M20" s="324"/>
    </row>
    <row r="21" spans="1:13" s="322" customFormat="1" ht="13.5" customHeight="1">
      <c r="A21" s="325"/>
      <c r="C21" s="322" t="s">
        <v>493</v>
      </c>
      <c r="M21" s="324"/>
    </row>
    <row r="22" spans="1:13" s="322" customFormat="1" ht="10.5" customHeight="1">
      <c r="A22" s="325"/>
      <c r="C22" s="322" t="s">
        <v>494</v>
      </c>
      <c r="K22" s="333" t="s">
        <v>207</v>
      </c>
      <c r="L22" s="339"/>
      <c r="M22" s="324"/>
    </row>
    <row r="23" spans="1:13" ht="9.75" customHeight="1">
      <c r="A23" s="367"/>
      <c r="L23" s="375"/>
      <c r="M23" s="366"/>
    </row>
    <row r="24" spans="1:13" ht="13.5" customHeight="1">
      <c r="A24" s="367"/>
      <c r="C24" s="364" t="s">
        <v>214</v>
      </c>
      <c r="K24" s="374" t="s">
        <v>207</v>
      </c>
      <c r="L24" s="382">
        <f>SUM(L19:L22)</f>
        <v>0</v>
      </c>
      <c r="M24" s="366"/>
    </row>
    <row r="25" spans="1:13" ht="9.75" customHeight="1">
      <c r="A25" s="370"/>
      <c r="B25" s="371"/>
      <c r="C25" s="371"/>
      <c r="D25" s="371"/>
      <c r="E25" s="371"/>
      <c r="F25" s="371"/>
      <c r="G25" s="371"/>
      <c r="H25" s="371"/>
      <c r="I25" s="371"/>
      <c r="J25" s="371"/>
      <c r="K25" s="371"/>
      <c r="L25" s="377"/>
      <c r="M25" s="372"/>
    </row>
    <row r="26" spans="1:13" ht="15.75" customHeight="1">
      <c r="A26" s="367"/>
      <c r="B26" s="364" t="s">
        <v>483</v>
      </c>
      <c r="H26" s="380"/>
      <c r="I26" s="371"/>
      <c r="J26" s="371"/>
      <c r="L26" s="375"/>
      <c r="M26" s="366"/>
    </row>
    <row r="27" spans="1:13" ht="12" customHeight="1">
      <c r="A27" s="367"/>
      <c r="L27" s="375"/>
      <c r="M27" s="366"/>
    </row>
    <row r="28" spans="1:13" ht="13.5" customHeight="1">
      <c r="A28" s="367"/>
      <c r="C28" s="364" t="s">
        <v>204</v>
      </c>
      <c r="I28" s="337"/>
      <c r="L28" s="375"/>
      <c r="M28" s="366"/>
    </row>
    <row r="29" spans="1:13" ht="12" customHeight="1">
      <c r="A29" s="367"/>
      <c r="L29" s="375"/>
      <c r="M29" s="366"/>
    </row>
    <row r="30" spans="1:13" ht="13.5" customHeight="1">
      <c r="A30" s="367"/>
      <c r="C30" s="364" t="s">
        <v>205</v>
      </c>
      <c r="H30" s="380"/>
      <c r="I30" s="371"/>
      <c r="J30" s="373" t="s">
        <v>206</v>
      </c>
      <c r="K30" s="374" t="s">
        <v>207</v>
      </c>
      <c r="L30" s="381"/>
      <c r="M30" s="366"/>
    </row>
    <row r="31" spans="1:13" ht="9.75" customHeight="1">
      <c r="A31" s="367"/>
      <c r="L31" s="375"/>
      <c r="M31" s="366"/>
    </row>
    <row r="32" spans="1:13" ht="13.5" customHeight="1">
      <c r="A32" s="367"/>
      <c r="C32" s="364" t="s">
        <v>208</v>
      </c>
      <c r="L32" s="375"/>
      <c r="M32" s="366"/>
    </row>
    <row r="33" spans="1:13" ht="13.5" customHeight="1">
      <c r="A33" s="367"/>
      <c r="C33" s="364" t="s">
        <v>209</v>
      </c>
      <c r="L33" s="375"/>
      <c r="M33" s="366"/>
    </row>
    <row r="34" spans="1:13" ht="13.5" customHeight="1">
      <c r="A34" s="367"/>
      <c r="D34" s="376" t="s">
        <v>210</v>
      </c>
      <c r="E34" s="368"/>
      <c r="G34" s="376" t="s">
        <v>211</v>
      </c>
      <c r="H34" s="368"/>
      <c r="I34" s="368"/>
      <c r="J34" s="368"/>
      <c r="L34" s="375"/>
      <c r="M34" s="366"/>
    </row>
    <row r="35" spans="1:13" ht="13.5" customHeight="1">
      <c r="A35" s="367"/>
      <c r="D35" s="374" t="s">
        <v>212</v>
      </c>
      <c r="E35" s="380"/>
      <c r="F35" s="364" t="s">
        <v>213</v>
      </c>
      <c r="G35" s="380"/>
      <c r="H35" s="371"/>
      <c r="I35" s="371"/>
      <c r="J35" s="371"/>
      <c r="K35" s="374" t="s">
        <v>207</v>
      </c>
      <c r="L35" s="381"/>
      <c r="M35" s="366"/>
    </row>
    <row r="36" spans="1:13" ht="13.5" customHeight="1">
      <c r="A36" s="367"/>
      <c r="D36" s="374" t="s">
        <v>212</v>
      </c>
      <c r="E36" s="380"/>
      <c r="F36" s="364" t="s">
        <v>213</v>
      </c>
      <c r="G36" s="380"/>
      <c r="H36" s="371"/>
      <c r="I36" s="371"/>
      <c r="J36" s="371"/>
      <c r="K36" s="374" t="s">
        <v>207</v>
      </c>
      <c r="L36" s="381"/>
      <c r="M36" s="366"/>
    </row>
    <row r="37" spans="1:13" ht="13.5" customHeight="1">
      <c r="A37" s="367"/>
      <c r="D37" s="374" t="s">
        <v>212</v>
      </c>
      <c r="E37" s="380"/>
      <c r="F37" s="364" t="s">
        <v>213</v>
      </c>
      <c r="G37" s="380"/>
      <c r="H37" s="371"/>
      <c r="I37" s="371"/>
      <c r="J37" s="371"/>
      <c r="K37" s="374" t="s">
        <v>207</v>
      </c>
      <c r="L37" s="381"/>
      <c r="M37" s="366"/>
    </row>
    <row r="38" spans="1:13" ht="13.5" customHeight="1">
      <c r="A38" s="367"/>
      <c r="D38" s="374" t="s">
        <v>212</v>
      </c>
      <c r="E38" s="380"/>
      <c r="F38" s="364" t="s">
        <v>213</v>
      </c>
      <c r="G38" s="380"/>
      <c r="H38" s="371"/>
      <c r="I38" s="371"/>
      <c r="J38" s="371"/>
      <c r="K38" s="374" t="s">
        <v>207</v>
      </c>
      <c r="L38" s="381"/>
      <c r="M38" s="366"/>
    </row>
    <row r="39" spans="1:13" s="322" customFormat="1" ht="15.75" customHeight="1">
      <c r="A39" s="325"/>
      <c r="C39" s="322" t="s">
        <v>612</v>
      </c>
      <c r="K39" s="333" t="s">
        <v>207</v>
      </c>
      <c r="L39" s="340">
        <f>SUM(L30:L38)</f>
        <v>0</v>
      </c>
      <c r="M39" s="324"/>
    </row>
    <row r="40" spans="1:13" s="322" customFormat="1" ht="5.25" customHeight="1">
      <c r="A40" s="325"/>
      <c r="M40" s="324"/>
    </row>
    <row r="41" spans="1:13" s="322" customFormat="1" ht="13.5" customHeight="1">
      <c r="A41" s="325"/>
      <c r="C41" s="322" t="s">
        <v>493</v>
      </c>
      <c r="M41" s="324"/>
    </row>
    <row r="42" spans="1:13" s="322" customFormat="1" ht="10.5" customHeight="1">
      <c r="A42" s="325"/>
      <c r="C42" s="322" t="s">
        <v>494</v>
      </c>
      <c r="K42" s="333" t="s">
        <v>207</v>
      </c>
      <c r="L42" s="339"/>
      <c r="M42" s="324"/>
    </row>
    <row r="43" spans="1:13" ht="9.75" customHeight="1">
      <c r="A43" s="367"/>
      <c r="L43" s="383"/>
      <c r="M43" s="366"/>
    </row>
    <row r="44" spans="1:13" ht="13.5" customHeight="1">
      <c r="A44" s="367"/>
      <c r="C44" s="364" t="s">
        <v>214</v>
      </c>
      <c r="K44" s="374" t="s">
        <v>207</v>
      </c>
      <c r="L44" s="382">
        <f>SUM(L39:L42)</f>
        <v>0</v>
      </c>
      <c r="M44" s="366"/>
    </row>
    <row r="45" spans="1:13" ht="9.75" customHeight="1">
      <c r="A45" s="370"/>
      <c r="B45" s="371"/>
      <c r="C45" s="371"/>
      <c r="D45" s="371"/>
      <c r="E45" s="371"/>
      <c r="F45" s="371"/>
      <c r="G45" s="371"/>
      <c r="H45" s="371"/>
      <c r="I45" s="371"/>
      <c r="J45" s="371"/>
      <c r="K45" s="371"/>
      <c r="L45" s="377"/>
      <c r="M45" s="372"/>
    </row>
    <row r="46" spans="1:13" ht="15.75" customHeight="1">
      <c r="A46" s="367"/>
      <c r="B46" s="364" t="s">
        <v>484</v>
      </c>
      <c r="H46" s="380"/>
      <c r="I46" s="371"/>
      <c r="J46" s="371"/>
      <c r="L46" s="375"/>
      <c r="M46" s="366"/>
    </row>
    <row r="47" spans="1:13" ht="12" customHeight="1">
      <c r="A47" s="367"/>
      <c r="L47" s="375"/>
      <c r="M47" s="366"/>
    </row>
    <row r="48" spans="1:13" ht="13.5" customHeight="1">
      <c r="A48" s="367"/>
      <c r="C48" s="364" t="s">
        <v>204</v>
      </c>
      <c r="I48" s="337"/>
      <c r="L48" s="375"/>
      <c r="M48" s="366"/>
    </row>
    <row r="49" spans="1:13" ht="12" customHeight="1">
      <c r="A49" s="367"/>
      <c r="L49" s="375"/>
      <c r="M49" s="366"/>
    </row>
    <row r="50" spans="1:13" ht="13.5" customHeight="1">
      <c r="A50" s="367"/>
      <c r="C50" s="364" t="s">
        <v>205</v>
      </c>
      <c r="H50" s="380"/>
      <c r="I50" s="371"/>
      <c r="J50" s="373" t="s">
        <v>206</v>
      </c>
      <c r="K50" s="374" t="s">
        <v>207</v>
      </c>
      <c r="L50" s="381"/>
      <c r="M50" s="366"/>
    </row>
    <row r="51" spans="1:13" ht="9.75" customHeight="1">
      <c r="A51" s="367"/>
      <c r="L51" s="375"/>
      <c r="M51" s="366"/>
    </row>
    <row r="52" spans="1:13" ht="13.5" customHeight="1">
      <c r="A52" s="367"/>
      <c r="C52" s="364" t="s">
        <v>208</v>
      </c>
      <c r="L52" s="375"/>
      <c r="M52" s="366"/>
    </row>
    <row r="53" spans="1:13" ht="13.5" customHeight="1">
      <c r="A53" s="367"/>
      <c r="C53" s="364" t="s">
        <v>209</v>
      </c>
      <c r="L53" s="375"/>
      <c r="M53" s="366"/>
    </row>
    <row r="54" spans="1:13" ht="13.5" customHeight="1">
      <c r="A54" s="367"/>
      <c r="D54" s="376" t="s">
        <v>210</v>
      </c>
      <c r="E54" s="368"/>
      <c r="G54" s="376" t="s">
        <v>211</v>
      </c>
      <c r="H54" s="368"/>
      <c r="I54" s="368"/>
      <c r="J54" s="368"/>
      <c r="L54" s="375"/>
      <c r="M54" s="366"/>
    </row>
    <row r="55" spans="1:13" ht="13.5" customHeight="1">
      <c r="A55" s="367"/>
      <c r="D55" s="374" t="s">
        <v>212</v>
      </c>
      <c r="E55" s="380"/>
      <c r="F55" s="364" t="s">
        <v>213</v>
      </c>
      <c r="G55" s="380"/>
      <c r="H55" s="371"/>
      <c r="I55" s="371"/>
      <c r="J55" s="371"/>
      <c r="K55" s="374" t="s">
        <v>207</v>
      </c>
      <c r="L55" s="381"/>
      <c r="M55" s="366"/>
    </row>
    <row r="56" spans="1:13" ht="13.5" customHeight="1">
      <c r="A56" s="367"/>
      <c r="D56" s="374" t="s">
        <v>212</v>
      </c>
      <c r="E56" s="380"/>
      <c r="F56" s="364" t="s">
        <v>213</v>
      </c>
      <c r="G56" s="380"/>
      <c r="H56" s="371"/>
      <c r="I56" s="371"/>
      <c r="J56" s="371"/>
      <c r="K56" s="374" t="s">
        <v>207</v>
      </c>
      <c r="L56" s="381"/>
      <c r="M56" s="366"/>
    </row>
    <row r="57" spans="1:13" ht="13.5" customHeight="1">
      <c r="A57" s="367"/>
      <c r="D57" s="374" t="s">
        <v>212</v>
      </c>
      <c r="E57" s="380"/>
      <c r="F57" s="364" t="s">
        <v>213</v>
      </c>
      <c r="G57" s="380"/>
      <c r="H57" s="371"/>
      <c r="I57" s="371"/>
      <c r="J57" s="371"/>
      <c r="K57" s="374" t="s">
        <v>207</v>
      </c>
      <c r="L57" s="381"/>
      <c r="M57" s="366"/>
    </row>
    <row r="58" spans="1:13" ht="13.5" customHeight="1">
      <c r="A58" s="367"/>
      <c r="D58" s="374" t="s">
        <v>212</v>
      </c>
      <c r="E58" s="380"/>
      <c r="F58" s="364" t="s">
        <v>213</v>
      </c>
      <c r="G58" s="380"/>
      <c r="H58" s="371"/>
      <c r="I58" s="371"/>
      <c r="J58" s="371"/>
      <c r="K58" s="374" t="s">
        <v>207</v>
      </c>
      <c r="L58" s="381"/>
      <c r="M58" s="366"/>
    </row>
    <row r="59" spans="1:13" s="322" customFormat="1" ht="15.75" customHeight="1">
      <c r="A59" s="325"/>
      <c r="C59" s="322" t="s">
        <v>612</v>
      </c>
      <c r="K59" s="333" t="s">
        <v>207</v>
      </c>
      <c r="L59" s="340">
        <f>SUM(L50:L58)</f>
        <v>0</v>
      </c>
      <c r="M59" s="324"/>
    </row>
    <row r="60" spans="1:13" s="322" customFormat="1" ht="5.25" customHeight="1">
      <c r="A60" s="325"/>
      <c r="M60" s="324"/>
    </row>
    <row r="61" spans="1:13" s="322" customFormat="1" ht="13.5" customHeight="1">
      <c r="A61" s="325"/>
      <c r="C61" s="322" t="s">
        <v>493</v>
      </c>
      <c r="M61" s="324"/>
    </row>
    <row r="62" spans="1:13" s="322" customFormat="1" ht="10.5" customHeight="1">
      <c r="A62" s="325"/>
      <c r="C62" s="322" t="s">
        <v>494</v>
      </c>
      <c r="K62" s="333" t="s">
        <v>207</v>
      </c>
      <c r="L62" s="339"/>
      <c r="M62" s="324"/>
    </row>
    <row r="63" spans="1:13" ht="9.75" customHeight="1">
      <c r="A63" s="367"/>
      <c r="L63" s="375"/>
      <c r="M63" s="366"/>
    </row>
    <row r="64" spans="1:13" ht="13.5" customHeight="1">
      <c r="A64" s="367"/>
      <c r="C64" s="364" t="s">
        <v>214</v>
      </c>
      <c r="K64" s="374" t="s">
        <v>207</v>
      </c>
      <c r="L64" s="382">
        <f>SUM(L59:L62)</f>
        <v>0</v>
      </c>
      <c r="M64" s="366"/>
    </row>
    <row r="65" spans="1:13" ht="9.75" customHeight="1">
      <c r="A65" s="370"/>
      <c r="B65" s="371"/>
      <c r="C65" s="371"/>
      <c r="D65" s="371"/>
      <c r="E65" s="371"/>
      <c r="F65" s="371"/>
      <c r="G65" s="371"/>
      <c r="H65" s="371"/>
      <c r="I65" s="371"/>
      <c r="J65" s="371"/>
      <c r="K65" s="371"/>
      <c r="L65" s="371"/>
      <c r="M65" s="372"/>
    </row>
    <row r="66" spans="1:13" ht="13.5" customHeight="1">
      <c r="A66" s="364" t="str">
        <f>Rev_Date</f>
        <v>REVISED JULY 1, 2010</v>
      </c>
      <c r="H66" s="368" t="str">
        <f>Exp_Date</f>
        <v>FORM EXPIRES 6-30-12</v>
      </c>
      <c r="I66" s="368"/>
      <c r="J66" s="368"/>
      <c r="K66" s="368"/>
      <c r="M66" s="374" t="s">
        <v>217</v>
      </c>
    </row>
  </sheetData>
  <sheetProtection sheet="1" objects="1" scenarios="1"/>
  <printOptions horizontalCentered="1" verticalCentered="1"/>
  <pageMargins left="0.25" right="0.25" top="0.25" bottom="0.25" header="0.5" footer="0.5"/>
  <pageSetup blackAndWhite="1" fitToHeight="1" fitToWidth="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SchoolFacilities PlanCon Part G Forms FY2010-2012</dc:title>
  <dc:subject/>
  <dc:creator>School Facilities</dc:creator>
  <cp:keywords/>
  <dc:description/>
  <cp:lastModifiedBy>Hanft, Benjamin</cp:lastModifiedBy>
  <cp:lastPrinted>2013-09-12T14:26:17Z</cp:lastPrinted>
  <dcterms:created xsi:type="dcterms:W3CDTF">2010-10-12T14:42:50Z</dcterms:created>
  <dcterms:modified xsi:type="dcterms:W3CDTF">2013-09-12T14:27:10Z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MigrationSourceU">
    <vt:lpwstr/>
  </property>
  <property fmtid="{D5CDD505-2E9C-101B-9397-08002B2CF9AE}" pid="4" name="display_urn:schemas-microsoft-com:office:office#Edit">
    <vt:lpwstr>System Account</vt:lpwstr>
  </property>
  <property fmtid="{D5CDD505-2E9C-101B-9397-08002B2CF9AE}" pid="5" name="xd_Signatu">
    <vt:lpwstr/>
  </property>
  <property fmtid="{D5CDD505-2E9C-101B-9397-08002B2CF9AE}" pid="6" name="Ord">
    <vt:lpwstr>477100.000000000</vt:lpwstr>
  </property>
  <property fmtid="{D5CDD505-2E9C-101B-9397-08002B2CF9AE}" pid="7" name="TemplateU">
    <vt:lpwstr/>
  </property>
  <property fmtid="{D5CDD505-2E9C-101B-9397-08002B2CF9AE}" pid="8" name="xd_Prog">
    <vt:lpwstr/>
  </property>
  <property fmtid="{D5CDD505-2E9C-101B-9397-08002B2CF9AE}" pid="9" name="PublishingStartDa">
    <vt:lpwstr/>
  </property>
  <property fmtid="{D5CDD505-2E9C-101B-9397-08002B2CF9AE}" pid="10" name="PublishingExpirationDa">
    <vt:lpwstr/>
  </property>
  <property fmtid="{D5CDD505-2E9C-101B-9397-08002B2CF9AE}" pid="11" name="SharedWithUse">
    <vt:lpwstr/>
  </property>
  <property fmtid="{D5CDD505-2E9C-101B-9397-08002B2CF9AE}" pid="12" name="Catego">
    <vt:lpwstr/>
  </property>
  <property fmtid="{D5CDD505-2E9C-101B-9397-08002B2CF9AE}" pid="13" name="_SourceU">
    <vt:lpwstr/>
  </property>
  <property fmtid="{D5CDD505-2E9C-101B-9397-08002B2CF9AE}" pid="14" name="_SharedFileInd">
    <vt:lpwstr/>
  </property>
</Properties>
</file>